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rgUPOV\Shared\Document\C\C53\"/>
    </mc:Choice>
  </mc:AlternateContent>
  <bookViews>
    <workbookView xWindow="0" yWindow="0" windowWidth="28800" windowHeight="11835"/>
  </bookViews>
  <sheets>
    <sheet name=" C_53_INF_7(1)" sheetId="1" r:id="rId1"/>
    <sheet name="C_53_INF_7(2)_part1" sheetId="3" r:id="rId2"/>
    <sheet name="C_53_INF_7(2)_part2" sheetId="4" r:id="rId3"/>
  </sheets>
  <definedNames>
    <definedName name="_xlnm._FilterDatabase" localSheetId="0" hidden="1">' C_53_INF_7(1)'!$A$2:$AH$2</definedName>
    <definedName name="_GoBack" localSheetId="1">'C_53_INF_7(2)_part1'!$D$149</definedName>
    <definedName name="_xlnm.Criteria" localSheetId="0">' C_53_INF_7(1)'!$D$10</definedName>
    <definedName name="H">#REF!</definedName>
    <definedName name="_xlnm.Print_Area" localSheetId="0">' C_53_INF_7(1)'!$A$1:$N$1967</definedName>
    <definedName name="_xlnm.Print_Area" localSheetId="1">'C_53_INF_7(2)_part1'!$B$1:$BT$172</definedName>
    <definedName name="_xlnm.Print_Area" localSheetId="2">'C_53_INF_7(2)_part2'!$C$1:$X$216</definedName>
    <definedName name="_xlnm.Print_Titles" localSheetId="1">'C_53_INF_7(2)_part1'!$6:$8</definedName>
  </definedNames>
  <calcPr calcId="162913"/>
</workbook>
</file>

<file path=xl/calcChain.xml><?xml version="1.0" encoding="utf-8"?>
<calcChain xmlns="http://schemas.openxmlformats.org/spreadsheetml/2006/main">
  <c r="M1987" i="1" l="1"/>
  <c r="BT142" i="3" l="1"/>
  <c r="W167" i="4" l="1"/>
  <c r="V167" i="4"/>
  <c r="U167" i="4"/>
  <c r="T167" i="4"/>
  <c r="S167" i="4"/>
  <c r="R167" i="4"/>
  <c r="Q167" i="4"/>
  <c r="P167" i="4"/>
  <c r="N167" i="4"/>
  <c r="O167" i="4"/>
  <c r="M167" i="4"/>
  <c r="L167" i="4"/>
  <c r="K167" i="4"/>
  <c r="J167" i="4"/>
  <c r="F167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F166" i="4"/>
  <c r="X38" i="4"/>
  <c r="X37" i="4"/>
  <c r="X163" i="4"/>
  <c r="X162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0" i="4"/>
  <c r="X139" i="4"/>
  <c r="X130" i="4"/>
  <c r="X129" i="4"/>
  <c r="X124" i="4"/>
  <c r="X123" i="4"/>
  <c r="X108" i="4"/>
  <c r="X107" i="4"/>
  <c r="X102" i="4"/>
  <c r="X101" i="4"/>
  <c r="X85" i="4"/>
  <c r="X86" i="4"/>
  <c r="X80" i="4"/>
  <c r="X79" i="4"/>
  <c r="X60" i="4"/>
  <c r="X59" i="4"/>
  <c r="X42" i="4"/>
  <c r="X41" i="4"/>
  <c r="X167" i="4" l="1"/>
  <c r="X166" i="4"/>
  <c r="AB1048574" i="4"/>
  <c r="BT84" i="3"/>
  <c r="BT83" i="3"/>
  <c r="BT76" i="3"/>
  <c r="BT75" i="3"/>
  <c r="BT73" i="3"/>
  <c r="BT74" i="3"/>
  <c r="BT56" i="3"/>
  <c r="BT55" i="3"/>
  <c r="BT20" i="3"/>
  <c r="BT19" i="3"/>
  <c r="BS176" i="3"/>
  <c r="BR176" i="3"/>
  <c r="BO176" i="3"/>
  <c r="BN176" i="3"/>
  <c r="BM176" i="3"/>
  <c r="BK176" i="3"/>
  <c r="BI176" i="3"/>
  <c r="BH176" i="3"/>
  <c r="BF176" i="3"/>
  <c r="BE176" i="3"/>
  <c r="BD176" i="3"/>
  <c r="BC176" i="3"/>
  <c r="BB176" i="3"/>
  <c r="BB164" i="3" s="1"/>
  <c r="BA176" i="3"/>
  <c r="AZ176" i="3"/>
  <c r="AY176" i="3"/>
  <c r="AX176" i="3"/>
  <c r="AW176" i="3"/>
  <c r="AV176" i="3"/>
  <c r="AU176" i="3"/>
  <c r="AT176" i="3"/>
  <c r="AS176" i="3"/>
  <c r="AR176" i="3"/>
  <c r="AP176" i="3"/>
  <c r="AO176" i="3"/>
  <c r="AN176" i="3"/>
  <c r="AM176" i="3"/>
  <c r="AM164" i="3" s="1"/>
  <c r="AL176" i="3"/>
  <c r="AK176" i="3"/>
  <c r="AJ176" i="3"/>
  <c r="AI176" i="3"/>
  <c r="AH176" i="3"/>
  <c r="AH164" i="3" s="1"/>
  <c r="AG176" i="3"/>
  <c r="AF176" i="3"/>
  <c r="AE176" i="3"/>
  <c r="AA176" i="3"/>
  <c r="AB176" i="3"/>
  <c r="Z176" i="3"/>
  <c r="Y176" i="3"/>
  <c r="X176" i="3"/>
  <c r="W176" i="3"/>
  <c r="V176" i="3"/>
  <c r="U176" i="3"/>
  <c r="T176" i="3"/>
  <c r="S176" i="3"/>
  <c r="Q176" i="3"/>
  <c r="R176" i="3"/>
  <c r="P176" i="3"/>
  <c r="O176" i="3"/>
  <c r="N176" i="3"/>
  <c r="M176" i="3"/>
  <c r="L176" i="3"/>
  <c r="J176" i="3"/>
  <c r="I176" i="3"/>
  <c r="F176" i="3"/>
  <c r="E176" i="3"/>
  <c r="D176" i="3"/>
  <c r="BS175" i="3"/>
  <c r="BR175" i="3"/>
  <c r="BO175" i="3"/>
  <c r="BN175" i="3"/>
  <c r="BM175" i="3"/>
  <c r="BK175" i="3"/>
  <c r="BH175" i="3"/>
  <c r="BI175" i="3"/>
  <c r="BF175" i="3"/>
  <c r="BE175" i="3"/>
  <c r="BD175" i="3"/>
  <c r="BC175" i="3"/>
  <c r="BB175" i="3"/>
  <c r="BB163" i="3" s="1"/>
  <c r="BA175" i="3"/>
  <c r="AZ175" i="3"/>
  <c r="AY175" i="3"/>
  <c r="AX175" i="3"/>
  <c r="AW175" i="3"/>
  <c r="AV175" i="3"/>
  <c r="AU175" i="3"/>
  <c r="AT175" i="3"/>
  <c r="AS175" i="3"/>
  <c r="AR175" i="3"/>
  <c r="AP175" i="3"/>
  <c r="AO175" i="3"/>
  <c r="AN175" i="3"/>
  <c r="AM175" i="3"/>
  <c r="AM163" i="3" s="1"/>
  <c r="AL175" i="3"/>
  <c r="AK175" i="3"/>
  <c r="AJ175" i="3"/>
  <c r="AI175" i="3"/>
  <c r="AH175" i="3"/>
  <c r="AH163" i="3" s="1"/>
  <c r="AG175" i="3"/>
  <c r="AF175" i="3"/>
  <c r="AE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J175" i="3"/>
  <c r="L175" i="3"/>
  <c r="I175" i="3"/>
  <c r="F175" i="3"/>
  <c r="E175" i="3"/>
  <c r="D175" i="3"/>
  <c r="G175" i="3"/>
  <c r="BT140" i="3" l="1"/>
  <c r="BT139" i="3"/>
  <c r="BT136" i="3"/>
  <c r="BT135" i="3"/>
  <c r="BT122" i="3"/>
  <c r="BT121" i="3"/>
  <c r="D163" i="3"/>
  <c r="D180" i="3" s="1"/>
  <c r="E163" i="3"/>
  <c r="E180" i="3" s="1"/>
  <c r="F163" i="3"/>
  <c r="F180" i="3" s="1"/>
  <c r="H175" i="3"/>
  <c r="H163" i="3" s="1"/>
  <c r="I163" i="3"/>
  <c r="I180" i="3" s="1"/>
  <c r="J163" i="3"/>
  <c r="J180" i="3" s="1"/>
  <c r="K175" i="3"/>
  <c r="L163" i="3"/>
  <c r="L180" i="3" s="1"/>
  <c r="M163" i="3"/>
  <c r="M180" i="3" s="1"/>
  <c r="N163" i="3"/>
  <c r="N180" i="3" s="1"/>
  <c r="P163" i="3"/>
  <c r="P180" i="3" s="1"/>
  <c r="Q163" i="3"/>
  <c r="Q180" i="3" s="1"/>
  <c r="R163" i="3"/>
  <c r="R180" i="3" s="1"/>
  <c r="T163" i="3"/>
  <c r="T180" i="3" s="1"/>
  <c r="U163" i="3"/>
  <c r="U180" i="3" s="1"/>
  <c r="V163" i="3"/>
  <c r="V180" i="3" s="1"/>
  <c r="W163" i="3"/>
  <c r="X163" i="3"/>
  <c r="X180" i="3" s="1"/>
  <c r="Y163" i="3"/>
  <c r="Y180" i="3" s="1"/>
  <c r="Z163" i="3"/>
  <c r="Z180" i="3" s="1"/>
  <c r="AB163" i="3"/>
  <c r="AB180" i="3" s="1"/>
  <c r="AC175" i="3"/>
  <c r="AC163" i="3" s="1"/>
  <c r="AC180" i="3" s="1"/>
  <c r="AD175" i="3"/>
  <c r="AD163" i="3" s="1"/>
  <c r="AD180" i="3" s="1"/>
  <c r="AE163" i="3"/>
  <c r="AF163" i="3"/>
  <c r="AF180" i="3" s="1"/>
  <c r="AG163" i="3"/>
  <c r="AG180" i="3" s="1"/>
  <c r="AI163" i="3"/>
  <c r="AI180" i="3" s="1"/>
  <c r="AK163" i="3"/>
  <c r="AK180" i="3" s="1"/>
  <c r="AL163" i="3"/>
  <c r="AL180" i="3" s="1"/>
  <c r="AN163" i="3"/>
  <c r="AN180" i="3" s="1"/>
  <c r="AO163" i="3"/>
  <c r="AP163" i="3"/>
  <c r="AP180" i="3" s="1"/>
  <c r="AQ175" i="3"/>
  <c r="AQ163" i="3" s="1"/>
  <c r="AR163" i="3"/>
  <c r="AR180" i="3" s="1"/>
  <c r="AT163" i="3"/>
  <c r="AT180" i="3" s="1"/>
  <c r="AU163" i="3"/>
  <c r="AU180" i="3" s="1"/>
  <c r="AV163" i="3"/>
  <c r="AV180" i="3" s="1"/>
  <c r="AX163" i="3"/>
  <c r="AX180" i="3" s="1"/>
  <c r="AY163" i="3"/>
  <c r="AY180" i="3" s="1"/>
  <c r="AZ163" i="3"/>
  <c r="AZ180" i="3" s="1"/>
  <c r="BC163" i="3"/>
  <c r="BC180" i="3" s="1"/>
  <c r="BD163" i="3"/>
  <c r="BD180" i="3" s="1"/>
  <c r="BE163" i="3"/>
  <c r="BE180" i="3" s="1"/>
  <c r="BG175" i="3"/>
  <c r="BG163" i="3" s="1"/>
  <c r="BG180" i="3" s="1"/>
  <c r="BH163" i="3"/>
  <c r="BH180" i="3" s="1"/>
  <c r="BI163" i="3"/>
  <c r="BI180" i="3" s="1"/>
  <c r="BJ175" i="3"/>
  <c r="BK163" i="3"/>
  <c r="BK180" i="3" s="1"/>
  <c r="BL175" i="3"/>
  <c r="BL163" i="3" s="1"/>
  <c r="BL180" i="3" s="1"/>
  <c r="BM163" i="3"/>
  <c r="BM180" i="3" s="1"/>
  <c r="BO163" i="3"/>
  <c r="BO180" i="3" s="1"/>
  <c r="BP175" i="3"/>
  <c r="BP163" i="3" s="1"/>
  <c r="BP180" i="3" s="1"/>
  <c r="BQ175" i="3"/>
  <c r="BQ163" i="3" s="1"/>
  <c r="BR163" i="3"/>
  <c r="BR180" i="3" s="1"/>
  <c r="D164" i="3"/>
  <c r="E164" i="3"/>
  <c r="F164" i="3"/>
  <c r="G176" i="3"/>
  <c r="G164" i="3" s="1"/>
  <c r="H176" i="3"/>
  <c r="H164" i="3" s="1"/>
  <c r="I164" i="3"/>
  <c r="J164" i="3"/>
  <c r="K176" i="3"/>
  <c r="K164" i="3" s="1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76" i="3"/>
  <c r="AC164" i="3" s="1"/>
  <c r="AD176" i="3"/>
  <c r="AD164" i="3" s="1"/>
  <c r="AE164" i="3"/>
  <c r="AF164" i="3"/>
  <c r="AG164" i="3"/>
  <c r="AI164" i="3"/>
  <c r="AJ164" i="3"/>
  <c r="AK164" i="3"/>
  <c r="AL164" i="3"/>
  <c r="AN164" i="3"/>
  <c r="AO164" i="3"/>
  <c r="AP164" i="3"/>
  <c r="AQ176" i="3"/>
  <c r="AQ164" i="3" s="1"/>
  <c r="AR164" i="3"/>
  <c r="AS164" i="3"/>
  <c r="AT164" i="3"/>
  <c r="AU164" i="3"/>
  <c r="AV164" i="3"/>
  <c r="AW164" i="3"/>
  <c r="AX164" i="3"/>
  <c r="AY164" i="3"/>
  <c r="AZ164" i="3"/>
  <c r="BA164" i="3"/>
  <c r="BC164" i="3"/>
  <c r="BD164" i="3"/>
  <c r="BE164" i="3"/>
  <c r="BF164" i="3"/>
  <c r="BG176" i="3"/>
  <c r="BG164" i="3" s="1"/>
  <c r="BH164" i="3"/>
  <c r="BI164" i="3"/>
  <c r="BJ176" i="3"/>
  <c r="BJ164" i="3" s="1"/>
  <c r="BK164" i="3"/>
  <c r="BL176" i="3"/>
  <c r="BL164" i="3" s="1"/>
  <c r="BM164" i="3"/>
  <c r="BN164" i="3"/>
  <c r="BO164" i="3"/>
  <c r="BP176" i="3"/>
  <c r="BP164" i="3" s="1"/>
  <c r="BQ176" i="3"/>
  <c r="BQ164" i="3" s="1"/>
  <c r="BR164" i="3"/>
  <c r="BT110" i="3"/>
  <c r="BT109" i="3"/>
  <c r="N177" i="3" l="1"/>
  <c r="AF177" i="3"/>
  <c r="BC177" i="3"/>
  <c r="AV177" i="3"/>
  <c r="AD177" i="3"/>
  <c r="J177" i="3"/>
  <c r="AR177" i="3"/>
  <c r="V177" i="3"/>
  <c r="F177" i="3"/>
  <c r="BM177" i="3"/>
  <c r="BI177" i="3"/>
  <c r="AI177" i="3"/>
  <c r="R177" i="3"/>
  <c r="BK177" i="3"/>
  <c r="AT177" i="3"/>
  <c r="P177" i="3"/>
  <c r="X177" i="3"/>
  <c r="AY177" i="3"/>
  <c r="BO177" i="3"/>
  <c r="BH177" i="3"/>
  <c r="AX177" i="3"/>
  <c r="AP177" i="3"/>
  <c r="T177" i="3"/>
  <c r="M177" i="3"/>
  <c r="BG177" i="3"/>
  <c r="AK177" i="3"/>
  <c r="AB177" i="3"/>
  <c r="L177" i="3"/>
  <c r="BL177" i="3"/>
  <c r="AC177" i="3"/>
  <c r="Q177" i="3"/>
  <c r="E177" i="3"/>
  <c r="BP177" i="3"/>
  <c r="BD177" i="3"/>
  <c r="AG177" i="3"/>
  <c r="U177" i="3"/>
  <c r="AU177" i="3"/>
  <c r="AL177" i="3"/>
  <c r="Y177" i="3"/>
  <c r="I177" i="3"/>
  <c r="D177" i="3"/>
  <c r="AZ177" i="3"/>
  <c r="AN177" i="3"/>
  <c r="BE177" i="3"/>
  <c r="Z177" i="3"/>
  <c r="BN177" i="3"/>
  <c r="BF177" i="3"/>
  <c r="AW177" i="3"/>
  <c r="AA177" i="3"/>
  <c r="O177" i="3"/>
  <c r="BJ177" i="3"/>
  <c r="BA177" i="3"/>
  <c r="AS177" i="3"/>
  <c r="AJ177" i="3"/>
  <c r="S177" i="3"/>
  <c r="K177" i="3"/>
  <c r="BR177" i="3"/>
  <c r="BJ163" i="3"/>
  <c r="BJ180" i="3" s="1"/>
  <c r="AW163" i="3"/>
  <c r="AW180" i="3" s="1"/>
  <c r="O163" i="3"/>
  <c r="O180" i="3" s="1"/>
  <c r="BN163" i="3"/>
  <c r="BN180" i="3" s="1"/>
  <c r="BA163" i="3"/>
  <c r="BA180" i="3" s="1"/>
  <c r="AS163" i="3"/>
  <c r="AS180" i="3" s="1"/>
  <c r="AJ163" i="3"/>
  <c r="AJ180" i="3" s="1"/>
  <c r="AA163" i="3"/>
  <c r="AA180" i="3" s="1"/>
  <c r="S163" i="3"/>
  <c r="S180" i="3" s="1"/>
  <c r="K163" i="3"/>
  <c r="K180" i="3" s="1"/>
  <c r="AO180" i="3"/>
  <c r="AE180" i="3"/>
  <c r="W180" i="3"/>
  <c r="AO177" i="3"/>
  <c r="AE177" i="3"/>
  <c r="W177" i="3"/>
  <c r="BF163" i="3"/>
  <c r="BF180" i="3" s="1"/>
  <c r="BT82" i="3"/>
  <c r="BT81" i="3"/>
  <c r="BT70" i="3"/>
  <c r="BT69" i="3"/>
  <c r="M1961" i="1" l="1"/>
  <c r="L1987" i="1"/>
  <c r="L1961" i="1" s="1"/>
  <c r="K1987" i="1"/>
  <c r="K1961" i="1" s="1"/>
  <c r="J1987" i="1"/>
  <c r="J1961" i="1" s="1"/>
  <c r="I1987" i="1"/>
  <c r="I1961" i="1" s="1"/>
  <c r="H1987" i="1"/>
  <c r="H1961" i="1" s="1"/>
  <c r="G1987" i="1"/>
  <c r="G1961" i="1" s="1"/>
  <c r="F1987" i="1"/>
  <c r="F1961" i="1" s="1"/>
  <c r="M1986" i="1" l="1"/>
  <c r="M1960" i="1" s="1"/>
  <c r="L1986" i="1"/>
  <c r="L1960" i="1" s="1"/>
  <c r="K1986" i="1"/>
  <c r="K1960" i="1" s="1"/>
  <c r="J1986" i="1"/>
  <c r="J1960" i="1" s="1"/>
  <c r="I1986" i="1"/>
  <c r="I1960" i="1" s="1"/>
  <c r="H1986" i="1"/>
  <c r="H1960" i="1" s="1"/>
  <c r="G1986" i="1"/>
  <c r="G1960" i="1" s="1"/>
  <c r="F1986" i="1"/>
  <c r="F1960" i="1" s="1"/>
  <c r="M1985" i="1"/>
  <c r="M1959" i="1" s="1"/>
  <c r="L1985" i="1"/>
  <c r="L1959" i="1" s="1"/>
  <c r="J1985" i="1"/>
  <c r="J1959" i="1" s="1"/>
  <c r="I1985" i="1"/>
  <c r="I1959" i="1" s="1"/>
  <c r="G1985" i="1"/>
  <c r="G1959" i="1" s="1"/>
  <c r="F1985" i="1"/>
  <c r="F1959" i="1" s="1"/>
  <c r="L1983" i="1"/>
  <c r="L1957" i="1" s="1"/>
  <c r="K1983" i="1"/>
  <c r="K1957" i="1" s="1"/>
  <c r="I1983" i="1"/>
  <c r="I1957" i="1" s="1"/>
  <c r="H1983" i="1"/>
  <c r="H1957" i="1" s="1"/>
  <c r="G1983" i="1"/>
  <c r="G1957" i="1" s="1"/>
  <c r="F1983" i="1"/>
  <c r="F1957" i="1" s="1"/>
  <c r="M1982" i="1"/>
  <c r="L1982" i="1"/>
  <c r="J1982" i="1"/>
  <c r="I1982" i="1"/>
  <c r="G1982" i="1"/>
  <c r="F1982" i="1"/>
  <c r="M1981" i="1"/>
  <c r="L1981" i="1"/>
  <c r="J1981" i="1"/>
  <c r="I1981" i="1"/>
  <c r="G1981" i="1"/>
  <c r="F1981" i="1"/>
  <c r="M1980" i="1"/>
  <c r="L1980" i="1"/>
  <c r="J1980" i="1"/>
  <c r="I1980" i="1"/>
  <c r="G1980" i="1"/>
  <c r="F1980" i="1"/>
  <c r="M1979" i="1"/>
  <c r="L1979" i="1"/>
  <c r="J1979" i="1"/>
  <c r="I1979" i="1"/>
  <c r="G1979" i="1"/>
  <c r="F1979" i="1"/>
  <c r="M1978" i="1"/>
  <c r="L1978" i="1"/>
  <c r="J1978" i="1"/>
  <c r="I1978" i="1"/>
  <c r="H1978" i="1"/>
  <c r="G1978" i="1"/>
  <c r="F1978" i="1"/>
  <c r="M1977" i="1"/>
  <c r="L1977" i="1"/>
  <c r="J1977" i="1"/>
  <c r="I1977" i="1"/>
  <c r="H1977" i="1"/>
  <c r="G1977" i="1"/>
  <c r="F1977" i="1"/>
  <c r="M1976" i="1"/>
  <c r="L1976" i="1"/>
  <c r="J1976" i="1"/>
  <c r="I1976" i="1"/>
  <c r="H1976" i="1"/>
  <c r="G1976" i="1"/>
  <c r="F1976" i="1"/>
  <c r="L1975" i="1"/>
  <c r="J1975" i="1"/>
  <c r="I1975" i="1"/>
  <c r="H1975" i="1"/>
  <c r="G1975" i="1"/>
  <c r="F1975" i="1"/>
  <c r="M1974" i="1"/>
  <c r="L1974" i="1"/>
  <c r="K1974" i="1"/>
  <c r="J1974" i="1"/>
  <c r="I1974" i="1"/>
  <c r="H1974" i="1"/>
  <c r="G1974" i="1"/>
  <c r="F1974" i="1"/>
  <c r="M1973" i="1"/>
  <c r="L1973" i="1"/>
  <c r="J1973" i="1"/>
  <c r="I1973" i="1"/>
  <c r="H1973" i="1"/>
  <c r="G1973" i="1"/>
  <c r="F1973" i="1"/>
  <c r="M1972" i="1"/>
  <c r="L1972" i="1"/>
  <c r="J1972" i="1"/>
  <c r="F1972" i="1"/>
  <c r="I1972" i="1"/>
  <c r="H1972" i="1"/>
  <c r="G1972" i="1"/>
  <c r="BT141" i="3" l="1"/>
  <c r="BS177" i="3" l="1"/>
  <c r="BT149" i="3"/>
  <c r="BT150" i="3"/>
  <c r="BT144" i="3" l="1"/>
  <c r="BT143" i="3"/>
  <c r="BT112" i="3"/>
  <c r="BT111" i="3"/>
  <c r="BT98" i="3"/>
  <c r="BT97" i="3"/>
  <c r="BT96" i="3"/>
  <c r="BT95" i="3"/>
  <c r="BT78" i="3"/>
  <c r="BT77" i="3"/>
  <c r="BT50" i="3"/>
  <c r="BT49" i="3"/>
  <c r="BT18" i="3"/>
  <c r="BT17" i="3"/>
  <c r="BT10" i="3"/>
  <c r="BT9" i="3"/>
  <c r="BT11" i="3" l="1"/>
  <c r="BT12" i="3"/>
  <c r="BT13" i="3"/>
  <c r="BT14" i="3"/>
  <c r="BT15" i="3"/>
  <c r="BT16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51" i="3"/>
  <c r="BT52" i="3"/>
  <c r="BT53" i="3"/>
  <c r="BT54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71" i="3"/>
  <c r="BT72" i="3"/>
  <c r="BT148" i="3" l="1"/>
  <c r="BT152" i="3"/>
  <c r="BT151" i="3"/>
  <c r="BT124" i="3"/>
  <c r="BT123" i="3"/>
  <c r="BT102" i="3" l="1"/>
  <c r="BT101" i="3"/>
  <c r="BT120" i="3" l="1"/>
  <c r="M1983" i="1" l="1"/>
  <c r="M1957" i="1" s="1"/>
  <c r="BT156" i="3" l="1"/>
  <c r="BT155" i="3"/>
  <c r="BT154" i="3"/>
  <c r="BT153" i="3"/>
  <c r="BT134" i="3"/>
  <c r="BT133" i="3"/>
  <c r="BT86" i="3"/>
  <c r="BT85" i="3"/>
  <c r="BT80" i="3"/>
  <c r="BT79" i="3"/>
  <c r="K1985" i="1" l="1"/>
  <c r="K1959" i="1" s="1"/>
  <c r="H1985" i="1"/>
  <c r="H1959" i="1" s="1"/>
  <c r="BT157" i="3" l="1"/>
  <c r="BT146" i="3"/>
  <c r="BT145" i="3"/>
  <c r="BT167" i="3" l="1"/>
  <c r="BT166" i="3"/>
  <c r="BT160" i="3" l="1"/>
  <c r="BT159" i="3"/>
  <c r="BT158" i="3"/>
  <c r="BT147" i="3"/>
  <c r="BT138" i="3"/>
  <c r="BT137" i="3"/>
  <c r="BT132" i="3"/>
  <c r="BT131" i="3"/>
  <c r="BT130" i="3"/>
  <c r="BT129" i="3"/>
  <c r="BT128" i="3"/>
  <c r="BT127" i="3"/>
  <c r="BT126" i="3"/>
  <c r="BT125" i="3"/>
  <c r="F1984" i="1" l="1"/>
  <c r="F1958" i="1" s="1"/>
  <c r="M1984" i="1" l="1"/>
  <c r="M1958" i="1" s="1"/>
  <c r="I1984" i="1"/>
  <c r="I1958" i="1" s="1"/>
  <c r="L1984" i="1"/>
  <c r="L1958" i="1" s="1"/>
  <c r="H1984" i="1"/>
  <c r="H1958" i="1" s="1"/>
  <c r="K1984" i="1"/>
  <c r="K1958" i="1" s="1"/>
  <c r="G1984" i="1"/>
  <c r="G1958" i="1" s="1"/>
  <c r="J1984" i="1"/>
  <c r="J1958" i="1" s="1"/>
  <c r="J1983" i="1"/>
  <c r="J1957" i="1" s="1"/>
  <c r="BS164" i="3" l="1"/>
  <c r="BS163" i="3" l="1"/>
  <c r="BS180" i="3" s="1"/>
  <c r="BT174" i="3"/>
  <c r="BT119" i="3"/>
  <c r="BT118" i="3"/>
  <c r="BT117" i="3"/>
  <c r="BT116" i="3"/>
  <c r="BT115" i="3"/>
  <c r="BT114" i="3"/>
  <c r="BT113" i="3"/>
  <c r="BT108" i="3"/>
  <c r="BT107" i="3"/>
  <c r="BT106" i="3"/>
  <c r="BT105" i="3"/>
  <c r="BT104" i="3"/>
  <c r="BT103" i="3"/>
  <c r="BT100" i="3"/>
  <c r="BT99" i="3"/>
  <c r="BT94" i="3"/>
  <c r="BT93" i="3"/>
  <c r="BT92" i="3"/>
  <c r="BT91" i="3"/>
  <c r="BT90" i="3"/>
  <c r="BT89" i="3"/>
  <c r="BT88" i="3"/>
  <c r="BT87" i="3"/>
  <c r="K1956" i="1"/>
  <c r="H1956" i="1"/>
  <c r="K1955" i="1"/>
  <c r="H1955" i="1"/>
  <c r="K1954" i="1"/>
  <c r="H1954" i="1"/>
  <c r="K1953" i="1"/>
  <c r="H1953" i="1"/>
  <c r="E1934" i="1"/>
  <c r="E1933" i="1"/>
  <c r="K1879" i="1"/>
  <c r="H1879" i="1"/>
  <c r="K1878" i="1"/>
  <c r="H1878" i="1"/>
  <c r="H1982" i="1"/>
  <c r="K1629" i="1"/>
  <c r="H1629" i="1"/>
  <c r="K1628" i="1"/>
  <c r="H1628" i="1"/>
  <c r="K1627" i="1"/>
  <c r="H1627" i="1"/>
  <c r="K1977" i="1"/>
  <c r="K1976" i="1"/>
  <c r="K1975" i="1"/>
  <c r="K1973" i="1"/>
  <c r="K1972" i="1"/>
  <c r="K936" i="1"/>
  <c r="H936" i="1"/>
  <c r="K935" i="1"/>
  <c r="H935" i="1"/>
  <c r="K934" i="1"/>
  <c r="H934" i="1"/>
  <c r="K933" i="1"/>
  <c r="K407" i="1"/>
  <c r="H407" i="1"/>
  <c r="K406" i="1"/>
  <c r="H406" i="1"/>
  <c r="M1975" i="1"/>
  <c r="K115" i="1"/>
  <c r="H115" i="1"/>
  <c r="K114" i="1"/>
  <c r="H114" i="1"/>
  <c r="K39" i="1"/>
  <c r="H39" i="1"/>
  <c r="BT176" i="3" l="1"/>
  <c r="BT164" i="3" s="1"/>
  <c r="BT175" i="3"/>
  <c r="K1982" i="1"/>
  <c r="K1980" i="1"/>
  <c r="K1978" i="1"/>
  <c r="H1981" i="1"/>
  <c r="H1979" i="1"/>
  <c r="H1980" i="1"/>
  <c r="K1979" i="1"/>
  <c r="K1981" i="1"/>
  <c r="BT177" i="3" l="1"/>
  <c r="BT163" i="3"/>
  <c r="BT180" i="3" s="1"/>
</calcChain>
</file>

<file path=xl/sharedStrings.xml><?xml version="1.0" encoding="utf-8"?>
<sst xmlns="http://schemas.openxmlformats.org/spreadsheetml/2006/main" count="6680" uniqueCount="483">
  <si>
    <t>AR</t>
  </si>
  <si>
    <t>AT</t>
  </si>
  <si>
    <t>*</t>
  </si>
  <si>
    <t>AU</t>
  </si>
  <si>
    <t>BE</t>
  </si>
  <si>
    <t>BG</t>
  </si>
  <si>
    <t>BO</t>
  </si>
  <si>
    <t>BR</t>
  </si>
  <si>
    <t>CA</t>
  </si>
  <si>
    <t>CH</t>
  </si>
  <si>
    <t>CL</t>
  </si>
  <si>
    <t>CO</t>
  </si>
  <si>
    <t>CZ</t>
  </si>
  <si>
    <t>DE</t>
  </si>
  <si>
    <t>DK</t>
  </si>
  <si>
    <t>Dinamarca</t>
  </si>
  <si>
    <t>EC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</si>
  <si>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</si>
  <si>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</si>
  <si>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</si>
  <si>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</si>
  <si>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</si>
  <si>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</si>
  <si>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</si>
  <si>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</si>
  <si>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</si>
  <si>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KE</t>
  </si>
  <si>
    <t>MX</t>
  </si>
  <si>
    <t>NL</t>
  </si>
  <si>
    <t>NO</t>
  </si>
  <si>
    <t>Noruega</t>
  </si>
  <si>
    <t>NZ</t>
  </si>
  <si>
    <t>PL</t>
  </si>
  <si>
    <t>PT</t>
  </si>
  <si>
    <t>Portugal</t>
  </si>
  <si>
    <t>PY</t>
  </si>
  <si>
    <t>Paraguay</t>
  </si>
  <si>
    <t>RU</t>
  </si>
  <si>
    <t>SE</t>
  </si>
  <si>
    <t>SI</t>
  </si>
  <si>
    <t>Eslovenia</t>
  </si>
  <si>
    <t>SK</t>
  </si>
  <si>
    <t>Eslovaquia</t>
  </si>
  <si>
    <t>UA</t>
  </si>
  <si>
    <t>US</t>
  </si>
  <si>
    <t>UY</t>
  </si>
  <si>
    <t>Uruguay</t>
  </si>
  <si>
    <t>ZA</t>
  </si>
  <si>
    <t>KG</t>
  </si>
  <si>
    <t>EE</t>
  </si>
  <si>
    <t>CN</t>
  </si>
  <si>
    <t>MD</t>
  </si>
  <si>
    <t>PA</t>
  </si>
  <si>
    <t>TT</t>
  </si>
  <si>
    <t>HR</t>
  </si>
  <si>
    <t>KR</t>
  </si>
  <si>
    <t>LV</t>
  </si>
  <si>
    <t>NI</t>
  </si>
  <si>
    <t>Nicaragua</t>
  </si>
  <si>
    <t>RO</t>
  </si>
  <si>
    <t>BY</t>
  </si>
  <si>
    <t>TN</t>
  </si>
  <si>
    <t>Community Plant Variety Office /</t>
  </si>
  <si>
    <t xml:space="preserve">Argentina / Argentine / </t>
  </si>
  <si>
    <t>Austria / Autriche / Österreich</t>
  </si>
  <si>
    <t>Australia / Australie / Australien</t>
  </si>
  <si>
    <t xml:space="preserve">Belgium / Belgique / Belgien / </t>
  </si>
  <si>
    <t>Bulgaria / Bulgarie / Bulgarien</t>
  </si>
  <si>
    <t>Bolivia / Bolivie / Bolivien</t>
  </si>
  <si>
    <t xml:space="preserve">Brazil / Brésil / Brasilien / </t>
  </si>
  <si>
    <t>Belarus / Bélarus / Belarús</t>
  </si>
  <si>
    <t>Canada / Kanada / Canadá</t>
  </si>
  <si>
    <t xml:space="preserve">Switzerland / Suisse / Schweiz / </t>
  </si>
  <si>
    <t>Chile / Chili</t>
  </si>
  <si>
    <t>China / Chine</t>
  </si>
  <si>
    <t>Colombia / Colombie / Kolumbien</t>
  </si>
  <si>
    <t xml:space="preserve">Czech Republic / République </t>
  </si>
  <si>
    <t xml:space="preserve">Germany / Allemagne / </t>
  </si>
  <si>
    <t xml:space="preserve">Denmark / Danemark / Dänemark / </t>
  </si>
  <si>
    <t>Ecuador / Équateur</t>
  </si>
  <si>
    <t>Estonia / Estonie / Estland</t>
  </si>
  <si>
    <t>Spain / Espagne / Spanien /</t>
  </si>
  <si>
    <t>Finland / Finlande / Finnland /</t>
  </si>
  <si>
    <t>France / Frankreich / Francia</t>
  </si>
  <si>
    <t xml:space="preserve">United Kingdom / Royaume-Uni / </t>
  </si>
  <si>
    <t xml:space="preserve">Croatia / Croatie / Kroatien / </t>
  </si>
  <si>
    <t xml:space="preserve">Hungary / Hongrie / Ungarn / </t>
  </si>
  <si>
    <t>Ireland / Irlande / Irland / Irlanda</t>
  </si>
  <si>
    <t>Israel / Israël</t>
  </si>
  <si>
    <t>Italy / Italie / Italien / Italia</t>
  </si>
  <si>
    <t>Japan / Japon / Japón</t>
  </si>
  <si>
    <t>Kenya / Kenia</t>
  </si>
  <si>
    <t>Kyrgyzstan / Kirghizistan /</t>
  </si>
  <si>
    <t xml:space="preserve">Republic of Korea / République </t>
  </si>
  <si>
    <t>Latvia / Lettonie / Lettland /</t>
  </si>
  <si>
    <t>Republic of Moldova / République</t>
  </si>
  <si>
    <t>México / Mexique / Mexiko /</t>
  </si>
  <si>
    <t xml:space="preserve">Netherlands / Pays-Bas / </t>
  </si>
  <si>
    <t xml:space="preserve">Norway / Norvège / Norwegen / </t>
  </si>
  <si>
    <t xml:space="preserve">New Zealand / Nouvelle-Zélande / </t>
  </si>
  <si>
    <t>Neuseeland / Nueva Zelandia</t>
  </si>
  <si>
    <t>Panama / Panamá</t>
  </si>
  <si>
    <t>Romania / Roumanie / Rumänien /</t>
  </si>
  <si>
    <t xml:space="preserve">Russian Federation / Fédération </t>
  </si>
  <si>
    <t>Sweden / Suède / Schweden /</t>
  </si>
  <si>
    <t>Slovenia / Slovénie / Slowenien /</t>
  </si>
  <si>
    <t>Slovakia / Slovaquie / Slowakei /</t>
  </si>
  <si>
    <t>Tunisia / Tunisie / Tunesien / Túnez</t>
  </si>
  <si>
    <t xml:space="preserve">Trinidad and Tobago / </t>
  </si>
  <si>
    <t>Ukraine / Ucrania</t>
  </si>
  <si>
    <t>South Africa / Afrique du Sud /</t>
  </si>
  <si>
    <t xml:space="preserve">United States of America / </t>
  </si>
  <si>
    <t>US A</t>
  </si>
  <si>
    <t>US B</t>
  </si>
  <si>
    <t>LT</t>
  </si>
  <si>
    <t xml:space="preserve">Lithuania / Lituanie / Litauen / </t>
  </si>
  <si>
    <t>QZ</t>
  </si>
  <si>
    <t>JO</t>
  </si>
  <si>
    <t>Jordan</t>
  </si>
  <si>
    <t>SG</t>
  </si>
  <si>
    <t>Singapore</t>
  </si>
  <si>
    <t>UZ</t>
  </si>
  <si>
    <t>TOTAL</t>
  </si>
  <si>
    <t>CR</t>
  </si>
  <si>
    <t>IN</t>
  </si>
  <si>
    <t>IS</t>
  </si>
  <si>
    <t>MA</t>
  </si>
  <si>
    <t>TH</t>
  </si>
  <si>
    <t>TR</t>
  </si>
  <si>
    <t>Argentina / Argentine / Argentinien</t>
  </si>
  <si>
    <t>Belgium / Belgique / Belgien / Bélgica</t>
  </si>
  <si>
    <t>Brazil / Brésil / Brasilien / Brasil</t>
  </si>
  <si>
    <t>Switzerland / Suisse / Schweiz / Suiza</t>
  </si>
  <si>
    <t xml:space="preserve">Chile / Chili </t>
  </si>
  <si>
    <t>Czech Republic / Rép. tchèque /</t>
  </si>
  <si>
    <t>Tschechische Rep. / Rep. Checa</t>
  </si>
  <si>
    <t>Germany / Allemagne / Deutschland /</t>
  </si>
  <si>
    <t>Alemania</t>
  </si>
  <si>
    <t>Denmark / Danemark / Dänemark /</t>
  </si>
  <si>
    <t xml:space="preserve">Ecuador / Équateur </t>
  </si>
  <si>
    <t>Spain / Espagne / Spanien / España</t>
  </si>
  <si>
    <t>Finland / Finlande / Finnland / Finlandia</t>
  </si>
  <si>
    <t>United Kingdom / Royaume-Uni /</t>
  </si>
  <si>
    <t>Vereinigtes Königreich / Reino Unido</t>
  </si>
  <si>
    <t>Croatia / Croatie / Kroatien / Croacia</t>
  </si>
  <si>
    <t>Hungary / Hongrie / Ungarn / Hungría</t>
  </si>
  <si>
    <t xml:space="preserve">Israel / Israël </t>
  </si>
  <si>
    <t xml:space="preserve">Kyrgyzstan / Kirghizistan / </t>
  </si>
  <si>
    <t>Kirgistan / Kirguistán</t>
  </si>
  <si>
    <t>Rep. of Korea / Rép. de Corée /</t>
  </si>
  <si>
    <t>Rep. Korea / Rep. de Corea</t>
  </si>
  <si>
    <t>Lithuania / Lituanie / Litauen / Lituania</t>
  </si>
  <si>
    <t>Latvia / Lettonie / Lettland / Letonia</t>
  </si>
  <si>
    <t>Rep. of Moldova / Rép. de Moldova /</t>
  </si>
  <si>
    <t>Republik Moldau / Rep. de Moldova</t>
  </si>
  <si>
    <t>Mexico / Mexique / Mexiko / México</t>
  </si>
  <si>
    <t>Netherlands / Pays-Bas / Niederlande /</t>
  </si>
  <si>
    <t>Países Bajos</t>
  </si>
  <si>
    <t>New Zealand / Nouvelle-Zélande /</t>
  </si>
  <si>
    <t>Poland / Pologne / Polen / Polonia</t>
  </si>
  <si>
    <t xml:space="preserve">Portugal </t>
  </si>
  <si>
    <t>Romania / Roumanie /</t>
  </si>
  <si>
    <t>Rumänien / Rumania</t>
  </si>
  <si>
    <t xml:space="preserve">Russian Fed. / Féd. de Russie /   </t>
  </si>
  <si>
    <t xml:space="preserve">Russische Föd. / Fed. de Rusia </t>
  </si>
  <si>
    <t>Sweden / Suède / Schweden / Suecia</t>
  </si>
  <si>
    <t xml:space="preserve">Slovakia / Slovaquie / Slowakei / </t>
  </si>
  <si>
    <t>Trinidad &amp; Tobago / Trinité-et-Tobago /</t>
  </si>
  <si>
    <t xml:space="preserve">États-Unis d’Amérique / </t>
  </si>
  <si>
    <t xml:space="preserve">Estados Unidos de América              </t>
  </si>
  <si>
    <t xml:space="preserve">Südafrika / Sudáfrica </t>
  </si>
  <si>
    <t>DO</t>
  </si>
  <si>
    <t>AL</t>
  </si>
  <si>
    <t>Albania</t>
  </si>
  <si>
    <t>AZ</t>
  </si>
  <si>
    <t>Azerbaijan</t>
  </si>
  <si>
    <t>Iceland</t>
  </si>
  <si>
    <t>Uzbekistan</t>
  </si>
  <si>
    <t>VN</t>
  </si>
  <si>
    <t>RS</t>
  </si>
  <si>
    <t>Dominican Republic</t>
  </si>
  <si>
    <t>Turkey</t>
  </si>
  <si>
    <t>LU</t>
  </si>
  <si>
    <t>Costa Rica</t>
  </si>
  <si>
    <t>GE</t>
  </si>
  <si>
    <t>OM</t>
  </si>
  <si>
    <t>Year / Année / Jahr / Año</t>
  </si>
  <si>
    <t>Authority / Service / Behörde / Autoridad</t>
  </si>
  <si>
    <t>Applications filed by:
Residents     Non-residents    Total  </t>
  </si>
  <si>
    <t>Titles issued to:
Residents    Non-residents      Total  </t>
  </si>
  <si>
    <t>Titles having ceased to be in force in reference year</t>
  </si>
  <si>
    <t>Albania / Albanie / Albanien</t>
  </si>
  <si>
    <t>Azerbaijan / Azerbaïdjan / Aserbaidschan / Azerbaiyán</t>
  </si>
  <si>
    <t>Germany / Allemagne / Deutschland / Alemania</t>
  </si>
  <si>
    <t>Denmark / Danemark / Dänemark / Dinamarca</t>
  </si>
  <si>
    <t>Dominican Republic / République dominicaine /</t>
  </si>
  <si>
    <t>Spain / Espagne / Spanien / España</t>
  </si>
  <si>
    <t>Finland / Finlande / Finnland / Finlandia</t>
  </si>
  <si>
    <t>Georgia / Géorgie / Georgien / Georgia</t>
  </si>
  <si>
    <t>Croatia / Croatie / Kroatien / Croacia</t>
  </si>
  <si>
    <t>Hungary / Hongrie / Ungarn / Hungría</t>
  </si>
  <si>
    <t>Iceland / Islande / Island / Islandia</t>
  </si>
  <si>
    <t>Jordan / Jordanie / Jordanien / Jordania</t>
  </si>
  <si>
    <t>Kyrgyzstan / Kirghizistan / Kirgistan / Kirguistán</t>
  </si>
  <si>
    <t>Lithuania / Lituanie / Litauen / Lituania</t>
  </si>
  <si>
    <t>Morocco / Maroc / Marokko / Marruecos</t>
  </si>
  <si>
    <t>Latvia / Lettonie / Lettland / Letonia</t>
  </si>
  <si>
    <t xml:space="preserve">Republic of Moldova / République de Moldova / </t>
  </si>
  <si>
    <t>Republik Moldau / República de Moldova</t>
  </si>
  <si>
    <t>Mexico / Mexique / Mexiko / México</t>
  </si>
  <si>
    <t>Netherlands / Pays-Bas / Niederlande / Países Bajos</t>
  </si>
  <si>
    <t>Norway / Norvège / Norwegen / Noruega</t>
  </si>
  <si>
    <t>Oman / Omán</t>
  </si>
  <si>
    <t>Poland / Pologne / Polen / Polonia</t>
  </si>
  <si>
    <t xml:space="preserve">European Union / Union européenne / </t>
  </si>
  <si>
    <t>Europäische Union / Unión Europea</t>
  </si>
  <si>
    <t>Romania / Roumanie / Rumänien / Rumania</t>
  </si>
  <si>
    <t xml:space="preserve">Russian Federation / Fédération de Russie / </t>
  </si>
  <si>
    <t>Russische Föderation / Federación de Rusia</t>
  </si>
  <si>
    <t>Sweden / Suède / Schweden / Suecia</t>
  </si>
  <si>
    <t>Singapore / Singapour / Singapur</t>
  </si>
  <si>
    <t>Slovenia / Slovénie / Slowenien / Eslovenia</t>
  </si>
  <si>
    <t>Slovakia / Slovaquie / Slowakei / Eslovaquia</t>
  </si>
  <si>
    <t>Turkey / Turquie / Türkei / Turquía</t>
  </si>
  <si>
    <t>United States of America / États‑Unis d'Amérique / Vereinigte</t>
  </si>
  <si>
    <t>B:  Plant Patent Act</t>
  </si>
  <si>
    <t>Uzbekistan / Ouzbékistan / Usbekistan / Uzbekistán</t>
  </si>
  <si>
    <t>Viet Nam / Vietnam</t>
  </si>
  <si>
    <t>South Africa / Afrique du Sud / Südafrika / Sudáfrica</t>
  </si>
  <si>
    <t>Demandes déposées par des:
Résidents     Non-résidents      Total  </t>
  </si>
  <si>
    <t>Titres délivrés à des:
Résidents     Non-résidents    Total </t>
  </si>
  <si>
    <t>Titres ayant expiré durant l'année de référence</t>
  </si>
  <si>
    <t>Titres en vigueur à la fin de l'année</t>
  </si>
  <si>
    <t>Anmeldungen hinterlegt durch
Personen mit Sitz im:
Inland              Ausland           Total  </t>
  </si>
  <si>
    <t>Sortenschutz erteilt für Personen
mit Sitz im:
Inland             Ausland           Total   </t>
  </si>
  <si>
    <t xml:space="preserve">Im Bezugsjahr beendete Schutzrechte </t>
  </si>
  <si>
    <t>Am Ende des Bezugsjahrs gültige Schutzrechte</t>
  </si>
  <si>
    <t>Solicitudes presentadas por:
Residentes     No residentes    Total </t>
  </si>
  <si>
    <t>Títulos otorgados a:
Residentes     No residentes    Total </t>
  </si>
  <si>
    <t>Títulos vencidos en 
el año de referencia</t>
  </si>
  <si>
    <t>Títulos en vigor al final del año de referencia</t>
  </si>
  <si>
    <t>Albania / Albanie / Albanien / Albania</t>
  </si>
  <si>
    <t>Azerbaijan / Azerbaïdjan /</t>
  </si>
  <si>
    <t>Aserbaidschan / Azerbaiyán</t>
  </si>
  <si>
    <t>Jordan / Jordanie / Jordanien / Jordania</t>
  </si>
  <si>
    <t>Morocco / Maroc / Marokko / Marruecos</t>
  </si>
  <si>
    <t>Europäische Union / Unión europea</t>
  </si>
  <si>
    <t>Trinidad und Tobago / Trinidad y Tabago</t>
  </si>
  <si>
    <t>Uzbekistan / Ouzbékistan /</t>
  </si>
  <si>
    <t>Usbekistan / Uzbekistán</t>
  </si>
  <si>
    <t>Viet Nam / Vietnam</t>
  </si>
  <si>
    <r>
      <t xml:space="preserve">United States of America /                 </t>
    </r>
    <r>
      <rPr>
        <b/>
        <sz val="8"/>
        <rFont val="Arial"/>
        <family val="2"/>
      </rPr>
      <t>A</t>
    </r>
  </si>
  <si>
    <r>
      <t xml:space="preserve">Vereinigte Staaten von Amerika /      </t>
    </r>
    <r>
      <rPr>
        <b/>
        <sz val="8"/>
        <rFont val="Arial"/>
        <family val="2"/>
      </rPr>
      <t>B</t>
    </r>
  </si>
  <si>
    <t>Ursprungsbehörde / Autoridad de orígen</t>
  </si>
  <si>
    <t>#</t>
  </si>
  <si>
    <t xml:space="preserve"> AL</t>
  </si>
  <si>
    <t xml:space="preserve"> CL</t>
  </si>
  <si>
    <t xml:space="preserve"> EC</t>
  </si>
  <si>
    <t xml:space="preserve"> JP</t>
  </si>
  <si>
    <t xml:space="preserve"> KE</t>
  </si>
  <si>
    <t xml:space="preserve"> MA</t>
  </si>
  <si>
    <t xml:space="preserve"> MX</t>
  </si>
  <si>
    <t xml:space="preserve"> NL</t>
  </si>
  <si>
    <t xml:space="preserve"> NZ</t>
  </si>
  <si>
    <t xml:space="preserve"> RU</t>
  </si>
  <si>
    <t xml:space="preserve"> UA</t>
  </si>
  <si>
    <t xml:space="preserve"> US</t>
  </si>
  <si>
    <t xml:space="preserve"> VN</t>
  </si>
  <si>
    <t xml:space="preserve"> ZA</t>
  </si>
  <si>
    <t>Other Authorities / Autres services / Andere Behörde / Otras autoridades</t>
  </si>
  <si>
    <t>CY:</t>
  </si>
  <si>
    <t>Cyprus / Chypre / Zyprus / Chipre</t>
  </si>
  <si>
    <t>GR:</t>
  </si>
  <si>
    <t>Greece / Grèce / Griechenland / Grecia</t>
  </si>
  <si>
    <t>HN:</t>
  </si>
  <si>
    <t>Honduras</t>
  </si>
  <si>
    <t xml:space="preserve">ID: </t>
  </si>
  <si>
    <t>Indonesia / Indonésie / Indonesien</t>
  </si>
  <si>
    <t xml:space="preserve">IN: </t>
  </si>
  <si>
    <t>India / Inde / Indien</t>
  </si>
  <si>
    <t>Luxembourg / Luxemburg / Luxemburgo</t>
  </si>
  <si>
    <t xml:space="preserve">MT: </t>
  </si>
  <si>
    <t>Malta / Malte</t>
  </si>
  <si>
    <t>PH:</t>
  </si>
  <si>
    <t>Philippines / Philippinen / Filipinas</t>
  </si>
  <si>
    <t>PR:</t>
  </si>
  <si>
    <t>LI:</t>
  </si>
  <si>
    <t>Liechtenstein</t>
  </si>
  <si>
    <t>SZ:</t>
  </si>
  <si>
    <t>Swaziland / Swazilandia</t>
  </si>
  <si>
    <t>TH:</t>
  </si>
  <si>
    <t>Thailand / Thaïlande / Tailandia</t>
  </si>
  <si>
    <t>VE:</t>
  </si>
  <si>
    <t xml:space="preserve">Venezuela (Bolivarian Rep. of) / Venezuela (République bolivarienne de) </t>
  </si>
  <si>
    <t>ZW:</t>
  </si>
  <si>
    <t>Zimbabwe</t>
  </si>
  <si>
    <t>Others / Autres / Andere / Otras</t>
  </si>
  <si>
    <t>End of document /</t>
  </si>
  <si>
    <t>Fin du document /</t>
  </si>
  <si>
    <t>Ende des Dokuments /</t>
  </si>
  <si>
    <t xml:space="preserve">Fin del documento </t>
  </si>
  <si>
    <t>European Union / Union européenne /</t>
  </si>
  <si>
    <t>TOTAL:</t>
  </si>
  <si>
    <t>LK:</t>
  </si>
  <si>
    <t>Sri Lanka</t>
  </si>
  <si>
    <t>Trinidad and Tobago / Trinité-et-Tobago /</t>
  </si>
  <si>
    <t xml:space="preserve"> Trinidad und Tobago / Trinidad y Tabago</t>
  </si>
  <si>
    <t>n/a</t>
  </si>
  <si>
    <t>Czech Republic / République tchèque /</t>
  </si>
  <si>
    <t>Tschechische Republik / República Checa</t>
  </si>
  <si>
    <t xml:space="preserve">United Kingdom / Royaume‑Uni / </t>
  </si>
  <si>
    <t>Vereinigtes Königreich / Reino Unido</t>
  </si>
  <si>
    <t xml:space="preserve">Republic of Korea / République de Corée / </t>
  </si>
  <si>
    <t>Republik Korea / República de Corea</t>
  </si>
  <si>
    <t xml:space="preserve">New Zealand / Nouvelle-Zélande / </t>
  </si>
  <si>
    <t>Neuseeland / Nueva Zelandia</t>
  </si>
  <si>
    <t xml:space="preserve">TOTAL:    </t>
  </si>
  <si>
    <t xml:space="preserve">Titles/Titres/Schutzrechte/Títulos   </t>
  </si>
  <si>
    <t xml:space="preserve">Dutch Antilles and Aruba /  Antilles néerlandaises et Aruba / Niederländische Antillen und Aruba / </t>
  </si>
  <si>
    <t>Antillas Neerlandesas y Aruba</t>
  </si>
  <si>
    <t>WS:</t>
  </si>
  <si>
    <t>Samoa</t>
  </si>
  <si>
    <t xml:space="preserve">MU: </t>
  </si>
  <si>
    <t>Mauritius / Maurice / Mauritius / Mauricio</t>
  </si>
  <si>
    <t>{=SUM((MOD(ROW($A$9:$A$139),2)=0)*E$9:E$139)}</t>
  </si>
  <si>
    <t>MK</t>
  </si>
  <si>
    <t>PE</t>
  </si>
  <si>
    <t>Peru / Pérou / Peru / Perú</t>
  </si>
  <si>
    <t xml:space="preserve">Bolivia (Plurinational State of) / Bolivie (État plurinational de) / </t>
  </si>
  <si>
    <t xml:space="preserve">T F R of Macedonia / E R Y de Macédoine / </t>
  </si>
  <si>
    <t>E j R Mazedonien / E R Y de Macedonia</t>
  </si>
  <si>
    <t>Peru / Pérou / Perú</t>
  </si>
  <si>
    <t>NP:</t>
  </si>
  <si>
    <t xml:space="preserve">Nepal / Népal </t>
  </si>
  <si>
    <t>PG:</t>
  </si>
  <si>
    <t>Papua New Guinea / Papouasie-Nouvelle-Guinée /  Papua-Neuguinea / Papua Nueva Guinea</t>
  </si>
  <si>
    <t xml:space="preserve"> #:    </t>
  </si>
  <si>
    <t>Serbia / Serbie /</t>
  </si>
  <si>
    <t>Serbien / Serbia</t>
  </si>
  <si>
    <t>2012</t>
  </si>
  <si>
    <t>Serbia / Serbie / Serbien / Serbia</t>
  </si>
  <si>
    <t xml:space="preserve">BW: </t>
  </si>
  <si>
    <t>Botswana</t>
  </si>
  <si>
    <t>KP:</t>
  </si>
  <si>
    <t xml:space="preserve">Democratic People's Republic of Korea / République populaire démocratique de Corée / </t>
  </si>
  <si>
    <t>Korea, Demokratische Volksrepublik / República Popular Democrática de Corea</t>
  </si>
  <si>
    <t xml:space="preserve">European Union / Union européenne / </t>
  </si>
  <si>
    <t>Titles in force at end of reference year</t>
  </si>
  <si>
    <t>total 2012</t>
  </si>
  <si>
    <t xml:space="preserve">Anmeldungen/Solicitudes   </t>
  </si>
  <si>
    <t xml:space="preserve">Applications/Demandes/   </t>
  </si>
  <si>
    <t>total 2013</t>
  </si>
  <si>
    <t>IR:</t>
  </si>
  <si>
    <t>Iran (Islamic Republic of) / (République islamique d') / Iran (Islamische Republik) / Irán (República Islámica del)</t>
  </si>
  <si>
    <t>MC:</t>
  </si>
  <si>
    <t>Monaco</t>
  </si>
  <si>
    <t>MN:</t>
  </si>
  <si>
    <t>Mongolia / Mongolie / Mongolei</t>
  </si>
  <si>
    <t>CHECK:total-subtotals</t>
  </si>
  <si>
    <t>CHK subtotal(app)/app</t>
  </si>
  <si>
    <t>PF:</t>
  </si>
  <si>
    <t>OA</t>
  </si>
  <si>
    <t xml:space="preserve">African Intellectual Property Organization / Organisation </t>
  </si>
  <si>
    <t>TZ</t>
  </si>
  <si>
    <t>JM:</t>
  </si>
  <si>
    <t>Jamaica / Jamaïque / Jamaika / Jamaica</t>
  </si>
  <si>
    <t>MY:</t>
  </si>
  <si>
    <t>Malaysia / Malaisie / Malaysia / Malasia</t>
  </si>
  <si>
    <t/>
  </si>
  <si>
    <t>ME</t>
  </si>
  <si>
    <t>Montenegro / Monténégro</t>
  </si>
  <si>
    <t xml:space="preserve">United Rep. Tanzania / Rép.-Unie Tanzanie / </t>
  </si>
  <si>
    <t>Ver. Rep. Tansania / Rep, Unida de Tanzanía</t>
  </si>
  <si>
    <t>SUBTOTAL 9 TO 157 (applic)</t>
  </si>
  <si>
    <t>subtotal 10 to 158 (titles)</t>
  </si>
  <si>
    <t>Montenegro / Montenegro</t>
  </si>
  <si>
    <t xml:space="preserve">Organisation Africaine </t>
  </si>
  <si>
    <t>de la Propriété Intellectuelle (OAPI)</t>
  </si>
  <si>
    <t>JM</t>
  </si>
  <si>
    <t>KP</t>
  </si>
  <si>
    <t>LK</t>
  </si>
  <si>
    <t>BF:</t>
  </si>
  <si>
    <t xml:space="preserve">Burkina Faso </t>
  </si>
  <si>
    <t>AN:</t>
  </si>
  <si>
    <t>CM:</t>
  </si>
  <si>
    <t>Cameroon / Cameroun /  Kamerun / Camerún</t>
  </si>
  <si>
    <t>LA:</t>
  </si>
  <si>
    <t>SA:</t>
  </si>
  <si>
    <t>Saudi Arabia / Arabie saoudite / Saudi-Arabien / Arabia Saudita</t>
  </si>
  <si>
    <t xml:space="preserve">SD: </t>
  </si>
  <si>
    <t>SN:</t>
  </si>
  <si>
    <t>Sudan / Soudan / Sudan / Sudán</t>
  </si>
  <si>
    <t>Senegal / Sénégal</t>
  </si>
  <si>
    <t xml:space="preserve">Laos, Demokratische Volksrepublik / República Democrática Popular Lao </t>
  </si>
  <si>
    <t xml:space="preserve">Lao People's Democratic Republic / République démocratique populaire lao / </t>
  </si>
  <si>
    <t>SY:</t>
  </si>
  <si>
    <t>Syrian Arab Republic / République arabe syrienne / Arabische Republik Syrien / República Árabe Siria</t>
  </si>
  <si>
    <t>BA</t>
  </si>
  <si>
    <t>Bosnia and Herzegovina / Bosnie-Herzégovine /</t>
  </si>
  <si>
    <t>Bosnien-Herzegowina / Bosnia y Herzegovina</t>
  </si>
  <si>
    <t>EG</t>
  </si>
  <si>
    <t>GR</t>
  </si>
  <si>
    <t>GT</t>
  </si>
  <si>
    <t>HN</t>
  </si>
  <si>
    <t>SZ</t>
  </si>
  <si>
    <t>EG:</t>
  </si>
  <si>
    <t>Egypt / Égypte / Ägypten / Egipto</t>
  </si>
  <si>
    <t>GT:</t>
  </si>
  <si>
    <t xml:space="preserve">Guatemala </t>
  </si>
  <si>
    <t>Meldendebehörde / Autoridad informante</t>
  </si>
  <si>
    <t xml:space="preserve">Reporting authority / Service déclarant / </t>
  </si>
  <si>
    <t>Authority of origin / Service d'origine /</t>
  </si>
  <si>
    <t>Reporting authority / Service déclarant /</t>
  </si>
  <si>
    <t>Authority of origin / Service d'origine / Ursprungsbehörde / Autoridad de orígen</t>
  </si>
  <si>
    <t>United Republic of Tanzania / République Unie de Tanzanie /</t>
  </si>
  <si>
    <t>Bosnia and Herzegovina / Bosnie Herzégovine</t>
  </si>
  <si>
    <t>Bolivia (Plurinational State of) / Bolivie (État</t>
  </si>
  <si>
    <t xml:space="preserve">plurinational de) / Bolivien (Plurinationaler Staat) / </t>
  </si>
  <si>
    <t>Bolivia (Estado Plurinacional de)</t>
  </si>
  <si>
    <t xml:space="preserve">Azerbaijan / Azerbaïdjan / </t>
  </si>
  <si>
    <t>Dominikanische Republik /</t>
  </si>
  <si>
    <t>República Dominicana</t>
  </si>
  <si>
    <t xml:space="preserve">The former Yugoslav Republic of Macedonia / </t>
  </si>
  <si>
    <t xml:space="preserve">Organisaiton africaine de la proprieté intellectuelle / </t>
  </si>
  <si>
    <t xml:space="preserve">Afrikanische Organisation für geistiges Eigentum / </t>
  </si>
  <si>
    <t>Organización Africana de la Propiedad Intelectual</t>
  </si>
  <si>
    <t>Vereinigte Republik Tansania / República Unida de Tanzanía</t>
  </si>
  <si>
    <t>United States of America / États‑Unis d'Amérique /</t>
  </si>
  <si>
    <t>de América</t>
  </si>
  <si>
    <t xml:space="preserve">Vereinigte Staaten von Amerika / Estados Unidos </t>
  </si>
  <si>
    <t>B:  Plant Patent Act (USPTO)</t>
  </si>
  <si>
    <t>ID</t>
  </si>
  <si>
    <t>MC</t>
  </si>
  <si>
    <t>MU</t>
  </si>
  <si>
    <t>PR</t>
  </si>
  <si>
    <t>SA</t>
  </si>
  <si>
    <t>SV</t>
  </si>
  <si>
    <t>SV:</t>
  </si>
  <si>
    <t>El Salvador</t>
  </si>
  <si>
    <t>Not available / Non disponible / Nicht verfügbar / No disponible</t>
  </si>
  <si>
    <t>Ver. Rep. Tansania / Rep. Unida de Tanzanía</t>
  </si>
  <si>
    <t xml:space="preserve">North Macedonia / Macédoine du Nord / </t>
  </si>
  <si>
    <t>Nordmazedonien / Macedonia del Norte</t>
  </si>
  <si>
    <t>total 2016</t>
  </si>
  <si>
    <t>total 2017</t>
  </si>
  <si>
    <t>total 2010</t>
  </si>
  <si>
    <t>total 2011</t>
  </si>
  <si>
    <t>total 2014</t>
  </si>
  <si>
    <t>total 2015</t>
  </si>
  <si>
    <t>total 2004</t>
  </si>
  <si>
    <t>total 2005</t>
  </si>
  <si>
    <t>total 2006</t>
  </si>
  <si>
    <t>total 2007</t>
  </si>
  <si>
    <t>total 2008</t>
  </si>
  <si>
    <t>total 2009</t>
  </si>
  <si>
    <t>total 2003</t>
  </si>
  <si>
    <t>total 2018</t>
  </si>
  <si>
    <t>APPLICATIONS FILED BY (1st line) and TITLES OF PROTECTION ISSUED TO (2nd line) non-residents in 2018, broken down according to the authority of origin of the applicant</t>
  </si>
  <si>
    <t>DEMANDES DÉPOSÉES PAR (1ère ligne) et TITRES DE PROTECTION DÉLIVRÉS À (2ème ligne) des non-résidents en 2018, ventilés en fonction du service d’origine du demandeur</t>
  </si>
  <si>
    <t>ANMELDUNGEN HINTERLEGT VON (1. Zeile) und SCHUTZTITEL ERTEILT FÜR (2. Zeile) Personen mit Sitz im Ausland, in 2018, aufgeteilt nach der Ursprungsbehörde des Anmelders</t>
  </si>
  <si>
    <t>SOLICITUDES PRESENTADAS POR (1a línea) y TÍTULOS DE PROTECCIÓN OTORGADOS A (2a línea) "no residentes" en 2018, repartidos por autoridad de origen del solicitante</t>
  </si>
  <si>
    <t>APPLICATIONS FILED BY (1st line) and TITLES OF PROTECTION ISSUED TO (2nd line) non-residents
in 2018, broken down according to the authority of origin of the applicant</t>
  </si>
  <si>
    <t>DEMANDES DÉPOSÉES PAR (1ère ligne) et TITRES DE PROTECTION DÉLIVRÉS À (2ème ligne)
des non-résidents en 2018, ventilés en fonction du service d’origine du demandeur</t>
  </si>
  <si>
    <t>ANMELDUNGEN HINTERLEGT VON (1. Zeile) und SCHUTZTITEL ERTEILT FÜR (2. Zeile)
Personen mit Sitz im Ausland, in 2018, aufgeteilt nach der Ursprungsbehörde des Anmelders</t>
  </si>
  <si>
    <t>SOLICITUDES PRESENTADAS POR (1a línea) y TÍTULOS DE PROTECCIÓN OTORGADOS A (2a línea)
"no residentes" en 2018, repartidos por autoridad de origen del solicitante</t>
  </si>
  <si>
    <t>ZM</t>
  </si>
  <si>
    <t>A:  Plant Variety Protection Act</t>
  </si>
  <si>
    <t>Titres délivrés à des:
Résidents     Non-résidents         Total </t>
  </si>
  <si>
    <t>Titles issued to:
Residents      Non-residents     Total  </t>
  </si>
  <si>
    <t>FORMULA:</t>
  </si>
  <si>
    <t>ZM:</t>
  </si>
  <si>
    <t>Zambia / Zambie</t>
  </si>
  <si>
    <t>Titles/Titres/Schutzrechte/Títulos:</t>
  </si>
  <si>
    <r>
      <t xml:space="preserve">United States of America /                  </t>
    </r>
    <r>
      <rPr>
        <b/>
        <sz val="8"/>
        <rFont val="Arial"/>
        <family val="2"/>
      </rPr>
      <t>A</t>
    </r>
    <r>
      <rPr>
        <sz val="8"/>
        <rFont val="Arial"/>
        <family val="2"/>
      </rPr>
      <t xml:space="preserve"> </t>
    </r>
  </si>
  <si>
    <t xml:space="preserve">
Applications/Demandes/Anmeldungen/Solicitudes:</t>
  </si>
  <si>
    <r>
      <t>French Polynesia / Polynésie française / französische Polynesien / Polinesia francés =</t>
    </r>
    <r>
      <rPr>
        <sz val="8"/>
        <color rgb="FFFF0000"/>
        <rFont val="Arial"/>
        <family val="2"/>
      </rPr>
      <t xml:space="preserve"> UNDER FRANCE</t>
    </r>
  </si>
  <si>
    <r>
      <t>Puerto Rico / Porto Rico =</t>
    </r>
    <r>
      <rPr>
        <sz val="8"/>
        <color rgb="FFFF0000"/>
        <rFont val="Arial"/>
        <family val="2"/>
      </rPr>
      <t xml:space="preserve"> UNDER #</t>
    </r>
  </si>
  <si>
    <t>[Annex II follows /
l'annexe II suit /
Anlage II folgt / 
Sigue el Anexo II]</t>
  </si>
  <si>
    <t>[Annex III follows /</t>
  </si>
  <si>
    <t>l'annexe III suit /</t>
  </si>
  <si>
    <t xml:space="preserve">Anlage III folgt / </t>
  </si>
  <si>
    <t>Sigue el Anexo III]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</si>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</sst>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.00_);_(* \(#,##0.00\);_(* &quot;-&quot;??_);_(@_)"/>
    <numFmt numFmtId="166" formatCode="_(* #,##0_);_(* \(#,##0\);_(* &quot;-&quot;??_);_(@_)"/>
    <numFmt numFmtId="167" formatCode="* #,##0;* \-#,##0;* &quot;-&quot;;@\ "/>
    <numFmt numFmtId="168" formatCode="\-"/>
  </numFmts>
  <fonts count="33" x14ac:knownFonts="1"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indexed="5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name val="Times New Roman"/>
      <family val="1"/>
    </font>
    <font>
      <u/>
      <sz val="8"/>
      <name val="Arial"/>
      <family val="2"/>
    </font>
    <font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indexed="64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/>
      <diagonal/>
    </border>
    <border>
      <left style="dotted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indexed="64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indexed="64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499984740745262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499984740745262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34998626667073579"/>
      </top>
      <bottom/>
      <diagonal/>
    </border>
    <border>
      <left style="dotted">
        <color indexed="64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dotted">
        <color indexed="64"/>
      </left>
      <right style="dotted">
        <color theme="0" tint="-0.34998626667073579"/>
      </right>
      <top style="dotted">
        <color theme="0" tint="-0.34998626667073579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hair">
        <color indexed="64"/>
      </bottom>
      <diagonal/>
    </border>
    <border>
      <left style="dotted">
        <color indexed="64"/>
      </left>
      <right style="dotted">
        <color theme="0" tint="-0.34998626667073579"/>
      </right>
      <top style="thin">
        <color theme="0" tint="-0.34998626667073579"/>
      </top>
      <bottom style="dotted">
        <color theme="0" tint="-0.4999847407452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499984740745262"/>
      </bottom>
      <diagonal/>
    </border>
    <border>
      <left/>
      <right/>
      <top style="thin">
        <color theme="0" tint="-0.34998626667073579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 style="dotted">
        <color theme="0" tint="-0.499984740745262"/>
      </bottom>
      <diagonal/>
    </border>
    <border>
      <left style="dotted">
        <color theme="0" tint="-0.34998626667073579"/>
      </left>
      <right style="thin">
        <color indexed="64"/>
      </right>
      <top style="thin">
        <color theme="0" tint="-0.34998626667073579"/>
      </top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34998626667073579"/>
      </right>
      <top style="dotted">
        <color theme="0" tint="-0.499984740745262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499984740745262"/>
      </top>
      <bottom style="thin">
        <color theme="0" tint="-0.34998626667073579"/>
      </bottom>
      <diagonal/>
    </border>
    <border>
      <left/>
      <right/>
      <top style="dotted">
        <color theme="0" tint="-0.499984740745262"/>
      </top>
      <bottom style="thin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18" fillId="0" borderId="0"/>
    <xf numFmtId="0" fontId="21" fillId="0" borderId="0"/>
    <xf numFmtId="0" fontId="25" fillId="0" borderId="0"/>
    <xf numFmtId="165" fontId="1" fillId="0" borderId="0" applyFont="0" applyFill="0" applyBorder="0" applyAlignment="0" applyProtection="0"/>
    <xf numFmtId="164" fontId="1" fillId="0" borderId="0" applyNumberFormat="0" applyFont="0" applyFill="0" applyBorder="0" applyAlignment="0" applyProtection="0"/>
  </cellStyleXfs>
  <cellXfs count="646">
    <xf numFmtId="0" fontId="0" fillId="0" borderId="0" xfId="0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0" fontId="5" fillId="0" borderId="0" xfId="0" applyFont="1" applyBorder="1" applyProtection="1">
      <protection locked="0"/>
    </xf>
    <xf numFmtId="3" fontId="5" fillId="3" borderId="5" xfId="0" applyNumberFormat="1" applyFont="1" applyFill="1" applyBorder="1" applyAlignment="1" applyProtection="1">
      <alignment horizontal="centerContinuous" wrapText="1"/>
      <protection locked="0"/>
    </xf>
    <xf numFmtId="3" fontId="5" fillId="3" borderId="6" xfId="0" applyNumberFormat="1" applyFont="1" applyFill="1" applyBorder="1" applyAlignment="1" applyProtection="1">
      <alignment horizontal="centerContinuous" wrapText="1"/>
      <protection locked="0"/>
    </xf>
    <xf numFmtId="3" fontId="5" fillId="3" borderId="7" xfId="0" applyNumberFormat="1" applyFont="1" applyFill="1" applyBorder="1" applyAlignment="1" applyProtection="1">
      <alignment horizontal="center" wrapText="1"/>
      <protection locked="0"/>
    </xf>
    <xf numFmtId="3" fontId="8" fillId="0" borderId="1" xfId="1" applyNumberFormat="1" applyFont="1" applyFill="1" applyBorder="1" applyAlignment="1" applyProtection="1">
      <alignment horizontal="right" indent="4"/>
      <protection locked="0"/>
    </xf>
    <xf numFmtId="3" fontId="5" fillId="0" borderId="1" xfId="1" applyNumberFormat="1" applyFont="1" applyBorder="1" applyAlignment="1" applyProtection="1">
      <alignment horizontal="right" indent="4"/>
      <protection locked="0"/>
    </xf>
    <xf numFmtId="3" fontId="5" fillId="0" borderId="1" xfId="0" applyNumberFormat="1" applyFont="1" applyBorder="1" applyAlignment="1" applyProtection="1">
      <alignment horizontal="right" indent="4"/>
      <protection locked="0"/>
    </xf>
    <xf numFmtId="3" fontId="5" fillId="3" borderId="4" xfId="0" applyNumberFormat="1" applyFont="1" applyFill="1" applyBorder="1" applyAlignment="1" applyProtection="1">
      <alignment horizontal="center" wrapText="1"/>
      <protection locked="0"/>
    </xf>
    <xf numFmtId="3" fontId="5" fillId="0" borderId="2" xfId="0" applyNumberFormat="1" applyFont="1" applyFill="1" applyBorder="1" applyProtection="1">
      <protection locked="0"/>
    </xf>
    <xf numFmtId="3" fontId="8" fillId="0" borderId="2" xfId="1" applyNumberFormat="1" applyFont="1" applyFill="1" applyBorder="1" applyAlignment="1" applyProtection="1">
      <alignment horizontal="right" indent="1"/>
      <protection locked="0"/>
    </xf>
    <xf numFmtId="3" fontId="8" fillId="0" borderId="0" xfId="1" applyNumberFormat="1" applyFont="1" applyFill="1" applyBorder="1" applyAlignment="1" applyProtection="1">
      <alignment horizontal="right" indent="1"/>
      <protection locked="0"/>
    </xf>
    <xf numFmtId="3" fontId="8" fillId="0" borderId="3" xfId="1" applyNumberFormat="1" applyFont="1" applyFill="1" applyBorder="1" applyAlignment="1" applyProtection="1">
      <alignment horizontal="right" indent="1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0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3" fontId="10" fillId="0" borderId="2" xfId="0" applyNumberFormat="1" applyFont="1" applyFill="1" applyBorder="1" applyAlignment="1" applyProtection="1">
      <alignment horizontal="right" indent="1"/>
      <protection locked="0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vertical="top"/>
    </xf>
    <xf numFmtId="0" fontId="11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3" fontId="6" fillId="0" borderId="25" xfId="0" applyNumberFormat="1" applyFont="1" applyFill="1" applyBorder="1" applyAlignment="1">
      <alignment horizontal="right" indent="1"/>
    </xf>
    <xf numFmtId="3" fontId="6" fillId="0" borderId="11" xfId="0" applyNumberFormat="1" applyFont="1" applyFill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3" fontId="8" fillId="0" borderId="8" xfId="1" applyNumberFormat="1" applyFont="1" applyFill="1" applyBorder="1" applyAlignment="1" applyProtection="1">
      <alignment horizontal="right" indent="1"/>
      <protection locked="0"/>
    </xf>
    <xf numFmtId="3" fontId="5" fillId="0" borderId="26" xfId="1" applyNumberFormat="1" applyFont="1" applyFill="1" applyBorder="1" applyAlignment="1" applyProtection="1">
      <alignment horizontal="right" indent="4"/>
      <protection locked="0"/>
    </xf>
    <xf numFmtId="3" fontId="6" fillId="0" borderId="1" xfId="0" applyNumberFormat="1" applyFont="1" applyFill="1" applyBorder="1" applyAlignment="1" applyProtection="1">
      <alignment horizontal="right" indent="4"/>
    </xf>
    <xf numFmtId="3" fontId="6" fillId="0" borderId="0" xfId="0" applyNumberFormat="1" applyFont="1" applyFill="1" applyBorder="1" applyAlignment="1" applyProtection="1">
      <alignment horizontal="right" indent="1"/>
    </xf>
    <xf numFmtId="3" fontId="8" fillId="0" borderId="19" xfId="1" applyNumberFormat="1" applyFont="1" applyFill="1" applyBorder="1" applyAlignment="1" applyProtection="1">
      <alignment horizontal="right" indent="1"/>
      <protection locked="0"/>
    </xf>
    <xf numFmtId="3" fontId="6" fillId="0" borderId="3" xfId="0" applyNumberFormat="1" applyFont="1" applyFill="1" applyBorder="1" applyAlignment="1" applyProtection="1">
      <alignment horizontal="right" indent="1"/>
    </xf>
    <xf numFmtId="3" fontId="7" fillId="0" borderId="24" xfId="0" applyNumberFormat="1" applyFont="1" applyFill="1" applyBorder="1" applyAlignment="1" applyProtection="1">
      <alignment horizontal="right" indent="4"/>
    </xf>
    <xf numFmtId="0" fontId="0" fillId="0" borderId="0" xfId="0" applyBorder="1"/>
    <xf numFmtId="0" fontId="5" fillId="0" borderId="0" xfId="0" applyFont="1" applyBorder="1" applyAlignment="1" applyProtection="1">
      <alignment horizontal="left" vertical="top"/>
      <protection locked="0"/>
    </xf>
    <xf numFmtId="3" fontId="6" fillId="0" borderId="0" xfId="0" applyNumberFormat="1" applyFont="1" applyFill="1" applyBorder="1" applyAlignment="1" applyProtection="1">
      <alignment horizontal="right" indent="1"/>
      <protection locked="0"/>
    </xf>
    <xf numFmtId="3" fontId="6" fillId="0" borderId="3" xfId="0" applyNumberFormat="1" applyFont="1" applyFill="1" applyBorder="1" applyAlignment="1" applyProtection="1">
      <alignment horizontal="right" indent="1"/>
      <protection locked="0"/>
    </xf>
    <xf numFmtId="3" fontId="17" fillId="0" borderId="0" xfId="0" applyNumberFormat="1" applyFont="1" applyFill="1" applyBorder="1" applyAlignment="1" applyProtection="1">
      <alignment horizontal="right" indent="1"/>
      <protection locked="0"/>
    </xf>
    <xf numFmtId="0" fontId="12" fillId="7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right" indent="1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8" borderId="0" xfId="0" applyFont="1" applyFill="1" applyBorder="1" applyAlignment="1">
      <alignment horizontal="centerContinuous" vertical="center" wrapText="1"/>
    </xf>
    <xf numFmtId="0" fontId="16" fillId="5" borderId="0" xfId="0" applyFont="1" applyFill="1" applyAlignment="1">
      <alignment vertical="center" wrapText="1"/>
    </xf>
    <xf numFmtId="3" fontId="5" fillId="3" borderId="5" xfId="0" applyNumberFormat="1" applyFont="1" applyFill="1" applyBorder="1" applyAlignment="1">
      <alignment horizontal="centerContinuous"/>
    </xf>
    <xf numFmtId="3" fontId="5" fillId="3" borderId="7" xfId="0" applyNumberFormat="1" applyFont="1" applyFill="1" applyBorder="1" applyAlignment="1">
      <alignment horizontal="centerContinuous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9" borderId="0" xfId="0" applyFont="1" applyFill="1" applyProtection="1">
      <protection locked="0"/>
    </xf>
    <xf numFmtId="0" fontId="15" fillId="0" borderId="25" xfId="0" applyFont="1" applyBorder="1" applyAlignment="1">
      <alignment vertical="top"/>
    </xf>
    <xf numFmtId="0" fontId="5" fillId="0" borderId="2" xfId="0" applyFont="1" applyBorder="1" applyProtection="1">
      <protection locked="0"/>
    </xf>
    <xf numFmtId="3" fontId="6" fillId="0" borderId="2" xfId="0" applyNumberFormat="1" applyFont="1" applyFill="1" applyBorder="1" applyAlignment="1" applyProtection="1">
      <alignment horizontal="right" indent="1"/>
      <protection locked="0"/>
    </xf>
    <xf numFmtId="3" fontId="6" fillId="0" borderId="1" xfId="0" applyNumberFormat="1" applyFont="1" applyFill="1" applyBorder="1" applyAlignment="1" applyProtection="1">
      <alignment horizontal="right" indent="4"/>
      <protection locked="0"/>
    </xf>
    <xf numFmtId="0" fontId="5" fillId="0" borderId="8" xfId="0" applyFont="1" applyBorder="1"/>
    <xf numFmtId="3" fontId="7" fillId="0" borderId="2" xfId="1" applyNumberFormat="1" applyFont="1" applyFill="1" applyBorder="1" applyAlignment="1" applyProtection="1">
      <alignment horizontal="right" indent="1"/>
      <protection locked="0"/>
    </xf>
    <xf numFmtId="3" fontId="7" fillId="0" borderId="0" xfId="1" applyNumberFormat="1" applyFont="1" applyFill="1" applyBorder="1" applyAlignment="1" applyProtection="1">
      <alignment horizontal="right" indent="1"/>
      <protection locked="0"/>
    </xf>
    <xf numFmtId="3" fontId="7" fillId="0" borderId="3" xfId="1" applyNumberFormat="1" applyFont="1" applyFill="1" applyBorder="1" applyAlignment="1" applyProtection="1">
      <alignment horizontal="right" indent="1"/>
      <protection locked="0"/>
    </xf>
    <xf numFmtId="3" fontId="7" fillId="0" borderId="1" xfId="1" applyNumberFormat="1" applyFont="1" applyFill="1" applyBorder="1" applyAlignment="1" applyProtection="1">
      <alignment horizontal="right" indent="4"/>
      <protection locked="0"/>
    </xf>
    <xf numFmtId="3" fontId="6" fillId="0" borderId="24" xfId="0" applyNumberFormat="1" applyFont="1" applyFill="1" applyBorder="1" applyAlignment="1">
      <alignment horizontal="right" indent="4"/>
    </xf>
    <xf numFmtId="3" fontId="7" fillId="0" borderId="1" xfId="1" applyNumberFormat="1" applyFont="1" applyBorder="1" applyAlignment="1" applyProtection="1">
      <alignment horizontal="right" indent="4"/>
      <protection locked="0"/>
    </xf>
    <xf numFmtId="3" fontId="8" fillId="0" borderId="2" xfId="0" applyNumberFormat="1" applyFont="1" applyFill="1" applyBorder="1" applyAlignment="1" applyProtection="1">
      <alignment horizontal="right" indent="1"/>
      <protection locked="0"/>
    </xf>
    <xf numFmtId="3" fontId="6" fillId="0" borderId="2" xfId="0" applyNumberFormat="1" applyFont="1" applyFill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left" vertical="top"/>
      <protection locked="0"/>
    </xf>
    <xf numFmtId="3" fontId="6" fillId="0" borderId="10" xfId="0" applyNumberFormat="1" applyFont="1" applyFill="1" applyBorder="1" applyAlignment="1">
      <alignment horizontal="right" indent="1"/>
    </xf>
    <xf numFmtId="3" fontId="8" fillId="0" borderId="9" xfId="1" applyNumberFormat="1" applyFont="1" applyFill="1" applyBorder="1" applyAlignment="1" applyProtection="1">
      <alignment horizontal="right" indent="1"/>
      <protection locked="0"/>
    </xf>
    <xf numFmtId="0" fontId="6" fillId="0" borderId="0" xfId="0" applyFont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12" fillId="5" borderId="37" xfId="0" applyFont="1" applyFill="1" applyBorder="1" applyAlignment="1">
      <alignment horizontal="left"/>
    </xf>
    <xf numFmtId="3" fontId="12" fillId="7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 applyProtection="1">
      <alignment horizontal="right" wrapText="1" indent="1"/>
    </xf>
    <xf numFmtId="3" fontId="19" fillId="0" borderId="3" xfId="0" applyNumberFormat="1" applyFont="1" applyFill="1" applyBorder="1" applyAlignment="1" applyProtection="1">
      <alignment horizontal="right" wrapText="1" indent="1"/>
    </xf>
    <xf numFmtId="3" fontId="19" fillId="0" borderId="2" xfId="0" applyNumberFormat="1" applyFont="1" applyFill="1" applyBorder="1" applyAlignment="1" applyProtection="1">
      <alignment horizontal="right" wrapText="1" indent="1"/>
    </xf>
    <xf numFmtId="3" fontId="19" fillId="0" borderId="1" xfId="0" applyNumberFormat="1" applyFont="1" applyFill="1" applyBorder="1" applyAlignment="1" applyProtection="1">
      <alignment horizontal="right" wrapText="1" indent="4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4"/>
    </xf>
    <xf numFmtId="3" fontId="12" fillId="0" borderId="0" xfId="1" applyNumberFormat="1" applyFont="1" applyFill="1" applyBorder="1"/>
    <xf numFmtId="0" fontId="12" fillId="8" borderId="0" xfId="0" applyFont="1" applyFill="1" applyBorder="1" applyAlignment="1">
      <alignment horizontal="centerContinuous" vertical="center" wrapText="1"/>
    </xf>
    <xf numFmtId="3" fontId="5" fillId="0" borderId="1" xfId="0" applyNumberFormat="1" applyFont="1" applyFill="1" applyBorder="1" applyAlignment="1" applyProtection="1">
      <alignment horizontal="right" indent="4"/>
      <protection locked="0"/>
    </xf>
    <xf numFmtId="3" fontId="5" fillId="0" borderId="2" xfId="0" applyNumberFormat="1" applyFont="1" applyFill="1" applyBorder="1" applyAlignment="1" applyProtection="1">
      <alignment horizontal="right" indent="1"/>
      <protection locked="0"/>
    </xf>
    <xf numFmtId="3" fontId="5" fillId="0" borderId="0" xfId="0" applyNumberFormat="1" applyFont="1" applyFill="1" applyBorder="1" applyAlignment="1" applyProtection="1">
      <alignment horizontal="right" indent="1"/>
      <protection locked="0"/>
    </xf>
    <xf numFmtId="3" fontId="5" fillId="0" borderId="3" xfId="0" applyNumberFormat="1" applyFont="1" applyFill="1" applyBorder="1" applyAlignment="1" applyProtection="1">
      <alignment horizontal="right" indent="1"/>
      <protection locked="0"/>
    </xf>
    <xf numFmtId="3" fontId="8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3" fontId="5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5" fillId="0" borderId="0" xfId="0" applyFont="1" applyFill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8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166" fontId="5" fillId="0" borderId="2" xfId="1" applyNumberFormat="1" applyFont="1" applyBorder="1" applyAlignment="1" applyProtection="1">
      <alignment horizontal="left" vertical="top"/>
      <protection locked="0"/>
    </xf>
    <xf numFmtId="166" fontId="5" fillId="0" borderId="2" xfId="1" applyNumberFormat="1" applyFont="1" applyFill="1" applyBorder="1" applyAlignment="1" applyProtection="1">
      <alignment horizontal="left" vertical="top"/>
      <protection locked="0"/>
    </xf>
    <xf numFmtId="166" fontId="7" fillId="0" borderId="2" xfId="1" applyNumberFormat="1" applyFont="1" applyBorder="1" applyAlignment="1" applyProtection="1">
      <alignment horizontal="left" vertical="top"/>
      <protection locked="0"/>
    </xf>
    <xf numFmtId="166" fontId="5" fillId="0" borderId="2" xfId="1" applyNumberFormat="1" applyFont="1" applyBorder="1" applyAlignment="1" applyProtection="1">
      <alignment vertical="top"/>
      <protection locked="0"/>
    </xf>
    <xf numFmtId="3" fontId="6" fillId="0" borderId="0" xfId="0" applyNumberFormat="1" applyFont="1" applyBorder="1" applyAlignment="1">
      <alignment horizontal="right" indent="2"/>
    </xf>
    <xf numFmtId="3" fontId="12" fillId="0" borderId="0" xfId="0" applyNumberFormat="1" applyFont="1" applyAlignment="1">
      <alignment horizontal="right" shrinkToFit="1"/>
    </xf>
    <xf numFmtId="3" fontId="12" fillId="0" borderId="0" xfId="1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0" xfId="0" applyNumberFormat="1" applyFont="1" applyFill="1" applyBorder="1" applyAlignment="1" applyProtection="1">
      <alignment wrapText="1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Border="1" applyAlignment="1">
      <alignment horizontal="center"/>
    </xf>
    <xf numFmtId="0" fontId="5" fillId="0" borderId="24" xfId="0" applyNumberFormat="1" applyFont="1" applyBorder="1" applyAlignment="1" applyProtection="1">
      <alignment horizontal="center"/>
      <protection locked="0"/>
    </xf>
    <xf numFmtId="3" fontId="5" fillId="0" borderId="2" xfId="1" applyNumberFormat="1" applyFont="1" applyFill="1" applyBorder="1" applyAlignment="1" applyProtection="1">
      <alignment horizontal="right" indent="1"/>
      <protection locked="0"/>
    </xf>
    <xf numFmtId="3" fontId="5" fillId="0" borderId="1" xfId="1" applyNumberFormat="1" applyFont="1" applyFill="1" applyBorder="1" applyAlignment="1" applyProtection="1">
      <alignment horizontal="right" indent="4"/>
      <protection locked="0"/>
    </xf>
    <xf numFmtId="3" fontId="5" fillId="0" borderId="0" xfId="1" applyNumberFormat="1" applyFont="1" applyFill="1" applyBorder="1" applyAlignment="1" applyProtection="1">
      <alignment horizontal="right" indent="1"/>
      <protection locked="0"/>
    </xf>
    <xf numFmtId="3" fontId="5" fillId="0" borderId="3" xfId="1" applyNumberFormat="1" applyFont="1" applyFill="1" applyBorder="1" applyAlignment="1" applyProtection="1">
      <alignment horizontal="right" indent="1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 applyProtection="1">
      <alignment horizontal="right" wrapText="1" indent="1"/>
    </xf>
    <xf numFmtId="0" fontId="19" fillId="0" borderId="3" xfId="0" applyFont="1" applyFill="1" applyBorder="1" applyAlignment="1" applyProtection="1">
      <alignment horizontal="right" wrapText="1" indent="1"/>
    </xf>
    <xf numFmtId="0" fontId="19" fillId="0" borderId="2" xfId="0" applyFont="1" applyFill="1" applyBorder="1" applyAlignment="1" applyProtection="1">
      <alignment horizontal="right" wrapText="1" indent="1"/>
    </xf>
    <xf numFmtId="0" fontId="19" fillId="0" borderId="1" xfId="0" applyFont="1" applyFill="1" applyBorder="1" applyAlignment="1" applyProtection="1">
      <alignment horizontal="right" wrapText="1" indent="4"/>
    </xf>
    <xf numFmtId="0" fontId="5" fillId="0" borderId="2" xfId="1" applyNumberFormat="1" applyFont="1" applyFill="1" applyBorder="1" applyAlignment="1" applyProtection="1">
      <alignment horizontal="right" indent="1"/>
      <protection locked="0"/>
    </xf>
    <xf numFmtId="0" fontId="5" fillId="0" borderId="0" xfId="1" applyNumberFormat="1" applyFont="1" applyFill="1" applyBorder="1" applyAlignment="1" applyProtection="1">
      <alignment horizontal="right" indent="1"/>
      <protection locked="0"/>
    </xf>
    <xf numFmtId="0" fontId="5" fillId="0" borderId="3" xfId="1" applyNumberFormat="1" applyFont="1" applyFill="1" applyBorder="1" applyAlignment="1" applyProtection="1">
      <alignment horizontal="right" indent="1"/>
      <protection locked="0"/>
    </xf>
    <xf numFmtId="0" fontId="8" fillId="0" borderId="0" xfId="1" applyNumberFormat="1" applyFont="1" applyFill="1" applyBorder="1" applyAlignment="1" applyProtection="1">
      <alignment horizontal="right" indent="1"/>
      <protection locked="0"/>
    </xf>
    <xf numFmtId="0" fontId="5" fillId="0" borderId="1" xfId="1" applyNumberFormat="1" applyFont="1" applyFill="1" applyBorder="1" applyAlignment="1" applyProtection="1">
      <alignment horizontal="right" indent="4"/>
      <protection locked="0"/>
    </xf>
    <xf numFmtId="3" fontId="5" fillId="0" borderId="1" xfId="0" applyNumberFormat="1" applyFont="1" applyFill="1" applyBorder="1" applyAlignment="1" applyProtection="1">
      <alignment horizontal="right" wrapText="1" indent="4"/>
    </xf>
    <xf numFmtId="3" fontId="12" fillId="0" borderId="46" xfId="0" applyNumberFormat="1" applyFont="1" applyFill="1" applyBorder="1" applyAlignment="1">
      <alignment horizontal="right"/>
    </xf>
    <xf numFmtId="3" fontId="11" fillId="0" borderId="48" xfId="0" applyNumberFormat="1" applyFont="1" applyFill="1" applyBorder="1" applyAlignment="1">
      <alignment horizontal="right"/>
    </xf>
    <xf numFmtId="3" fontId="11" fillId="0" borderId="49" xfId="0" applyNumberFormat="1" applyFont="1" applyFill="1" applyBorder="1" applyAlignment="1">
      <alignment horizontal="right"/>
    </xf>
    <xf numFmtId="3" fontId="12" fillId="4" borderId="54" xfId="0" applyNumberFormat="1" applyFont="1" applyFill="1" applyBorder="1" applyAlignment="1">
      <alignment horizontal="right"/>
    </xf>
    <xf numFmtId="3" fontId="12" fillId="4" borderId="47" xfId="0" applyNumberFormat="1" applyFont="1" applyFill="1" applyBorder="1" applyAlignment="1">
      <alignment horizontal="right"/>
    </xf>
    <xf numFmtId="3" fontId="12" fillId="0" borderId="57" xfId="0" applyNumberFormat="1" applyFont="1" applyFill="1" applyBorder="1" applyAlignment="1">
      <alignment horizontal="right"/>
    </xf>
    <xf numFmtId="3" fontId="12" fillId="3" borderId="61" xfId="0" applyNumberFormat="1" applyFont="1" applyFill="1" applyBorder="1" applyAlignment="1">
      <alignment horizontal="right"/>
    </xf>
    <xf numFmtId="3" fontId="12" fillId="3" borderId="62" xfId="0" applyNumberFormat="1" applyFont="1" applyFill="1" applyBorder="1" applyAlignment="1">
      <alignment horizontal="right"/>
    </xf>
    <xf numFmtId="3" fontId="12" fillId="3" borderId="65" xfId="0" applyNumberFormat="1" applyFont="1" applyFill="1" applyBorder="1" applyAlignment="1">
      <alignment horizontal="right"/>
    </xf>
    <xf numFmtId="3" fontId="12" fillId="3" borderId="69" xfId="0" applyNumberFormat="1" applyFont="1" applyFill="1" applyBorder="1" applyAlignment="1">
      <alignment horizontal="right"/>
    </xf>
    <xf numFmtId="3" fontId="12" fillId="0" borderId="62" xfId="0" applyNumberFormat="1" applyFont="1" applyBorder="1" applyAlignment="1">
      <alignment horizontal="right"/>
    </xf>
    <xf numFmtId="3" fontId="11" fillId="3" borderId="61" xfId="0" applyNumberFormat="1" applyFont="1" applyFill="1" applyBorder="1" applyAlignment="1">
      <alignment horizontal="right"/>
    </xf>
    <xf numFmtId="3" fontId="12" fillId="0" borderId="62" xfId="0" applyNumberFormat="1" applyFont="1" applyFill="1" applyBorder="1" applyAlignment="1">
      <alignment horizontal="right"/>
    </xf>
    <xf numFmtId="3" fontId="11" fillId="0" borderId="51" xfId="0" applyNumberFormat="1" applyFont="1" applyFill="1" applyBorder="1" applyAlignment="1">
      <alignment horizontal="right"/>
    </xf>
    <xf numFmtId="3" fontId="11" fillId="0" borderId="52" xfId="0" applyNumberFormat="1" applyFont="1" applyFill="1" applyBorder="1" applyAlignment="1">
      <alignment horizontal="right"/>
    </xf>
    <xf numFmtId="3" fontId="12" fillId="4" borderId="72" xfId="0" applyNumberFormat="1" applyFont="1" applyFill="1" applyBorder="1" applyAlignment="1">
      <alignment horizontal="right"/>
    </xf>
    <xf numFmtId="3" fontId="12" fillId="4" borderId="7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7" fontId="1" fillId="0" borderId="0" xfId="0" applyNumberFormat="1" applyFont="1"/>
    <xf numFmtId="0" fontId="1" fillId="0" borderId="0" xfId="0" applyFont="1" applyBorder="1"/>
    <xf numFmtId="0" fontId="1" fillId="0" borderId="2" xfId="0" applyFont="1" applyBorder="1"/>
    <xf numFmtId="0" fontId="11" fillId="5" borderId="20" xfId="0" applyFont="1" applyFill="1" applyBorder="1" applyAlignment="1">
      <alignment horizontal="left"/>
    </xf>
    <xf numFmtId="0" fontId="11" fillId="5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3" fontId="11" fillId="0" borderId="50" xfId="0" applyNumberFormat="1" applyFont="1" applyFill="1" applyBorder="1" applyAlignment="1">
      <alignment horizontal="right"/>
    </xf>
    <xf numFmtId="3" fontId="11" fillId="0" borderId="5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horizontal="right" wrapText="1" indent="1"/>
    </xf>
    <xf numFmtId="3" fontId="5" fillId="0" borderId="3" xfId="0" applyNumberFormat="1" applyFont="1" applyFill="1" applyBorder="1" applyAlignment="1" applyProtection="1">
      <alignment horizontal="right" wrapText="1" indent="1"/>
    </xf>
    <xf numFmtId="3" fontId="5" fillId="0" borderId="2" xfId="0" applyNumberFormat="1" applyFont="1" applyFill="1" applyBorder="1" applyAlignment="1" applyProtection="1">
      <alignment horizontal="right" wrapText="1" indent="1"/>
    </xf>
    <xf numFmtId="0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3" fontId="9" fillId="0" borderId="1" xfId="0" applyNumberFormat="1" applyFont="1" applyFill="1" applyBorder="1" applyAlignment="1" applyProtection="1">
      <alignment horizontal="right" indent="4"/>
      <protection locked="0"/>
    </xf>
    <xf numFmtId="3" fontId="11" fillId="0" borderId="63" xfId="1" applyNumberFormat="1" applyFont="1" applyFill="1" applyBorder="1" applyAlignment="1">
      <alignment horizontal="right"/>
    </xf>
    <xf numFmtId="3" fontId="12" fillId="3" borderId="79" xfId="0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26" xfId="0" applyNumberFormat="1" applyFont="1" applyBorder="1" applyAlignment="1">
      <alignment horizontal="center"/>
    </xf>
    <xf numFmtId="3" fontId="12" fillId="0" borderId="79" xfId="0" applyNumberFormat="1" applyFont="1" applyFill="1" applyBorder="1" applyAlignment="1">
      <alignment horizontal="right"/>
    </xf>
    <xf numFmtId="3" fontId="12" fillId="3" borderId="49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top"/>
    </xf>
    <xf numFmtId="0" fontId="12" fillId="3" borderId="4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12" fillId="3" borderId="93" xfId="0" applyNumberFormat="1" applyFont="1" applyFill="1" applyBorder="1" applyAlignment="1">
      <alignment horizontal="right"/>
    </xf>
    <xf numFmtId="0" fontId="12" fillId="3" borderId="56" xfId="0" applyFont="1" applyFill="1" applyBorder="1" applyAlignment="1">
      <alignment horizontal="centerContinuous"/>
    </xf>
    <xf numFmtId="0" fontId="12" fillId="3" borderId="8" xfId="0" applyFont="1" applyFill="1" applyBorder="1" applyAlignment="1">
      <alignment horizontal="centerContinuous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0" fontId="5" fillId="0" borderId="1" xfId="0" applyNumberFormat="1" applyFont="1" applyFill="1" applyBorder="1" applyProtection="1">
      <protection locked="0"/>
    </xf>
    <xf numFmtId="0" fontId="5" fillId="3" borderId="4" xfId="0" applyNumberFormat="1" applyFont="1" applyFill="1" applyBorder="1" applyAlignment="1" applyProtection="1">
      <alignment horizontal="left"/>
      <protection locked="0"/>
    </xf>
    <xf numFmtId="0" fontId="5" fillId="3" borderId="4" xfId="0" applyNumberFormat="1" applyFont="1" applyFill="1" applyBorder="1" applyAlignment="1" applyProtection="1">
      <alignment horizontal="center" wrapText="1"/>
      <protection locked="0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3" fontId="5" fillId="3" borderId="4" xfId="0" applyNumberFormat="1" applyFont="1" applyFill="1" applyBorder="1" applyAlignment="1" applyProtection="1">
      <alignment horizontal="centerContinuous" wrapText="1"/>
      <protection locked="0"/>
    </xf>
    <xf numFmtId="0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>
      <alignment horizontal="center"/>
    </xf>
    <xf numFmtId="3" fontId="7" fillId="0" borderId="1" xfId="1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3" fontId="5" fillId="0" borderId="10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/>
    <xf numFmtId="3" fontId="5" fillId="0" borderId="100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/>
    <xf numFmtId="3" fontId="5" fillId="0" borderId="26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/>
    <xf numFmtId="0" fontId="8" fillId="0" borderId="1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 applyProtection="1">
      <alignment vertical="top"/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horizontal="left" indent="1"/>
      <protection locked="0"/>
    </xf>
    <xf numFmtId="3" fontId="5" fillId="0" borderId="100" xfId="0" applyNumberFormat="1" applyFont="1" applyBorder="1" applyAlignment="1" applyProtection="1">
      <alignment horizontal="center"/>
      <protection locked="0"/>
    </xf>
    <xf numFmtId="3" fontId="5" fillId="6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/>
    <xf numFmtId="0" fontId="5" fillId="0" borderId="26" xfId="0" applyNumberFormat="1" applyFont="1" applyFill="1" applyBorder="1" applyProtection="1">
      <protection locked="0"/>
    </xf>
    <xf numFmtId="0" fontId="6" fillId="0" borderId="1" xfId="0" applyNumberFormat="1" applyFont="1" applyBorder="1" applyAlignment="1" applyProtection="1">
      <alignment horizontal="right" indent="5"/>
      <protection locked="0"/>
    </xf>
    <xf numFmtId="3" fontId="6" fillId="0" borderId="1" xfId="0" applyNumberFormat="1" applyFont="1" applyFill="1" applyBorder="1" applyAlignment="1" applyProtection="1">
      <alignment horizontal="center"/>
    </xf>
    <xf numFmtId="3" fontId="6" fillId="0" borderId="24" xfId="0" applyNumberFormat="1" applyFont="1" applyFill="1" applyBorder="1" applyAlignment="1">
      <alignment horizontal="right" indent="1"/>
    </xf>
    <xf numFmtId="0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1" xfId="0" applyNumberFormat="1" applyFont="1" applyFill="1" applyBorder="1" applyAlignment="1"/>
    <xf numFmtId="0" fontId="6" fillId="0" borderId="0" xfId="0" applyFont="1" applyProtection="1">
      <protection locked="0"/>
    </xf>
    <xf numFmtId="0" fontId="11" fillId="5" borderId="21" xfId="0" applyFont="1" applyFill="1" applyBorder="1" applyAlignment="1">
      <alignment horizontal="left" vertical="top"/>
    </xf>
    <xf numFmtId="3" fontId="12" fillId="3" borderId="54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12" fillId="0" borderId="8" xfId="0" applyFont="1" applyFill="1" applyBorder="1" applyAlignment="1">
      <alignment wrapText="1"/>
    </xf>
    <xf numFmtId="0" fontId="11" fillId="5" borderId="9" xfId="0" applyFont="1" applyFill="1" applyBorder="1" applyAlignment="1">
      <alignment horizontal="left" wrapText="1"/>
    </xf>
    <xf numFmtId="0" fontId="11" fillId="5" borderId="35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1" fillId="5" borderId="2" xfId="0" applyFont="1" applyFill="1" applyBorder="1" applyAlignment="1">
      <alignment horizontal="left" wrapText="1"/>
    </xf>
    <xf numFmtId="0" fontId="11" fillId="5" borderId="38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4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9" xfId="0" applyFont="1" applyFill="1" applyBorder="1" applyAlignment="1">
      <alignment horizontal="right" vertical="top" wrapText="1"/>
    </xf>
    <xf numFmtId="0" fontId="12" fillId="5" borderId="38" xfId="0" applyFont="1" applyFill="1" applyBorder="1" applyAlignment="1">
      <alignment wrapText="1"/>
    </xf>
    <xf numFmtId="0" fontId="4" fillId="7" borderId="0" xfId="0" applyFont="1" applyFill="1" applyAlignment="1">
      <alignment vertical="top" wrapText="1"/>
    </xf>
    <xf numFmtId="0" fontId="11" fillId="7" borderId="14" xfId="0" applyFont="1" applyFill="1" applyBorder="1" applyAlignment="1">
      <alignment horizontal="left" vertical="top" wrapText="1"/>
    </xf>
    <xf numFmtId="0" fontId="12" fillId="7" borderId="15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12" fillId="3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16" fillId="8" borderId="0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left" vertical="center" wrapText="1"/>
    </xf>
    <xf numFmtId="0" fontId="11" fillId="5" borderId="74" xfId="0" applyFont="1" applyFill="1" applyBorder="1" applyAlignment="1">
      <alignment horizontal="left" wrapText="1"/>
    </xf>
    <xf numFmtId="0" fontId="11" fillId="5" borderId="7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20" fillId="0" borderId="59" xfId="0" applyNumberFormat="1" applyFont="1" applyFill="1" applyBorder="1" applyAlignment="1" applyProtection="1">
      <alignment horizontal="right" vertical="top"/>
    </xf>
    <xf numFmtId="0" fontId="20" fillId="0" borderId="91" xfId="0" applyNumberFormat="1" applyFont="1" applyFill="1" applyBorder="1" applyAlignment="1" applyProtection="1">
      <alignment horizontal="right"/>
    </xf>
    <xf numFmtId="0" fontId="20" fillId="0" borderId="96" xfId="0" applyNumberFormat="1" applyFont="1" applyFill="1" applyBorder="1" applyAlignment="1" applyProtection="1">
      <alignment horizontal="right" vertical="top"/>
    </xf>
    <xf numFmtId="1" fontId="3" fillId="0" borderId="0" xfId="1" applyNumberFormat="1" applyFont="1" applyBorder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 vertical="top" wrapText="1"/>
    </xf>
    <xf numFmtId="1" fontId="0" fillId="0" borderId="0" xfId="0" applyNumberFormat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1" fontId="23" fillId="0" borderId="0" xfId="1" applyNumberFormat="1" applyFont="1" applyBorder="1" applyAlignment="1">
      <alignment horizontal="right" wrapText="1"/>
    </xf>
    <xf numFmtId="1" fontId="23" fillId="0" borderId="0" xfId="1" applyNumberFormat="1" applyFont="1" applyBorder="1" applyAlignment="1">
      <alignment horizontal="right" vertical="top" wrapText="1"/>
    </xf>
    <xf numFmtId="1" fontId="3" fillId="3" borderId="0" xfId="1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vertical="top" wrapText="1"/>
    </xf>
    <xf numFmtId="1" fontId="23" fillId="0" borderId="68" xfId="1" applyNumberFormat="1" applyFont="1" applyBorder="1" applyAlignment="1">
      <alignment horizontal="right" wrapText="1"/>
    </xf>
    <xf numFmtId="1" fontId="23" fillId="0" borderId="67" xfId="1" applyNumberFormat="1" applyFont="1" applyBorder="1" applyAlignment="1">
      <alignment horizontal="right" vertical="top" wrapText="1"/>
    </xf>
    <xf numFmtId="1" fontId="3" fillId="0" borderId="0" xfId="1" applyNumberFormat="1" applyFont="1" applyBorder="1" applyAlignment="1">
      <alignment wrapText="1"/>
    </xf>
    <xf numFmtId="1" fontId="0" fillId="0" borderId="0" xfId="0" applyNumberFormat="1" applyAlignment="1">
      <alignment wrapText="1"/>
    </xf>
    <xf numFmtId="1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vertical="top" wrapText="1"/>
    </xf>
    <xf numFmtId="1" fontId="2" fillId="0" borderId="0" xfId="0" applyNumberFormat="1" applyFont="1" applyAlignment="1">
      <alignment wrapText="1"/>
    </xf>
    <xf numFmtId="1" fontId="20" fillId="0" borderId="65" xfId="0" applyNumberFormat="1" applyFont="1" applyFill="1" applyBorder="1" applyAlignment="1" applyProtection="1">
      <alignment horizontal="right" wrapText="1"/>
    </xf>
    <xf numFmtId="1" fontId="12" fillId="3" borderId="61" xfId="0" applyNumberFormat="1" applyFont="1" applyFill="1" applyBorder="1" applyAlignment="1">
      <alignment horizontal="right" wrapText="1"/>
    </xf>
    <xf numFmtId="1" fontId="20" fillId="0" borderId="62" xfId="0" applyNumberFormat="1" applyFont="1" applyFill="1" applyBorder="1" applyAlignment="1" applyProtection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2" fillId="0" borderId="0" xfId="1" applyNumberFormat="1" applyFont="1" applyFill="1" applyBorder="1" applyAlignment="1">
      <alignment horizontal="right" wrapText="1"/>
    </xf>
    <xf numFmtId="1" fontId="12" fillId="0" borderId="0" xfId="0" applyNumberFormat="1" applyFont="1" applyBorder="1" applyAlignment="1">
      <alignment wrapText="1"/>
    </xf>
    <xf numFmtId="1" fontId="15" fillId="0" borderId="0" xfId="1" applyNumberFormat="1" applyFont="1" applyBorder="1" applyAlignment="1">
      <alignment wrapText="1"/>
    </xf>
    <xf numFmtId="1" fontId="12" fillId="7" borderId="0" xfId="0" applyNumberFormat="1" applyFont="1" applyFill="1" applyBorder="1" applyAlignment="1">
      <alignment vertical="top" wrapText="1"/>
    </xf>
    <xf numFmtId="1" fontId="12" fillId="0" borderId="0" xfId="0" applyNumberFormat="1" applyFont="1" applyAlignment="1">
      <alignment wrapText="1"/>
    </xf>
    <xf numFmtId="1" fontId="12" fillId="7" borderId="0" xfId="0" applyNumberFormat="1" applyFont="1" applyFill="1" applyBorder="1" applyAlignment="1">
      <alignment horizontal="right" vertical="top" wrapText="1"/>
    </xf>
    <xf numFmtId="1" fontId="20" fillId="0" borderId="58" xfId="0" applyNumberFormat="1" applyFont="1" applyFill="1" applyBorder="1" applyAlignment="1" applyProtection="1">
      <alignment horizontal="right" wrapText="1"/>
    </xf>
    <xf numFmtId="1" fontId="20" fillId="0" borderId="59" xfId="0" applyNumberFormat="1" applyFont="1" applyFill="1" applyBorder="1" applyAlignment="1" applyProtection="1">
      <alignment horizontal="right" wrapText="1"/>
    </xf>
    <xf numFmtId="1" fontId="12" fillId="3" borderId="66" xfId="0" applyNumberFormat="1" applyFont="1" applyFill="1" applyBorder="1" applyAlignment="1">
      <alignment horizontal="right" wrapText="1"/>
    </xf>
    <xf numFmtId="1" fontId="12" fillId="0" borderId="0" xfId="0" applyNumberFormat="1" applyFont="1" applyBorder="1"/>
    <xf numFmtId="1" fontId="12" fillId="0" borderId="2" xfId="0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3" fontId="20" fillId="0" borderId="54" xfId="0" applyNumberFormat="1" applyFont="1" applyFill="1" applyBorder="1" applyAlignment="1" applyProtection="1">
      <alignment horizontal="right"/>
    </xf>
    <xf numFmtId="3" fontId="20" fillId="0" borderId="58" xfId="0" applyNumberFormat="1" applyFont="1" applyFill="1" applyBorder="1" applyAlignment="1" applyProtection="1">
      <alignment horizontal="right" vertical="top"/>
    </xf>
    <xf numFmtId="3" fontId="20" fillId="0" borderId="59" xfId="0" applyNumberFormat="1" applyFont="1" applyFill="1" applyBorder="1" applyAlignment="1" applyProtection="1">
      <alignment horizontal="right" vertical="top"/>
    </xf>
    <xf numFmtId="3" fontId="20" fillId="0" borderId="62" xfId="0" applyNumberFormat="1" applyFont="1" applyFill="1" applyBorder="1" applyAlignment="1" applyProtection="1">
      <alignment horizontal="right"/>
    </xf>
    <xf numFmtId="3" fontId="20" fillId="0" borderId="47" xfId="0" applyNumberFormat="1" applyFont="1" applyFill="1" applyBorder="1" applyAlignment="1" applyProtection="1">
      <alignment horizontal="right" vertical="top"/>
    </xf>
    <xf numFmtId="3" fontId="12" fillId="0" borderId="47" xfId="0" applyNumberFormat="1" applyFont="1" applyBorder="1" applyAlignment="1">
      <alignment horizontal="right" vertical="top"/>
    </xf>
    <xf numFmtId="3" fontId="20" fillId="0" borderId="65" xfId="0" applyNumberFormat="1" applyFont="1" applyFill="1" applyBorder="1" applyAlignment="1" applyProtection="1">
      <alignment horizontal="right"/>
    </xf>
    <xf numFmtId="3" fontId="12" fillId="3" borderId="70" xfId="0" applyNumberFormat="1" applyFont="1" applyFill="1" applyBorder="1" applyAlignment="1">
      <alignment horizontal="right" vertical="top"/>
    </xf>
    <xf numFmtId="3" fontId="12" fillId="3" borderId="80" xfId="0" applyNumberFormat="1" applyFont="1" applyFill="1" applyBorder="1" applyAlignment="1">
      <alignment horizontal="right" vertical="top"/>
    </xf>
    <xf numFmtId="3" fontId="12" fillId="0" borderId="59" xfId="0" applyNumberFormat="1" applyFont="1" applyBorder="1" applyAlignment="1">
      <alignment horizontal="right" vertical="top"/>
    </xf>
    <xf numFmtId="3" fontId="12" fillId="0" borderId="80" xfId="0" applyNumberFormat="1" applyFont="1" applyFill="1" applyBorder="1" applyAlignment="1">
      <alignment horizontal="right" vertical="top"/>
    </xf>
    <xf numFmtId="3" fontId="20" fillId="0" borderId="79" xfId="0" applyNumberFormat="1" applyFont="1" applyFill="1" applyBorder="1" applyAlignment="1" applyProtection="1">
      <alignment horizontal="right"/>
    </xf>
    <xf numFmtId="3" fontId="20" fillId="0" borderId="80" xfId="0" applyNumberFormat="1" applyFont="1" applyFill="1" applyBorder="1" applyAlignment="1" applyProtection="1">
      <alignment horizontal="right" vertical="top"/>
    </xf>
    <xf numFmtId="3" fontId="12" fillId="3" borderId="66" xfId="0" applyNumberFormat="1" applyFont="1" applyFill="1" applyBorder="1" applyAlignment="1">
      <alignment horizontal="right" vertical="top"/>
    </xf>
    <xf numFmtId="3" fontId="12" fillId="3" borderId="59" xfId="0" applyNumberFormat="1" applyFont="1" applyFill="1" applyBorder="1" applyAlignment="1">
      <alignment horizontal="right" vertical="top"/>
    </xf>
    <xf numFmtId="3" fontId="20" fillId="0" borderId="51" xfId="0" applyNumberFormat="1" applyFont="1" applyFill="1" applyBorder="1" applyAlignment="1" applyProtection="1">
      <alignment horizontal="right" vertical="top"/>
    </xf>
    <xf numFmtId="3" fontId="20" fillId="0" borderId="52" xfId="0" applyNumberFormat="1" applyFont="1" applyFill="1" applyBorder="1" applyAlignment="1" applyProtection="1">
      <alignment horizontal="right" vertical="top"/>
    </xf>
    <xf numFmtId="3" fontId="12" fillId="3" borderId="71" xfId="0" applyNumberFormat="1" applyFont="1" applyFill="1" applyBorder="1" applyAlignment="1">
      <alignment horizontal="right" vertical="top"/>
    </xf>
    <xf numFmtId="3" fontId="12" fillId="0" borderId="52" xfId="0" applyNumberFormat="1" applyFont="1" applyBorder="1" applyAlignment="1">
      <alignment horizontal="right" vertical="top"/>
    </xf>
    <xf numFmtId="3" fontId="11" fillId="3" borderId="66" xfId="0" applyNumberFormat="1" applyFont="1" applyFill="1" applyBorder="1" applyAlignment="1">
      <alignment horizontal="right" vertical="top"/>
    </xf>
    <xf numFmtId="3" fontId="20" fillId="0" borderId="90" xfId="0" applyNumberFormat="1" applyFont="1" applyFill="1" applyBorder="1" applyAlignment="1" applyProtection="1">
      <alignment horizontal="right"/>
    </xf>
    <xf numFmtId="3" fontId="20" fillId="0" borderId="91" xfId="0" applyNumberFormat="1" applyFont="1" applyFill="1" applyBorder="1" applyAlignment="1" applyProtection="1">
      <alignment horizontal="right"/>
    </xf>
    <xf numFmtId="3" fontId="20" fillId="0" borderId="92" xfId="0" applyNumberFormat="1" applyFont="1" applyFill="1" applyBorder="1" applyAlignment="1" applyProtection="1">
      <alignment horizontal="right"/>
    </xf>
    <xf numFmtId="3" fontId="20" fillId="0" borderId="95" xfId="0" applyNumberFormat="1" applyFont="1" applyFill="1" applyBorder="1" applyAlignment="1" applyProtection="1">
      <alignment horizontal="right" vertical="top"/>
    </xf>
    <xf numFmtId="3" fontId="20" fillId="0" borderId="96" xfId="0" applyNumberFormat="1" applyFont="1" applyFill="1" applyBorder="1" applyAlignment="1" applyProtection="1">
      <alignment horizontal="right" vertical="top"/>
    </xf>
    <xf numFmtId="3" fontId="20" fillId="0" borderId="97" xfId="0" applyNumberFormat="1" applyFont="1" applyFill="1" applyBorder="1" applyAlignment="1" applyProtection="1">
      <alignment horizontal="right" vertical="top"/>
    </xf>
    <xf numFmtId="3" fontId="12" fillId="3" borderId="98" xfId="0" applyNumberFormat="1" applyFont="1" applyFill="1" applyBorder="1" applyAlignment="1">
      <alignment horizontal="right" vertical="top"/>
    </xf>
    <xf numFmtId="3" fontId="12" fillId="0" borderId="59" xfId="0" applyNumberFormat="1" applyFont="1" applyFill="1" applyBorder="1" applyAlignment="1">
      <alignment horizontal="right" vertical="top"/>
    </xf>
    <xf numFmtId="3" fontId="12" fillId="0" borderId="79" xfId="0" applyNumberFormat="1" applyFont="1" applyBorder="1" applyAlignment="1">
      <alignment horizontal="right"/>
    </xf>
    <xf numFmtId="3" fontId="12" fillId="0" borderId="80" xfId="0" applyNumberFormat="1" applyFont="1" applyBorder="1" applyAlignment="1">
      <alignment horizontal="right" vertical="top"/>
    </xf>
    <xf numFmtId="3" fontId="12" fillId="10" borderId="62" xfId="0" applyNumberFormat="1" applyFont="1" applyFill="1" applyBorder="1" applyAlignment="1">
      <alignment horizontal="right"/>
    </xf>
    <xf numFmtId="3" fontId="12" fillId="10" borderId="59" xfId="0" applyNumberFormat="1" applyFont="1" applyFill="1" applyBorder="1" applyAlignment="1">
      <alignment horizontal="right" vertical="top"/>
    </xf>
    <xf numFmtId="3" fontId="20" fillId="0" borderId="86" xfId="0" applyNumberFormat="1" applyFont="1" applyFill="1" applyBorder="1" applyAlignment="1" applyProtection="1">
      <alignment horizontal="right" vertical="top"/>
    </xf>
    <xf numFmtId="3" fontId="20" fillId="0" borderId="87" xfId="0" applyNumberFormat="1" applyFont="1" applyFill="1" applyBorder="1" applyAlignment="1" applyProtection="1">
      <alignment horizontal="right" vertical="top"/>
    </xf>
    <xf numFmtId="3" fontId="12" fillId="3" borderId="89" xfId="0" applyNumberFormat="1" applyFont="1" applyFill="1" applyBorder="1" applyAlignment="1">
      <alignment horizontal="right" vertical="top"/>
    </xf>
    <xf numFmtId="3" fontId="20" fillId="0" borderId="48" xfId="0" applyNumberFormat="1" applyFont="1" applyFill="1" applyBorder="1" applyAlignment="1" applyProtection="1">
      <alignment horizontal="right"/>
    </xf>
    <xf numFmtId="3" fontId="20" fillId="0" borderId="49" xfId="0" applyNumberFormat="1" applyFont="1" applyFill="1" applyBorder="1" applyAlignment="1" applyProtection="1">
      <alignment horizontal="right"/>
    </xf>
    <xf numFmtId="0" fontId="12" fillId="5" borderId="36" xfId="0" applyFont="1" applyFill="1" applyBorder="1" applyAlignment="1">
      <alignment horizontal="left"/>
    </xf>
    <xf numFmtId="0" fontId="12" fillId="5" borderId="36" xfId="0" applyFont="1" applyFill="1" applyBorder="1" applyAlignment="1">
      <alignment horizontal="left" vertical="top"/>
    </xf>
    <xf numFmtId="0" fontId="12" fillId="5" borderId="38" xfId="0" applyFont="1" applyFill="1" applyBorder="1" applyAlignment="1">
      <alignment horizontal="left" vertical="top"/>
    </xf>
    <xf numFmtId="0" fontId="12" fillId="5" borderId="39" xfId="0" applyFont="1" applyFill="1" applyBorder="1" applyAlignment="1">
      <alignment horizontal="left"/>
    </xf>
    <xf numFmtId="0" fontId="12" fillId="5" borderId="40" xfId="0" applyFont="1" applyFill="1" applyBorder="1" applyAlignment="1">
      <alignment horizontal="left" vertical="top"/>
    </xf>
    <xf numFmtId="0" fontId="14" fillId="5" borderId="36" xfId="0" applyFont="1" applyFill="1" applyBorder="1" applyAlignment="1">
      <alignment horizontal="left" vertical="top"/>
    </xf>
    <xf numFmtId="0" fontId="13" fillId="5" borderId="37" xfId="0" applyFont="1" applyFill="1" applyBorder="1" applyAlignment="1">
      <alignment horizontal="left"/>
    </xf>
    <xf numFmtId="0" fontId="12" fillId="0" borderId="37" xfId="0" applyFont="1" applyFill="1" applyBorder="1" applyAlignment="1">
      <alignment horizontal="left"/>
    </xf>
    <xf numFmtId="0" fontId="11" fillId="5" borderId="20" xfId="0" applyFont="1" applyFill="1" applyBorder="1" applyAlignment="1">
      <alignment horizontal="left" vertical="top"/>
    </xf>
    <xf numFmtId="1" fontId="3" fillId="0" borderId="0" xfId="1" applyNumberFormat="1" applyFont="1" applyBorder="1" applyAlignment="1"/>
    <xf numFmtId="1" fontId="0" fillId="0" borderId="0" xfId="0" applyNumberFormat="1" applyAlignment="1"/>
    <xf numFmtId="1" fontId="15" fillId="0" borderId="0" xfId="0" applyNumberFormat="1" applyFont="1" applyBorder="1" applyAlignment="1"/>
    <xf numFmtId="1" fontId="15" fillId="0" borderId="0" xfId="0" applyNumberFormat="1" applyFont="1" applyBorder="1" applyAlignment="1">
      <alignment vertical="top"/>
    </xf>
    <xf numFmtId="3" fontId="20" fillId="13" borderId="62" xfId="0" applyNumberFormat="1" applyFont="1" applyFill="1" applyBorder="1" applyAlignment="1" applyProtection="1">
      <alignment horizontal="right"/>
    </xf>
    <xf numFmtId="1" fontId="12" fillId="0" borderId="0" xfId="0" applyNumberFormat="1" applyFont="1" applyAlignment="1">
      <alignment horizontal="left" vertical="top" wrapText="1"/>
    </xf>
    <xf numFmtId="3" fontId="20" fillId="0" borderId="81" xfId="0" applyNumberFormat="1" applyFont="1" applyFill="1" applyBorder="1" applyAlignment="1" applyProtection="1">
      <alignment horizontal="right" vertical="top"/>
    </xf>
    <xf numFmtId="3" fontId="20" fillId="0" borderId="83" xfId="0" applyNumberFormat="1" applyFont="1" applyFill="1" applyBorder="1" applyAlignment="1" applyProtection="1">
      <alignment horizontal="right" vertical="top"/>
    </xf>
    <xf numFmtId="3" fontId="20" fillId="13" borderId="83" xfId="0" applyNumberFormat="1" applyFont="1" applyFill="1" applyBorder="1" applyAlignment="1" applyProtection="1">
      <alignment horizontal="right" vertical="top"/>
    </xf>
    <xf numFmtId="3" fontId="12" fillId="3" borderId="82" xfId="0" applyNumberFormat="1" applyFont="1" applyFill="1" applyBorder="1" applyAlignment="1">
      <alignment horizontal="right" vertical="top"/>
    </xf>
    <xf numFmtId="3" fontId="12" fillId="3" borderId="84" xfId="0" applyNumberFormat="1" applyFont="1" applyFill="1" applyBorder="1" applyAlignment="1">
      <alignment horizontal="right" vertical="top"/>
    </xf>
    <xf numFmtId="3" fontId="11" fillId="0" borderId="85" xfId="1" applyNumberFormat="1" applyFont="1" applyFill="1" applyBorder="1" applyAlignment="1">
      <alignment horizontal="right" vertical="top"/>
    </xf>
    <xf numFmtId="1" fontId="2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3" fontId="15" fillId="0" borderId="0" xfId="0" applyNumberFormat="1" applyFont="1" applyBorder="1" applyAlignment="1"/>
    <xf numFmtId="0" fontId="5" fillId="0" borderId="0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7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center"/>
    </xf>
    <xf numFmtId="0" fontId="11" fillId="8" borderId="0" xfId="0" applyFont="1" applyFill="1" applyBorder="1" applyAlignment="1">
      <alignment horizontal="centerContinuous" vertical="center" wrapText="1"/>
    </xf>
    <xf numFmtId="0" fontId="11" fillId="8" borderId="25" xfId="0" applyFont="1" applyFill="1" applyBorder="1" applyAlignment="1">
      <alignment horizontal="right" wrapText="1"/>
    </xf>
    <xf numFmtId="0" fontId="11" fillId="3" borderId="19" xfId="0" applyFont="1" applyFill="1" applyBorder="1" applyAlignment="1">
      <alignment horizontal="right"/>
    </xf>
    <xf numFmtId="0" fontId="11" fillId="3" borderId="76" xfId="0" applyFont="1" applyFill="1" applyBorder="1" applyAlignment="1">
      <alignment horizontal="center" vertical="top"/>
    </xf>
    <xf numFmtId="3" fontId="11" fillId="0" borderId="77" xfId="0" applyNumberFormat="1" applyFont="1" applyFill="1" applyBorder="1" applyAlignment="1">
      <alignment horizontal="right"/>
    </xf>
    <xf numFmtId="168" fontId="11" fillId="0" borderId="63" xfId="1" applyNumberFormat="1" applyFont="1" applyFill="1" applyBorder="1" applyAlignment="1">
      <alignment horizontal="right"/>
    </xf>
    <xf numFmtId="3" fontId="11" fillId="0" borderId="60" xfId="1" applyNumberFormat="1" applyFont="1" applyFill="1" applyBorder="1" applyAlignment="1">
      <alignment horizontal="right" vertical="top"/>
    </xf>
    <xf numFmtId="3" fontId="11" fillId="0" borderId="53" xfId="1" applyNumberFormat="1" applyFont="1" applyFill="1" applyBorder="1" applyAlignment="1">
      <alignment horizontal="right" vertical="top"/>
    </xf>
    <xf numFmtId="3" fontId="11" fillId="0" borderId="63" xfId="1" applyNumberFormat="1" applyFont="1" applyFill="1" applyBorder="1" applyAlignment="1">
      <alignment horizontal="right" vertical="top"/>
    </xf>
    <xf numFmtId="3" fontId="11" fillId="0" borderId="94" xfId="1" applyNumberFormat="1" applyFont="1" applyFill="1" applyBorder="1" applyAlignment="1">
      <alignment horizontal="right"/>
    </xf>
    <xf numFmtId="3" fontId="11" fillId="0" borderId="99" xfId="1" applyNumberFormat="1" applyFont="1" applyFill="1" applyBorder="1" applyAlignment="1">
      <alignment horizontal="right" vertical="top"/>
    </xf>
    <xf numFmtId="3" fontId="11" fillId="0" borderId="88" xfId="1" applyNumberFormat="1" applyFont="1" applyFill="1" applyBorder="1" applyAlignment="1">
      <alignment horizontal="right" vertical="top"/>
    </xf>
    <xf numFmtId="3" fontId="11" fillId="0" borderId="50" xfId="1" applyNumberFormat="1" applyFont="1" applyFill="1" applyBorder="1" applyAlignment="1">
      <alignment horizontal="right"/>
    </xf>
    <xf numFmtId="3" fontId="11" fillId="4" borderId="55" xfId="1" applyNumberFormat="1" applyFont="1" applyFill="1" applyBorder="1" applyAlignment="1">
      <alignment horizontal="right"/>
    </xf>
    <xf numFmtId="3" fontId="11" fillId="4" borderId="78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11" fillId="7" borderId="0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 shrinkToFit="1"/>
    </xf>
    <xf numFmtId="3" fontId="11" fillId="0" borderId="0" xfId="1" applyNumberFormat="1" applyFont="1" applyFill="1" applyBorder="1" applyAlignment="1">
      <alignment horizontal="right" shrinkToFit="1"/>
    </xf>
    <xf numFmtId="3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 wrapText="1"/>
    </xf>
    <xf numFmtId="1" fontId="11" fillId="0" borderId="63" xfId="1" applyNumberFormat="1" applyFont="1" applyFill="1" applyBorder="1" applyAlignment="1">
      <alignment horizontal="right" wrapText="1"/>
    </xf>
    <xf numFmtId="1" fontId="11" fillId="0" borderId="60" xfId="1" applyNumberFormat="1" applyFont="1" applyFill="1" applyBorder="1" applyAlignment="1">
      <alignment horizontal="right" wrapText="1"/>
    </xf>
    <xf numFmtId="1" fontId="11" fillId="0" borderId="0" xfId="0" applyNumberFormat="1" applyFont="1" applyBorder="1" applyAlignment="1">
      <alignment wrapText="1"/>
    </xf>
    <xf numFmtId="1" fontId="11" fillId="0" borderId="0" xfId="0" applyNumberFormat="1" applyFont="1" applyBorder="1"/>
    <xf numFmtId="0" fontId="11" fillId="0" borderId="0" xfId="0" applyFont="1" applyAlignment="1">
      <alignment horizontal="right"/>
    </xf>
    <xf numFmtId="0" fontId="11" fillId="0" borderId="2" xfId="0" applyFont="1" applyFill="1" applyBorder="1" applyAlignment="1">
      <alignment horizontal="left" vertical="top"/>
    </xf>
    <xf numFmtId="0" fontId="11" fillId="0" borderId="3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top"/>
    </xf>
    <xf numFmtId="0" fontId="6" fillId="0" borderId="101" xfId="0" applyFont="1" applyFill="1" applyBorder="1" applyAlignment="1">
      <alignment horizontal="left" vertical="top"/>
    </xf>
    <xf numFmtId="0" fontId="5" fillId="0" borderId="0" xfId="0" applyNumberFormat="1" applyFont="1" applyBorder="1" applyAlignment="1">
      <alignment horizontal="right" vertical="top"/>
    </xf>
    <xf numFmtId="0" fontId="5" fillId="0" borderId="8" xfId="0" applyNumberFormat="1" applyFont="1" applyBorder="1" applyAlignment="1">
      <alignment horizontal="right" indent="1"/>
    </xf>
    <xf numFmtId="0" fontId="5" fillId="0" borderId="0" xfId="0" applyNumberFormat="1" applyFont="1" applyFill="1" applyBorder="1" applyAlignment="1">
      <alignment horizontal="right" vertical="top"/>
    </xf>
    <xf numFmtId="168" fontId="11" fillId="0" borderId="50" xfId="1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3" fontId="6" fillId="0" borderId="3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3" fontId="6" fillId="0" borderId="1" xfId="0" applyNumberFormat="1" applyFont="1" applyBorder="1" applyAlignment="1">
      <alignment horizontal="right" indent="4"/>
    </xf>
    <xf numFmtId="3" fontId="6" fillId="0" borderId="2" xfId="0" applyNumberFormat="1" applyFont="1" applyBorder="1" applyAlignment="1">
      <alignment horizontal="right" indent="4"/>
    </xf>
    <xf numFmtId="3" fontId="5" fillId="0" borderId="3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4"/>
    </xf>
    <xf numFmtId="0" fontId="6" fillId="9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/>
      <protection locked="0"/>
    </xf>
    <xf numFmtId="0" fontId="22" fillId="0" borderId="1" xfId="0" applyNumberFormat="1" applyFont="1" applyFill="1" applyBorder="1" applyProtection="1">
      <protection locked="0"/>
    </xf>
    <xf numFmtId="3" fontId="22" fillId="0" borderId="1" xfId="0" applyNumberFormat="1" applyFont="1" applyFill="1" applyBorder="1" applyAlignment="1" applyProtection="1">
      <alignment horizontal="center"/>
      <protection locked="0"/>
    </xf>
    <xf numFmtId="3" fontId="22" fillId="0" borderId="0" xfId="1" applyNumberFormat="1" applyFont="1" applyFill="1" applyBorder="1" applyAlignment="1" applyProtection="1">
      <alignment horizontal="right" indent="1"/>
      <protection locked="0"/>
    </xf>
    <xf numFmtId="3" fontId="22" fillId="0" borderId="3" xfId="1" applyNumberFormat="1" applyFont="1" applyFill="1" applyBorder="1" applyAlignment="1" applyProtection="1">
      <alignment horizontal="right" indent="1"/>
      <protection locked="0"/>
    </xf>
    <xf numFmtId="3" fontId="22" fillId="0" borderId="2" xfId="1" applyNumberFormat="1" applyFont="1" applyFill="1" applyBorder="1" applyAlignment="1" applyProtection="1">
      <alignment horizontal="right" indent="1"/>
      <protection locked="0"/>
    </xf>
    <xf numFmtId="3" fontId="22" fillId="0" borderId="1" xfId="1" applyNumberFormat="1" applyFont="1" applyFill="1" applyBorder="1" applyAlignment="1" applyProtection="1">
      <alignment horizontal="right" indent="4"/>
      <protection locked="0"/>
    </xf>
    <xf numFmtId="0" fontId="22" fillId="0" borderId="2" xfId="0" applyFont="1" applyBorder="1" applyAlignment="1" applyProtection="1">
      <alignment horizontal="left" vertical="top"/>
      <protection locked="0"/>
    </xf>
    <xf numFmtId="3" fontId="5" fillId="0" borderId="2" xfId="0" applyNumberFormat="1" applyFont="1" applyBorder="1" applyAlignment="1" applyProtection="1">
      <alignment horizontal="left" vertical="top"/>
      <protection locked="0"/>
    </xf>
    <xf numFmtId="0" fontId="22" fillId="0" borderId="1" xfId="0" applyNumberFormat="1" applyFont="1" applyFill="1" applyBorder="1" applyAlignment="1">
      <alignment horizontal="center"/>
    </xf>
    <xf numFmtId="3" fontId="22" fillId="0" borderId="100" xfId="0" applyNumberFormat="1" applyFont="1" applyFill="1" applyBorder="1" applyAlignment="1">
      <alignment horizontal="center"/>
    </xf>
    <xf numFmtId="0" fontId="22" fillId="0" borderId="1" xfId="0" applyNumberFormat="1" applyFont="1" applyBorder="1" applyAlignment="1" applyProtection="1">
      <alignment horizontal="center"/>
      <protection locked="0"/>
    </xf>
    <xf numFmtId="3" fontId="22" fillId="0" borderId="10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22" fillId="0" borderId="0" xfId="0" applyFont="1" applyBorder="1"/>
    <xf numFmtId="3" fontId="5" fillId="1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vertical="top"/>
    </xf>
    <xf numFmtId="3" fontId="5" fillId="9" borderId="1" xfId="0" applyNumberFormat="1" applyFont="1" applyFill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6" fillId="0" borderId="0" xfId="0" applyFont="1" applyFill="1" applyBorder="1" applyAlignment="1" applyProtection="1">
      <alignment horizontal="left" vertical="center"/>
      <protection locked="0"/>
    </xf>
    <xf numFmtId="3" fontId="11" fillId="3" borderId="79" xfId="0" applyNumberFormat="1" applyFont="1" applyFill="1" applyBorder="1" applyAlignment="1">
      <alignment horizontal="right"/>
    </xf>
    <xf numFmtId="3" fontId="11" fillId="3" borderId="80" xfId="0" applyNumberFormat="1" applyFont="1" applyFill="1" applyBorder="1" applyAlignment="1">
      <alignment horizontal="right" vertical="top"/>
    </xf>
    <xf numFmtId="3" fontId="20" fillId="0" borderId="84" xfId="0" applyNumberFormat="1" applyFont="1" applyFill="1" applyBorder="1" applyAlignment="1" applyProtection="1">
      <alignment horizontal="right" vertical="top"/>
    </xf>
    <xf numFmtId="0" fontId="20" fillId="0" borderId="62" xfId="0" applyNumberFormat="1" applyFont="1" applyFill="1" applyBorder="1" applyAlignment="1" applyProtection="1">
      <alignment horizontal="right"/>
    </xf>
    <xf numFmtId="168" fontId="11" fillId="0" borderId="60" xfId="1" applyNumberFormat="1" applyFont="1" applyFill="1" applyBorder="1" applyAlignment="1">
      <alignment horizontal="right" vertical="top"/>
    </xf>
    <xf numFmtId="3" fontId="5" fillId="0" borderId="3" xfId="1" applyNumberFormat="1" applyFont="1" applyFill="1" applyBorder="1" applyAlignment="1" applyProtection="1">
      <alignment horizontal="right" indent="4"/>
      <protection locked="0"/>
    </xf>
    <xf numFmtId="3" fontId="5" fillId="0" borderId="3" xfId="0" applyNumberFormat="1" applyFont="1" applyFill="1" applyBorder="1" applyAlignment="1" applyProtection="1">
      <alignment horizontal="right" indent="4"/>
      <protection locked="0"/>
    </xf>
    <xf numFmtId="0" fontId="4" fillId="0" borderId="0" xfId="0" applyFont="1" applyBorder="1" applyAlignment="1">
      <alignment horizontal="right" wrapText="1"/>
    </xf>
    <xf numFmtId="3" fontId="12" fillId="0" borderId="49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 wrapText="1"/>
    </xf>
    <xf numFmtId="0" fontId="24" fillId="0" borderId="0" xfId="0" applyFont="1"/>
    <xf numFmtId="0" fontId="26" fillId="0" borderId="0" xfId="0" applyFont="1"/>
    <xf numFmtId="0" fontId="26" fillId="0" borderId="0" xfId="0" applyFont="1" applyFill="1"/>
    <xf numFmtId="0" fontId="24" fillId="0" borderId="0" xfId="0" applyFont="1" applyBorder="1"/>
    <xf numFmtId="0" fontId="27" fillId="0" borderId="0" xfId="0" applyFont="1"/>
    <xf numFmtId="0" fontId="24" fillId="0" borderId="0" xfId="0" applyFont="1" applyFill="1"/>
    <xf numFmtId="3" fontId="24" fillId="0" borderId="0" xfId="0" applyNumberFormat="1" applyFont="1"/>
    <xf numFmtId="0" fontId="24" fillId="0" borderId="1" xfId="0" applyFont="1" applyBorder="1"/>
    <xf numFmtId="0" fontId="24" fillId="0" borderId="2" xfId="0" applyFont="1" applyBorder="1"/>
    <xf numFmtId="49" fontId="1" fillId="8" borderId="0" xfId="0" applyNumberFormat="1" applyFont="1" applyFill="1" applyBorder="1" applyAlignment="1">
      <alignment horizontal="centerContinuous" vertical="center"/>
    </xf>
    <xf numFmtId="49" fontId="12" fillId="8" borderId="0" xfId="0" applyNumberFormat="1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5" fillId="3" borderId="107" xfId="0" applyNumberFormat="1" applyFont="1" applyFill="1" applyBorder="1" applyAlignment="1" applyProtection="1">
      <alignment horizontal="centerContinuous" wrapText="1"/>
      <protection locked="0"/>
    </xf>
    <xf numFmtId="3" fontId="7" fillId="0" borderId="2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right"/>
    </xf>
    <xf numFmtId="0" fontId="4" fillId="5" borderId="0" xfId="0" applyFont="1" applyFill="1" applyAlignment="1">
      <alignment horizontal="centerContinuous" wrapText="1"/>
    </xf>
    <xf numFmtId="0" fontId="12" fillId="5" borderId="3" xfId="0" applyFont="1" applyFill="1" applyBorder="1" applyAlignment="1">
      <alignment horizontal="centerContinuous" wrapText="1"/>
    </xf>
    <xf numFmtId="0" fontId="12" fillId="14" borderId="9" xfId="0" applyFont="1" applyFill="1" applyBorder="1" applyAlignment="1">
      <alignment horizontal="centerContinuous" wrapText="1"/>
    </xf>
    <xf numFmtId="0" fontId="12" fillId="14" borderId="8" xfId="0" applyFont="1" applyFill="1" applyBorder="1" applyAlignment="1">
      <alignment horizontal="centerContinuous" wrapText="1"/>
    </xf>
    <xf numFmtId="0" fontId="12" fillId="14" borderId="19" xfId="0" applyFont="1" applyFill="1" applyBorder="1" applyAlignment="1">
      <alignment horizontal="centerContinuous" wrapText="1"/>
    </xf>
    <xf numFmtId="0" fontId="12" fillId="0" borderId="0" xfId="0" applyFont="1" applyFill="1" applyAlignment="1">
      <alignment wrapText="1"/>
    </xf>
    <xf numFmtId="0" fontId="4" fillId="0" borderId="0" xfId="0" applyFont="1"/>
    <xf numFmtId="0" fontId="12" fillId="0" borderId="0" xfId="0" applyFont="1" applyAlignment="1"/>
    <xf numFmtId="0" fontId="12" fillId="15" borderId="9" xfId="0" applyFont="1" applyFill="1" applyBorder="1" applyAlignment="1">
      <alignment horizontal="left"/>
    </xf>
    <xf numFmtId="0" fontId="12" fillId="15" borderId="19" xfId="0" applyFont="1" applyFill="1" applyBorder="1" applyAlignment="1">
      <alignment horizontal="left"/>
    </xf>
    <xf numFmtId="0" fontId="12" fillId="14" borderId="24" xfId="0" applyFont="1" applyFill="1" applyBorder="1" applyAlignment="1">
      <alignment horizontal="centerContinuous"/>
    </xf>
    <xf numFmtId="0" fontId="12" fillId="14" borderId="10" xfId="0" applyFont="1" applyFill="1" applyBorder="1" applyAlignment="1">
      <alignment horizontal="centerContinuous" vertical="top"/>
    </xf>
    <xf numFmtId="0" fontId="12" fillId="14" borderId="0" xfId="0" applyFont="1" applyFill="1" applyBorder="1" applyAlignment="1">
      <alignment horizontal="centerContinuous"/>
    </xf>
    <xf numFmtId="0" fontId="12" fillId="14" borderId="3" xfId="0" applyFont="1" applyFill="1" applyBorder="1" applyAlignment="1">
      <alignment horizontal="centerContinuous"/>
    </xf>
    <xf numFmtId="0" fontId="12" fillId="15" borderId="10" xfId="0" applyFont="1" applyFill="1" applyBorder="1" applyAlignment="1">
      <alignment horizontal="left" vertical="top"/>
    </xf>
    <xf numFmtId="0" fontId="12" fillId="15" borderId="12" xfId="0" applyFont="1" applyFill="1" applyBorder="1" applyAlignment="1">
      <alignment horizontal="left"/>
    </xf>
    <xf numFmtId="0" fontId="28" fillId="11" borderId="4" xfId="0" applyFont="1" applyFill="1" applyBorder="1" applyAlignment="1" applyProtection="1">
      <alignment horizontal="center"/>
    </xf>
    <xf numFmtId="0" fontId="12" fillId="0" borderId="0" xfId="0" applyFont="1" applyBorder="1" applyAlignment="1"/>
    <xf numFmtId="0" fontId="12" fillId="0" borderId="2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02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0" xfId="0" applyFont="1"/>
    <xf numFmtId="0" fontId="11" fillId="5" borderId="20" xfId="0" applyFont="1" applyFill="1" applyBorder="1" applyAlignment="1">
      <alignment horizontal="center"/>
    </xf>
    <xf numFmtId="0" fontId="12" fillId="5" borderId="15" xfId="0" applyFont="1" applyFill="1" applyBorder="1" applyAlignment="1"/>
    <xf numFmtId="0" fontId="13" fillId="0" borderId="17" xfId="3" applyFont="1" applyBorder="1"/>
    <xf numFmtId="0" fontId="13" fillId="0" borderId="103" xfId="3" applyFont="1" applyBorder="1"/>
    <xf numFmtId="0" fontId="13" fillId="0" borderId="44" xfId="3" applyFont="1" applyBorder="1"/>
    <xf numFmtId="0" fontId="1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1" fillId="5" borderId="21" xfId="0" applyFont="1" applyFill="1" applyBorder="1" applyAlignment="1">
      <alignment horizontal="center" vertical="top"/>
    </xf>
    <xf numFmtId="0" fontId="12" fillId="5" borderId="15" xfId="0" applyFont="1" applyFill="1" applyBorder="1" applyAlignment="1">
      <alignment vertical="top"/>
    </xf>
    <xf numFmtId="0" fontId="13" fillId="0" borderId="27" xfId="3" applyFont="1" applyBorder="1"/>
    <xf numFmtId="0" fontId="13" fillId="0" borderId="104" xfId="3" applyFont="1" applyBorder="1"/>
    <xf numFmtId="0" fontId="13" fillId="0" borderId="34" xfId="3" applyFont="1" applyBorder="1"/>
    <xf numFmtId="0" fontId="12" fillId="0" borderId="0" xfId="0" applyFont="1" applyAlignment="1">
      <alignment vertical="center"/>
    </xf>
    <xf numFmtId="0" fontId="4" fillId="0" borderId="0" xfId="0" applyFont="1" applyBorder="1" applyAlignment="1"/>
    <xf numFmtId="0" fontId="11" fillId="15" borderId="22" xfId="0" applyFont="1" applyFill="1" applyBorder="1" applyAlignment="1">
      <alignment horizontal="center"/>
    </xf>
    <xf numFmtId="0" fontId="12" fillId="5" borderId="16" xfId="0" applyFont="1" applyFill="1" applyBorder="1" applyAlignment="1"/>
    <xf numFmtId="0" fontId="13" fillId="0" borderId="27" xfId="3" applyFont="1" applyBorder="1" applyAlignment="1">
      <alignment horizontal="right" indent="1"/>
    </xf>
    <xf numFmtId="0" fontId="13" fillId="0" borderId="104" xfId="3" applyFont="1" applyBorder="1" applyAlignment="1">
      <alignment horizontal="right" indent="1"/>
    </xf>
    <xf numFmtId="0" fontId="13" fillId="0" borderId="34" xfId="3" applyFont="1" applyBorder="1" applyAlignment="1">
      <alignment horizontal="right" indent="1"/>
    </xf>
    <xf numFmtId="0" fontId="11" fillId="15" borderId="20" xfId="0" applyFont="1" applyFill="1" applyBorder="1" applyAlignment="1">
      <alignment horizontal="center" vertical="top"/>
    </xf>
    <xf numFmtId="0" fontId="13" fillId="0" borderId="27" xfId="3" applyFont="1" applyBorder="1" applyAlignment="1">
      <alignment horizontal="right" vertical="top" indent="1"/>
    </xf>
    <xf numFmtId="0" fontId="13" fillId="0" borderId="104" xfId="3" applyFont="1" applyBorder="1" applyAlignment="1">
      <alignment horizontal="right" vertical="top" indent="1"/>
    </xf>
    <xf numFmtId="0" fontId="13" fillId="0" borderId="34" xfId="3" applyFont="1" applyBorder="1" applyAlignment="1">
      <alignment horizontal="right" vertical="top" indent="1"/>
    </xf>
    <xf numFmtId="0" fontId="12" fillId="0" borderId="0" xfId="0" applyFont="1" applyAlignment="1">
      <alignment vertical="top"/>
    </xf>
    <xf numFmtId="0" fontId="11" fillId="15" borderId="22" xfId="0" applyFont="1" applyFill="1" applyBorder="1" applyAlignment="1">
      <alignment horizontal="center" vertical="top"/>
    </xf>
    <xf numFmtId="0" fontId="11" fillId="15" borderId="21" xfId="0" applyFont="1" applyFill="1" applyBorder="1" applyAlignment="1">
      <alignment horizontal="center" vertical="top"/>
    </xf>
    <xf numFmtId="0" fontId="13" fillId="0" borderId="27" xfId="3" applyFont="1" applyFill="1" applyBorder="1" applyAlignment="1">
      <alignment horizontal="right" wrapText="1" indent="1"/>
    </xf>
    <xf numFmtId="0" fontId="4" fillId="0" borderId="0" xfId="0" applyFont="1" applyAlignment="1">
      <alignment vertical="top"/>
    </xf>
    <xf numFmtId="0" fontId="12" fillId="5" borderId="17" xfId="0" applyFont="1" applyFill="1" applyBorder="1" applyAlignment="1">
      <alignment vertical="top"/>
    </xf>
    <xf numFmtId="0" fontId="4" fillId="0" borderId="0" xfId="0" applyFont="1" applyAlignment="1"/>
    <xf numFmtId="0" fontId="12" fillId="0" borderId="0" xfId="0" applyFont="1" applyFill="1" applyAlignment="1"/>
    <xf numFmtId="0" fontId="4" fillId="0" borderId="0" xfId="0" applyFont="1" applyFill="1" applyAlignment="1"/>
    <xf numFmtId="0" fontId="13" fillId="15" borderId="27" xfId="3" applyFont="1" applyFill="1" applyBorder="1" applyAlignment="1">
      <alignment horizontal="right" indent="1"/>
    </xf>
    <xf numFmtId="0" fontId="13" fillId="15" borderId="27" xfId="3" applyFont="1" applyFill="1" applyBorder="1" applyAlignment="1"/>
    <xf numFmtId="0" fontId="13" fillId="15" borderId="27" xfId="3" applyFont="1" applyFill="1" applyBorder="1" applyAlignment="1">
      <alignment wrapText="1"/>
    </xf>
    <xf numFmtId="0" fontId="13" fillId="15" borderId="104" xfId="3" applyFont="1" applyFill="1" applyBorder="1" applyAlignment="1"/>
    <xf numFmtId="0" fontId="29" fillId="15" borderId="34" xfId="3" applyFont="1" applyFill="1" applyBorder="1" applyAlignment="1">
      <alignment horizontal="right" indent="1"/>
    </xf>
    <xf numFmtId="0" fontId="12" fillId="5" borderId="15" xfId="0" applyFont="1" applyFill="1" applyBorder="1" applyAlignment="1">
      <alignment horizontal="right" vertical="top"/>
    </xf>
    <xf numFmtId="0" fontId="13" fillId="0" borderId="27" xfId="3" applyFont="1" applyBorder="1" applyAlignment="1"/>
    <xf numFmtId="0" fontId="13" fillId="0" borderId="104" xfId="3" applyFont="1" applyBorder="1" applyAlignment="1"/>
    <xf numFmtId="0" fontId="29" fillId="0" borderId="34" xfId="3" applyFont="1" applyBorder="1" applyAlignment="1">
      <alignment horizontal="right" vertical="top" indent="1"/>
    </xf>
    <xf numFmtId="0" fontId="29" fillId="0" borderId="34" xfId="3" applyFont="1" applyBorder="1" applyAlignment="1">
      <alignment horizontal="right" indent="1"/>
    </xf>
    <xf numFmtId="0" fontId="29" fillId="0" borderId="34" xfId="3" applyFont="1" applyFill="1" applyBorder="1" applyAlignment="1">
      <alignment horizontal="right" vertical="top" wrapText="1" indent="1"/>
    </xf>
    <xf numFmtId="0" fontId="14" fillId="5" borderId="15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3" fillId="5" borderId="16" xfId="0" applyFont="1" applyFill="1" applyBorder="1" applyAlignment="1"/>
    <xf numFmtId="0" fontId="29" fillId="0" borderId="34" xfId="3" applyFont="1" applyFill="1" applyBorder="1" applyAlignment="1">
      <alignment horizontal="right" wrapText="1" indent="1"/>
    </xf>
    <xf numFmtId="0" fontId="12" fillId="5" borderId="37" xfId="0" applyFont="1" applyFill="1" applyBorder="1" applyAlignment="1">
      <alignment wrapText="1"/>
    </xf>
    <xf numFmtId="0" fontId="12" fillId="5" borderId="36" xfId="0" applyFont="1" applyFill="1" applyBorder="1" applyAlignment="1">
      <alignment vertical="top"/>
    </xf>
    <xf numFmtId="0" fontId="11" fillId="15" borderId="20" xfId="0" applyFont="1" applyFill="1" applyBorder="1" applyAlignment="1">
      <alignment horizontal="center"/>
    </xf>
    <xf numFmtId="0" fontId="12" fillId="5" borderId="37" xfId="0" applyFont="1" applyFill="1" applyBorder="1" applyAlignment="1"/>
    <xf numFmtId="0" fontId="13" fillId="0" borderId="104" xfId="3" applyFont="1" applyFill="1" applyBorder="1" applyAlignment="1">
      <alignment horizontal="right" wrapText="1" indent="1"/>
    </xf>
    <xf numFmtId="0" fontId="12" fillId="5" borderId="16" xfId="0" applyFont="1" applyFill="1" applyBorder="1" applyAlignment="1">
      <alignment horizontal="left"/>
    </xf>
    <xf numFmtId="0" fontId="13" fillId="15" borderId="27" xfId="3" applyFont="1" applyFill="1" applyBorder="1" applyAlignment="1">
      <alignment horizontal="right" wrapText="1" indent="1"/>
    </xf>
    <xf numFmtId="0" fontId="4" fillId="0" borderId="0" xfId="0" applyFont="1" applyAlignment="1">
      <alignment vertical="center"/>
    </xf>
    <xf numFmtId="0" fontId="11" fillId="15" borderId="18" xfId="0" applyFont="1" applyFill="1" applyBorder="1" applyAlignment="1">
      <alignment horizontal="center" vertical="top"/>
    </xf>
    <xf numFmtId="0" fontId="13" fillId="0" borderId="16" xfId="3" applyFont="1" applyBorder="1" applyAlignment="1">
      <alignment horizontal="right" vertical="top" inden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30" fillId="0" borderId="8" xfId="0" applyFont="1" applyBorder="1" applyAlignment="1">
      <alignment horizontal="right" indent="1"/>
    </xf>
    <xf numFmtId="0" fontId="13" fillId="15" borderId="29" xfId="3" applyFont="1" applyFill="1" applyBorder="1" applyAlignment="1">
      <alignment horizontal="right" indent="1"/>
    </xf>
    <xf numFmtId="0" fontId="13" fillId="13" borderId="29" xfId="3" applyFont="1" applyFill="1" applyBorder="1"/>
    <xf numFmtId="0" fontId="13" fillId="0" borderId="29" xfId="3" applyFont="1" applyBorder="1" applyAlignment="1">
      <alignment horizontal="right" indent="1"/>
    </xf>
    <xf numFmtId="0" fontId="13" fillId="15" borderId="29" xfId="3" applyFont="1" applyFill="1" applyBorder="1"/>
    <xf numFmtId="0" fontId="13" fillId="15" borderId="105" xfId="3" applyFont="1" applyFill="1" applyBorder="1" applyAlignment="1">
      <alignment horizontal="right" indent="1"/>
    </xf>
    <xf numFmtId="0" fontId="29" fillId="15" borderId="31" xfId="3" applyFont="1" applyFill="1" applyBorder="1" applyAlignment="1">
      <alignment horizontal="right" indent="1"/>
    </xf>
    <xf numFmtId="0" fontId="13" fillId="0" borderId="30" xfId="3" applyFont="1" applyBorder="1" applyAlignment="1">
      <alignment horizontal="right" vertical="top" indent="1"/>
    </xf>
    <xf numFmtId="0" fontId="13" fillId="13" borderId="30" xfId="3" applyFont="1" applyFill="1" applyBorder="1"/>
    <xf numFmtId="0" fontId="13" fillId="0" borderId="30" xfId="3" applyFont="1" applyFill="1" applyBorder="1"/>
    <xf numFmtId="0" fontId="13" fillId="0" borderId="106" xfId="3" applyFont="1" applyBorder="1" applyAlignment="1">
      <alignment horizontal="right" vertical="top" indent="1"/>
    </xf>
    <xf numFmtId="0" fontId="29" fillId="0" borderId="32" xfId="3" applyFont="1" applyBorder="1" applyAlignment="1">
      <alignment horizontal="right" vertical="top" indent="1"/>
    </xf>
    <xf numFmtId="0" fontId="29" fillId="15" borderId="108" xfId="3" applyFont="1" applyFill="1" applyBorder="1" applyAlignment="1"/>
    <xf numFmtId="0" fontId="29" fillId="15" borderId="29" xfId="3" applyFont="1" applyFill="1" applyBorder="1" applyAlignment="1">
      <alignment wrapText="1"/>
    </xf>
    <xf numFmtId="0" fontId="29" fillId="15" borderId="29" xfId="3" applyFont="1" applyFill="1" applyBorder="1" applyAlignment="1"/>
    <xf numFmtId="0" fontId="29" fillId="0" borderId="109" xfId="3" applyFont="1" applyBorder="1" applyAlignment="1">
      <alignment vertical="top"/>
    </xf>
    <xf numFmtId="0" fontId="29" fillId="0" borderId="30" xfId="3" applyFont="1" applyBorder="1" applyAlignment="1">
      <alignment vertical="top"/>
    </xf>
    <xf numFmtId="0" fontId="3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2" fillId="0" borderId="0" xfId="0" applyNumberFormat="1" applyFont="1"/>
    <xf numFmtId="0" fontId="13" fillId="13" borderId="27" xfId="3" applyFont="1" applyFill="1" applyBorder="1" applyAlignment="1"/>
    <xf numFmtId="3" fontId="5" fillId="0" borderId="0" xfId="0" applyNumberFormat="1" applyFont="1" applyBorder="1" applyAlignment="1">
      <alignment horizontal="right" vertical="center" wrapText="1"/>
    </xf>
    <xf numFmtId="0" fontId="11" fillId="0" borderId="28" xfId="0" applyFont="1" applyFill="1" applyBorder="1" applyAlignment="1">
      <alignment horizontal="left"/>
    </xf>
    <xf numFmtId="0" fontId="12" fillId="0" borderId="42" xfId="0" applyFont="1" applyFill="1" applyBorder="1" applyAlignment="1"/>
    <xf numFmtId="0" fontId="11" fillId="0" borderId="18" xfId="0" applyFont="1" applyFill="1" applyBorder="1" applyAlignment="1">
      <alignment horizontal="left" vertical="top"/>
    </xf>
    <xf numFmtId="0" fontId="12" fillId="0" borderId="43" xfId="0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Continuous" vertical="top" wrapText="1"/>
    </xf>
    <xf numFmtId="0" fontId="12" fillId="0" borderId="0" xfId="0" applyFont="1" applyBorder="1" applyAlignment="1">
      <alignment horizontal="centerContinuous" vertical="top" wrapText="1"/>
    </xf>
    <xf numFmtId="0" fontId="12" fillId="0" borderId="23" xfId="0" applyFont="1" applyFill="1" applyBorder="1" applyAlignment="1"/>
    <xf numFmtId="0" fontId="12" fillId="0" borderId="13" xfId="0" applyFont="1" applyFill="1" applyBorder="1" applyAlignment="1">
      <alignment vertical="top"/>
    </xf>
    <xf numFmtId="0" fontId="11" fillId="15" borderId="28" xfId="0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right" vertical="top"/>
    </xf>
    <xf numFmtId="0" fontId="12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3" fontId="12" fillId="0" borderId="0" xfId="0" applyNumberFormat="1" applyFont="1" applyBorder="1" applyAlignment="1">
      <alignment horizontal="right" vertical="top"/>
    </xf>
    <xf numFmtId="0" fontId="8" fillId="0" borderId="2" xfId="1" applyNumberFormat="1" applyFont="1" applyFill="1" applyBorder="1" applyAlignment="1" applyProtection="1">
      <alignment horizontal="right" indent="1"/>
      <protection locked="0"/>
    </xf>
    <xf numFmtId="0" fontId="8" fillId="0" borderId="3" xfId="1" applyNumberFormat="1" applyFont="1" applyFill="1" applyBorder="1" applyAlignment="1" applyProtection="1">
      <alignment horizontal="right" indent="1"/>
      <protection locked="0"/>
    </xf>
    <xf numFmtId="0" fontId="8" fillId="0" borderId="1" xfId="1" applyNumberFormat="1" applyFont="1" applyFill="1" applyBorder="1" applyAlignment="1" applyProtection="1">
      <alignment horizontal="right" indent="4"/>
      <protection locked="0"/>
    </xf>
    <xf numFmtId="0" fontId="5" fillId="0" borderId="2" xfId="0" applyFont="1" applyFill="1" applyBorder="1" applyAlignment="1" applyProtection="1">
      <alignment horizontal="right" indent="1"/>
      <protection locked="0"/>
    </xf>
    <xf numFmtId="0" fontId="5" fillId="0" borderId="0" xfId="0" applyFont="1" applyFill="1" applyBorder="1" applyAlignment="1" applyProtection="1">
      <alignment horizontal="right" indent="1"/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0" fontId="8" fillId="0" borderId="0" xfId="0" applyFont="1" applyFill="1" applyBorder="1" applyAlignment="1" applyProtection="1">
      <alignment horizontal="right" indent="1"/>
      <protection locked="0"/>
    </xf>
    <xf numFmtId="0" fontId="5" fillId="0" borderId="1" xfId="0" applyFont="1" applyFill="1" applyBorder="1" applyAlignment="1" applyProtection="1">
      <alignment horizontal="right" indent="4"/>
      <protection locked="0"/>
    </xf>
    <xf numFmtId="0" fontId="8" fillId="0" borderId="2" xfId="3" applyFont="1" applyFill="1" applyBorder="1" applyAlignment="1">
      <alignment horizontal="right" wrapText="1" indent="1"/>
    </xf>
    <xf numFmtId="0" fontId="8" fillId="0" borderId="0" xfId="3" applyFont="1" applyFill="1" applyBorder="1" applyAlignment="1">
      <alignment horizontal="right" wrapText="1" indent="1"/>
    </xf>
    <xf numFmtId="0" fontId="8" fillId="0" borderId="1" xfId="3" applyFont="1" applyFill="1" applyBorder="1" applyAlignment="1">
      <alignment horizontal="right" wrapText="1" indent="4"/>
    </xf>
    <xf numFmtId="0" fontId="22" fillId="0" borderId="2" xfId="1" applyNumberFormat="1" applyFont="1" applyFill="1" applyBorder="1" applyAlignment="1" applyProtection="1">
      <alignment horizontal="right" indent="1"/>
      <protection locked="0"/>
    </xf>
    <xf numFmtId="0" fontId="22" fillId="0" borderId="0" xfId="1" applyNumberFormat="1" applyFont="1" applyFill="1" applyBorder="1" applyAlignment="1" applyProtection="1">
      <alignment horizontal="right" indent="1"/>
      <protection locked="0"/>
    </xf>
    <xf numFmtId="0" fontId="22" fillId="0" borderId="3" xfId="1" applyNumberFormat="1" applyFont="1" applyFill="1" applyBorder="1" applyAlignment="1" applyProtection="1">
      <alignment horizontal="right" indent="1"/>
      <protection locked="0"/>
    </xf>
    <xf numFmtId="0" fontId="22" fillId="0" borderId="1" xfId="1" applyNumberFormat="1" applyFont="1" applyFill="1" applyBorder="1" applyAlignment="1" applyProtection="1">
      <alignment horizontal="right" indent="4"/>
      <protection locked="0"/>
    </xf>
    <xf numFmtId="0" fontId="5" fillId="0" borderId="0" xfId="2" applyNumberFormat="1" applyFont="1" applyFill="1" applyBorder="1" applyAlignment="1" applyProtection="1">
      <alignment horizontal="right" indent="1"/>
      <protection locked="0"/>
    </xf>
    <xf numFmtId="3" fontId="5" fillId="0" borderId="2" xfId="0" applyNumberFormat="1" applyFont="1" applyFill="1" applyBorder="1" applyAlignment="1" applyProtection="1">
      <alignment horizontal="right" indent="4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1" applyNumberFormat="1" applyFont="1" applyFill="1" applyBorder="1" applyAlignment="1" applyProtection="1">
      <alignment horizontal="right" indent="1"/>
      <protection locked="0"/>
    </xf>
    <xf numFmtId="0" fontId="9" fillId="0" borderId="2" xfId="1" applyNumberFormat="1" applyFont="1" applyFill="1" applyBorder="1" applyAlignment="1" applyProtection="1">
      <alignment horizontal="right" indent="1"/>
      <protection locked="0"/>
    </xf>
    <xf numFmtId="0" fontId="9" fillId="0" borderId="0" xfId="1" applyNumberFormat="1" applyFont="1" applyFill="1" applyBorder="1" applyAlignment="1" applyProtection="1">
      <alignment horizontal="right" indent="1"/>
      <protection locked="0"/>
    </xf>
    <xf numFmtId="0" fontId="9" fillId="0" borderId="3" xfId="1" applyNumberFormat="1" applyFont="1" applyFill="1" applyBorder="1" applyAlignment="1" applyProtection="1">
      <alignment horizontal="right" indent="1"/>
      <protection locked="0"/>
    </xf>
    <xf numFmtId="0" fontId="9" fillId="0" borderId="1" xfId="1" applyNumberFormat="1" applyFont="1" applyFill="1" applyBorder="1" applyAlignment="1" applyProtection="1">
      <alignment horizontal="right" indent="4"/>
      <protection locked="0"/>
    </xf>
    <xf numFmtId="0" fontId="5" fillId="0" borderId="3" xfId="1" applyNumberFormat="1" applyFont="1" applyFill="1" applyBorder="1" applyAlignment="1" applyProtection="1">
      <alignment horizontal="right" indent="4"/>
      <protection locked="0"/>
    </xf>
    <xf numFmtId="3" fontId="8" fillId="0" borderId="1" xfId="1" applyNumberFormat="1" applyFont="1" applyFill="1" applyBorder="1" applyAlignment="1" applyProtection="1">
      <alignment horizontal="right" indent="1"/>
      <protection locked="0"/>
    </xf>
    <xf numFmtId="0" fontId="8" fillId="0" borderId="3" xfId="1" applyNumberFormat="1" applyFont="1" applyFill="1" applyBorder="1" applyAlignment="1" applyProtection="1">
      <alignment horizontal="right" indent="4"/>
      <protection locked="0"/>
    </xf>
    <xf numFmtId="0" fontId="22" fillId="0" borderId="2" xfId="0" applyFont="1" applyFill="1" applyBorder="1" applyAlignment="1" applyProtection="1">
      <alignment horizontal="right" wrapText="1" indent="1"/>
    </xf>
    <xf numFmtId="0" fontId="22" fillId="0" borderId="0" xfId="0" applyFont="1" applyFill="1" applyBorder="1" applyAlignment="1" applyProtection="1">
      <alignment horizontal="right" wrapText="1" indent="1"/>
    </xf>
    <xf numFmtId="0" fontId="22" fillId="0" borderId="3" xfId="0" applyFont="1" applyFill="1" applyBorder="1" applyAlignment="1" applyProtection="1">
      <alignment horizontal="right" wrapText="1" indent="1"/>
    </xf>
    <xf numFmtId="0" fontId="22" fillId="0" borderId="1" xfId="0" applyFont="1" applyFill="1" applyBorder="1" applyAlignment="1" applyProtection="1">
      <alignment horizontal="right" wrapText="1" indent="4"/>
    </xf>
    <xf numFmtId="0" fontId="11" fillId="5" borderId="18" xfId="0" applyFont="1" applyFill="1" applyBorder="1" applyAlignment="1">
      <alignment horizontal="left" vertical="top"/>
    </xf>
    <xf numFmtId="0" fontId="12" fillId="5" borderId="43" xfId="0" applyFont="1" applyFill="1" applyBorder="1" applyAlignment="1">
      <alignment horizontal="left" vertical="top"/>
    </xf>
    <xf numFmtId="0" fontId="11" fillId="5" borderId="28" xfId="0" applyFont="1" applyFill="1" applyBorder="1" applyAlignment="1">
      <alignment horizontal="left"/>
    </xf>
    <xf numFmtId="0" fontId="12" fillId="5" borderId="42" xfId="0" applyFont="1" applyFill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</cellXfs>
  <cellStyles count="8">
    <cellStyle name="Comma" xfId="1" builtinId="3"/>
    <cellStyle name="Comma 2" xfId="6"/>
    <cellStyle name="Currency [0]" xfId="2" builtinId="7"/>
    <cellStyle name="Currency [0] 2" xfId="7"/>
    <cellStyle name="Normal" xfId="0" builtinId="0"/>
    <cellStyle name="Normal 2" xfId="4"/>
    <cellStyle name="Normal 3" xfId="5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2292"/>
  <sheetViews>
    <sheetView tabSelected="1" topLeftCell="B1" zoomScale="145" zoomScaleNormal="145" zoomScaleSheetLayoutView="115" workbookViewId="0">
      <selection activeCell="B1" sqref="B1"/>
    </sheetView>
  </sheetViews>
  <sheetFormatPr defaultColWidth="9.140625" defaultRowHeight="12.75" customHeight="1" outlineLevelRow="1" outlineLevelCol="1" x14ac:dyDescent="0.2"/>
  <cols>
    <col min="1" max="1" width="0.42578125" style="1" hidden="1" customWidth="1"/>
    <col min="2" max="2" width="4.5703125" style="106" customWidth="1"/>
    <col min="3" max="3" width="42.28515625" style="208" customWidth="1"/>
    <col min="4" max="4" width="11.42578125" style="106" customWidth="1"/>
    <col min="5" max="5" width="9.28515625" style="231" hidden="1" customWidth="1"/>
    <col min="6" max="6" width="10.7109375" style="226" customWidth="1" outlineLevel="1"/>
    <col min="7" max="7" width="11.140625" style="95" customWidth="1" outlineLevel="1"/>
    <col min="8" max="8" width="8.5703125" style="96" customWidth="1"/>
    <col min="9" max="9" width="9.5703125" style="94" customWidth="1" outlineLevel="1"/>
    <col min="10" max="10" width="11.140625" style="97" customWidth="1" outlineLevel="1"/>
    <col min="11" max="11" width="10.28515625" style="96" customWidth="1"/>
    <col min="12" max="12" width="21.42578125" style="10" customWidth="1"/>
    <col min="13" max="13" width="18.28515625" style="10" customWidth="1"/>
    <col min="14" max="14" width="3.28515625" style="44" customWidth="1"/>
    <col min="15" max="15" width="7.5703125" style="466" customWidth="1"/>
    <col min="16" max="16" width="18.140625" style="1" customWidth="1"/>
    <col min="17" max="17" width="9.140625" style="1"/>
    <col min="18" max="25" width="9.140625" style="2"/>
    <col min="26" max="26" width="9.140625" style="1"/>
    <col min="27" max="34" width="9.140625" style="3"/>
    <col min="35" max="16384" width="9.140625" style="1"/>
  </cols>
  <sheetData>
    <row r="1" spans="1:99" s="51" customFormat="1" ht="6" customHeight="1" x14ac:dyDescent="0.25">
      <c r="B1" s="475"/>
      <c r="C1" s="475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389"/>
      <c r="BU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</row>
    <row r="2" spans="1:99" s="30" customFormat="1" ht="31.5" customHeight="1" x14ac:dyDescent="0.2">
      <c r="A2" s="127"/>
      <c r="B2" s="132"/>
      <c r="C2" s="204" t="s">
        <v>187</v>
      </c>
      <c r="D2" s="205" t="s">
        <v>186</v>
      </c>
      <c r="E2" s="206"/>
      <c r="F2" s="479" t="s">
        <v>188</v>
      </c>
      <c r="G2" s="5"/>
      <c r="H2" s="6"/>
      <c r="I2" s="5" t="s">
        <v>468</v>
      </c>
      <c r="J2" s="5"/>
      <c r="K2" s="6"/>
      <c r="L2" s="7" t="s">
        <v>190</v>
      </c>
      <c r="M2" s="7" t="s">
        <v>347</v>
      </c>
      <c r="N2" s="141"/>
    </row>
    <row r="3" spans="1:99" s="466" customFormat="1" ht="3.75" customHeight="1" x14ac:dyDescent="0.2">
      <c r="A3" s="128"/>
      <c r="B3" s="106"/>
      <c r="C3" s="208"/>
      <c r="D3" s="104"/>
      <c r="E3" s="209"/>
      <c r="F3" s="480"/>
      <c r="G3" s="64"/>
      <c r="H3" s="65"/>
      <c r="I3" s="63"/>
      <c r="J3" s="14"/>
      <c r="K3" s="65"/>
      <c r="L3" s="66"/>
      <c r="M3" s="68"/>
      <c r="N3" s="140"/>
    </row>
    <row r="4" spans="1:99" s="466" customFormat="1" ht="12.75" hidden="1" customHeight="1" x14ac:dyDescent="0.2">
      <c r="A4" s="128"/>
      <c r="B4" s="107" t="s">
        <v>172</v>
      </c>
      <c r="C4" s="208" t="s">
        <v>191</v>
      </c>
      <c r="D4" s="104">
        <v>2005</v>
      </c>
      <c r="E4" s="209"/>
      <c r="F4" s="136" t="s">
        <v>307</v>
      </c>
      <c r="G4" s="138" t="s">
        <v>307</v>
      </c>
      <c r="H4" s="139" t="s">
        <v>307</v>
      </c>
      <c r="I4" s="136" t="s">
        <v>307</v>
      </c>
      <c r="J4" s="138" t="s">
        <v>307</v>
      </c>
      <c r="K4" s="139" t="s">
        <v>307</v>
      </c>
      <c r="L4" s="8" t="s">
        <v>307</v>
      </c>
      <c r="M4" s="8" t="s">
        <v>307</v>
      </c>
      <c r="N4" s="140"/>
    </row>
    <row r="5" spans="1:99" s="466" customFormat="1" ht="12.75" hidden="1" customHeight="1" x14ac:dyDescent="0.2">
      <c r="A5" s="128">
        <v>1</v>
      </c>
      <c r="B5" s="106"/>
      <c r="C5" s="208"/>
      <c r="D5" s="105">
        <v>2006</v>
      </c>
      <c r="E5" s="211">
        <v>0</v>
      </c>
      <c r="F5" s="136" t="s">
        <v>307</v>
      </c>
      <c r="G5" s="138" t="s">
        <v>307</v>
      </c>
      <c r="H5" s="139" t="s">
        <v>307</v>
      </c>
      <c r="I5" s="136" t="s">
        <v>307</v>
      </c>
      <c r="J5" s="138" t="s">
        <v>307</v>
      </c>
      <c r="K5" s="139" t="s">
        <v>307</v>
      </c>
      <c r="L5" s="8" t="s">
        <v>307</v>
      </c>
      <c r="M5" s="8" t="s">
        <v>307</v>
      </c>
      <c r="N5" s="140"/>
    </row>
    <row r="6" spans="1:99" s="466" customFormat="1" ht="12.75" hidden="1" customHeight="1" x14ac:dyDescent="0.2">
      <c r="A6" s="128">
        <v>1</v>
      </c>
      <c r="B6" s="107" t="s">
        <v>172</v>
      </c>
      <c r="C6" s="208" t="s">
        <v>191</v>
      </c>
      <c r="D6" s="105">
        <v>2007</v>
      </c>
      <c r="E6" s="211">
        <v>1</v>
      </c>
      <c r="F6" s="13">
        <v>2</v>
      </c>
      <c r="G6" s="14">
        <v>14</v>
      </c>
      <c r="H6" s="15">
        <v>16</v>
      </c>
      <c r="I6" s="13">
        <v>0</v>
      </c>
      <c r="J6" s="14">
        <v>0</v>
      </c>
      <c r="K6" s="15">
        <v>0</v>
      </c>
      <c r="L6" s="137" t="s">
        <v>307</v>
      </c>
      <c r="M6" s="137" t="s">
        <v>307</v>
      </c>
      <c r="N6" s="140"/>
    </row>
    <row r="7" spans="1:99" s="466" customFormat="1" ht="12.75" hidden="1" customHeight="1" x14ac:dyDescent="0.2">
      <c r="A7" s="128">
        <v>1</v>
      </c>
      <c r="B7" s="107" t="s">
        <v>172</v>
      </c>
      <c r="C7" s="208" t="s">
        <v>191</v>
      </c>
      <c r="D7" s="105">
        <v>2008</v>
      </c>
      <c r="E7" s="211">
        <v>2</v>
      </c>
      <c r="F7" s="136" t="s">
        <v>307</v>
      </c>
      <c r="G7" s="138" t="s">
        <v>307</v>
      </c>
      <c r="H7" s="139" t="s">
        <v>307</v>
      </c>
      <c r="I7" s="136" t="s">
        <v>307</v>
      </c>
      <c r="J7" s="138" t="s">
        <v>307</v>
      </c>
      <c r="K7" s="139" t="s">
        <v>307</v>
      </c>
      <c r="L7" s="8" t="s">
        <v>307</v>
      </c>
      <c r="M7" s="8" t="s">
        <v>307</v>
      </c>
      <c r="N7" s="140"/>
    </row>
    <row r="8" spans="1:99" s="466" customFormat="1" ht="12.75" hidden="1" customHeight="1" x14ac:dyDescent="0.2">
      <c r="A8" s="128">
        <v>1</v>
      </c>
      <c r="B8" s="106"/>
      <c r="C8" s="208"/>
      <c r="D8" s="105">
        <v>2009</v>
      </c>
      <c r="E8" s="211">
        <v>3</v>
      </c>
      <c r="F8" s="136" t="s">
        <v>307</v>
      </c>
      <c r="G8" s="138" t="s">
        <v>307</v>
      </c>
      <c r="H8" s="139" t="s">
        <v>307</v>
      </c>
      <c r="I8" s="136" t="s">
        <v>307</v>
      </c>
      <c r="J8" s="138" t="s">
        <v>307</v>
      </c>
      <c r="K8" s="139" t="s">
        <v>307</v>
      </c>
      <c r="L8" s="137" t="s">
        <v>307</v>
      </c>
      <c r="M8" s="137" t="s">
        <v>307</v>
      </c>
      <c r="N8" s="140"/>
    </row>
    <row r="9" spans="1:99" s="466" customFormat="1" ht="12.75" hidden="1" customHeight="1" x14ac:dyDescent="0.2">
      <c r="A9" s="128">
        <v>1</v>
      </c>
      <c r="B9" s="106"/>
      <c r="C9" s="208"/>
      <c r="D9" s="106">
        <v>2010</v>
      </c>
      <c r="E9" s="211">
        <v>4</v>
      </c>
      <c r="F9" s="136" t="s">
        <v>307</v>
      </c>
      <c r="G9" s="138" t="s">
        <v>307</v>
      </c>
      <c r="H9" s="139" t="s">
        <v>307</v>
      </c>
      <c r="I9" s="136" t="s">
        <v>307</v>
      </c>
      <c r="J9" s="138" t="s">
        <v>307</v>
      </c>
      <c r="K9" s="139" t="s">
        <v>307</v>
      </c>
      <c r="L9" s="137" t="s">
        <v>307</v>
      </c>
      <c r="M9" s="137" t="s">
        <v>307</v>
      </c>
      <c r="N9" s="140"/>
    </row>
    <row r="10" spans="1:99" s="467" customFormat="1" ht="12.75" hidden="1" customHeight="1" x14ac:dyDescent="0.25">
      <c r="A10" s="128"/>
      <c r="B10" s="212"/>
      <c r="C10" s="212"/>
      <c r="D10" s="106">
        <v>2011</v>
      </c>
      <c r="E10" s="211"/>
      <c r="F10" s="136" t="s">
        <v>307</v>
      </c>
      <c r="G10" s="138" t="s">
        <v>307</v>
      </c>
      <c r="H10" s="139" t="s">
        <v>307</v>
      </c>
      <c r="I10" s="136" t="s">
        <v>307</v>
      </c>
      <c r="J10" s="138" t="s">
        <v>307</v>
      </c>
      <c r="K10" s="139" t="s">
        <v>307</v>
      </c>
      <c r="L10" s="137" t="s">
        <v>307</v>
      </c>
      <c r="M10" s="137" t="s">
        <v>307</v>
      </c>
      <c r="N10" s="115"/>
      <c r="O10" s="466"/>
    </row>
    <row r="11" spans="1:99" s="467" customFormat="1" ht="14.25" hidden="1" customHeight="1" x14ac:dyDescent="0.25">
      <c r="A11" s="128">
        <v>1</v>
      </c>
      <c r="B11" s="107" t="s">
        <v>172</v>
      </c>
      <c r="C11" s="208" t="s">
        <v>191</v>
      </c>
      <c r="D11" s="106" t="s">
        <v>339</v>
      </c>
      <c r="E11" s="211"/>
      <c r="F11" s="136">
        <v>0</v>
      </c>
      <c r="G11" s="138">
        <v>44</v>
      </c>
      <c r="H11" s="139">
        <v>44</v>
      </c>
      <c r="I11" s="136">
        <v>0</v>
      </c>
      <c r="J11" s="138">
        <v>0</v>
      </c>
      <c r="K11" s="139">
        <v>0</v>
      </c>
      <c r="L11" s="137">
        <v>0</v>
      </c>
      <c r="M11" s="137">
        <v>0</v>
      </c>
      <c r="N11" s="115"/>
      <c r="O11" s="466"/>
    </row>
    <row r="12" spans="1:99" s="467" customFormat="1" ht="14.25" hidden="1" customHeight="1" x14ac:dyDescent="0.25">
      <c r="A12" s="128"/>
      <c r="D12" s="106">
        <v>2013</v>
      </c>
      <c r="E12" s="211"/>
      <c r="F12" s="136" t="s">
        <v>307</v>
      </c>
      <c r="G12" s="138" t="s">
        <v>307</v>
      </c>
      <c r="H12" s="139" t="s">
        <v>307</v>
      </c>
      <c r="I12" s="136" t="s">
        <v>307</v>
      </c>
      <c r="J12" s="138" t="s">
        <v>307</v>
      </c>
      <c r="K12" s="139" t="s">
        <v>307</v>
      </c>
      <c r="L12" s="137" t="s">
        <v>307</v>
      </c>
      <c r="M12" s="137" t="s">
        <v>307</v>
      </c>
      <c r="N12" s="115"/>
      <c r="O12" s="466"/>
    </row>
    <row r="13" spans="1:99" s="467" customFormat="1" ht="14.25" customHeight="1" x14ac:dyDescent="0.25">
      <c r="A13" s="128"/>
      <c r="B13" s="107" t="s">
        <v>172</v>
      </c>
      <c r="C13" s="208" t="s">
        <v>191</v>
      </c>
      <c r="D13" s="106">
        <v>2014</v>
      </c>
      <c r="E13" s="211"/>
      <c r="F13" s="136" t="s">
        <v>307</v>
      </c>
      <c r="G13" s="138" t="s">
        <v>307</v>
      </c>
      <c r="H13" s="139" t="s">
        <v>307</v>
      </c>
      <c r="I13" s="136" t="s">
        <v>307</v>
      </c>
      <c r="J13" s="138" t="s">
        <v>307</v>
      </c>
      <c r="K13" s="139" t="s">
        <v>307</v>
      </c>
      <c r="L13" s="137" t="s">
        <v>307</v>
      </c>
      <c r="M13" s="137" t="s">
        <v>307</v>
      </c>
      <c r="N13" s="115"/>
      <c r="O13" s="466"/>
    </row>
    <row r="14" spans="1:99" s="467" customFormat="1" ht="12.75" customHeight="1" x14ac:dyDescent="0.25">
      <c r="A14" s="128"/>
      <c r="B14" s="107"/>
      <c r="C14" s="203"/>
      <c r="D14" s="107">
        <v>2015</v>
      </c>
      <c r="E14" s="211"/>
      <c r="F14" s="136" t="s">
        <v>307</v>
      </c>
      <c r="G14" s="138" t="s">
        <v>307</v>
      </c>
      <c r="H14" s="139" t="s">
        <v>307</v>
      </c>
      <c r="I14" s="136" t="s">
        <v>307</v>
      </c>
      <c r="J14" s="138" t="s">
        <v>307</v>
      </c>
      <c r="K14" s="139" t="s">
        <v>307</v>
      </c>
      <c r="L14" s="137" t="s">
        <v>307</v>
      </c>
      <c r="M14" s="137" t="s">
        <v>307</v>
      </c>
      <c r="N14" s="115"/>
      <c r="O14" s="466"/>
    </row>
    <row r="15" spans="1:99" s="467" customFormat="1" ht="12.75" customHeight="1" x14ac:dyDescent="0.25">
      <c r="A15" s="128"/>
      <c r="B15" s="107"/>
      <c r="C15" s="201"/>
      <c r="D15" s="107">
        <v>2016</v>
      </c>
      <c r="E15" s="211"/>
      <c r="F15" s="136" t="s">
        <v>307</v>
      </c>
      <c r="G15" s="138" t="s">
        <v>307</v>
      </c>
      <c r="H15" s="139" t="s">
        <v>307</v>
      </c>
      <c r="I15" s="136" t="s">
        <v>307</v>
      </c>
      <c r="J15" s="138" t="s">
        <v>307</v>
      </c>
      <c r="K15" s="139" t="s">
        <v>307</v>
      </c>
      <c r="L15" s="137" t="s">
        <v>307</v>
      </c>
      <c r="M15" s="137" t="s">
        <v>307</v>
      </c>
      <c r="N15" s="115"/>
      <c r="O15" s="466"/>
    </row>
    <row r="16" spans="1:99" s="467" customFormat="1" ht="12.75" customHeight="1" x14ac:dyDescent="0.25">
      <c r="A16" s="128"/>
      <c r="B16" s="107"/>
      <c r="C16" s="201"/>
      <c r="D16" s="107">
        <v>2017</v>
      </c>
      <c r="E16" s="211"/>
      <c r="F16" s="94" t="s">
        <v>307</v>
      </c>
      <c r="G16" s="95" t="s">
        <v>307</v>
      </c>
      <c r="H16" s="96" t="s">
        <v>307</v>
      </c>
      <c r="I16" s="94" t="s">
        <v>307</v>
      </c>
      <c r="J16" s="95" t="s">
        <v>307</v>
      </c>
      <c r="K16" s="96" t="s">
        <v>307</v>
      </c>
      <c r="L16" s="93" t="s">
        <v>307</v>
      </c>
      <c r="M16" s="137" t="s">
        <v>307</v>
      </c>
      <c r="N16" s="115"/>
      <c r="O16" s="466"/>
    </row>
    <row r="17" spans="1:15" s="467" customFormat="1" ht="12.75" customHeight="1" x14ac:dyDescent="0.25">
      <c r="A17" s="128"/>
      <c r="B17" s="107"/>
      <c r="C17" s="201"/>
      <c r="D17" s="107">
        <v>2018</v>
      </c>
      <c r="E17" s="211"/>
      <c r="F17" s="94" t="s">
        <v>307</v>
      </c>
      <c r="G17" s="95" t="s">
        <v>307</v>
      </c>
      <c r="H17" s="96" t="s">
        <v>307</v>
      </c>
      <c r="I17" s="94" t="s">
        <v>307</v>
      </c>
      <c r="J17" s="95" t="s">
        <v>307</v>
      </c>
      <c r="K17" s="96" t="s">
        <v>307</v>
      </c>
      <c r="L17" s="93" t="s">
        <v>307</v>
      </c>
      <c r="M17" s="137" t="s">
        <v>307</v>
      </c>
      <c r="N17" s="115"/>
      <c r="O17" s="466"/>
    </row>
    <row r="18" spans="1:15" s="466" customFormat="1" ht="5.25" customHeight="1" thickBot="1" x14ac:dyDescent="0.25">
      <c r="A18" s="128"/>
      <c r="B18" s="107"/>
      <c r="C18" s="201"/>
      <c r="D18" s="105"/>
      <c r="E18" s="213">
        <v>5</v>
      </c>
      <c r="F18" s="13"/>
      <c r="G18" s="14"/>
      <c r="H18" s="15"/>
      <c r="I18" s="13"/>
      <c r="J18" s="14"/>
      <c r="K18" s="15"/>
      <c r="L18" s="8"/>
      <c r="M18" s="8"/>
      <c r="N18" s="140"/>
    </row>
    <row r="19" spans="1:15" s="466" customFormat="1" ht="12.75" hidden="1" customHeight="1" x14ac:dyDescent="0.2">
      <c r="A19" s="128">
        <v>1</v>
      </c>
      <c r="B19" s="434"/>
      <c r="C19" s="435" t="s">
        <v>63</v>
      </c>
      <c r="D19" s="434">
        <v>1990</v>
      </c>
      <c r="E19" s="436">
        <v>-4</v>
      </c>
      <c r="F19" s="439" t="s">
        <v>307</v>
      </c>
      <c r="G19" s="437" t="s">
        <v>307</v>
      </c>
      <c r="H19" s="438" t="s">
        <v>307</v>
      </c>
      <c r="I19" s="439" t="s">
        <v>307</v>
      </c>
      <c r="J19" s="437" t="s">
        <v>307</v>
      </c>
      <c r="K19" s="438" t="s">
        <v>307</v>
      </c>
      <c r="L19" s="440" t="s">
        <v>307</v>
      </c>
      <c r="M19" s="440" t="s">
        <v>307</v>
      </c>
      <c r="N19" s="441"/>
    </row>
    <row r="20" spans="1:15" s="466" customFormat="1" ht="12.75" hidden="1" customHeight="1" x14ac:dyDescent="0.2">
      <c r="A20" s="128">
        <v>1</v>
      </c>
      <c r="B20" s="434" t="s">
        <v>0</v>
      </c>
      <c r="C20" s="435" t="s">
        <v>63</v>
      </c>
      <c r="D20" s="434">
        <v>1991</v>
      </c>
      <c r="E20" s="436">
        <v>-3</v>
      </c>
      <c r="F20" s="439">
        <v>40</v>
      </c>
      <c r="G20" s="437">
        <v>39</v>
      </c>
      <c r="H20" s="438">
        <v>79</v>
      </c>
      <c r="I20" s="439">
        <v>27</v>
      </c>
      <c r="J20" s="437">
        <v>11</v>
      </c>
      <c r="K20" s="438">
        <v>38</v>
      </c>
      <c r="L20" s="440">
        <v>20</v>
      </c>
      <c r="M20" s="440">
        <v>315</v>
      </c>
      <c r="N20" s="441"/>
    </row>
    <row r="21" spans="1:15" s="466" customFormat="1" ht="12.75" hidden="1" customHeight="1" x14ac:dyDescent="0.2">
      <c r="A21" s="128">
        <v>1</v>
      </c>
      <c r="B21" s="434" t="s">
        <v>0</v>
      </c>
      <c r="C21" s="435" t="s">
        <v>63</v>
      </c>
      <c r="D21" s="434">
        <v>1992</v>
      </c>
      <c r="E21" s="436">
        <v>-2</v>
      </c>
      <c r="F21" s="439">
        <v>80</v>
      </c>
      <c r="G21" s="437">
        <v>23</v>
      </c>
      <c r="H21" s="438">
        <v>103</v>
      </c>
      <c r="I21" s="439">
        <v>110</v>
      </c>
      <c r="J21" s="437">
        <v>28</v>
      </c>
      <c r="K21" s="438">
        <v>138</v>
      </c>
      <c r="L21" s="440">
        <v>0</v>
      </c>
      <c r="M21" s="440">
        <v>453</v>
      </c>
      <c r="N21" s="441"/>
    </row>
    <row r="22" spans="1:15" s="466" customFormat="1" ht="12.75" hidden="1" customHeight="1" x14ac:dyDescent="0.2">
      <c r="A22" s="128">
        <v>1</v>
      </c>
      <c r="B22" s="434" t="s">
        <v>0</v>
      </c>
      <c r="C22" s="435" t="s">
        <v>63</v>
      </c>
      <c r="D22" s="434">
        <v>1993</v>
      </c>
      <c r="E22" s="436">
        <v>-1</v>
      </c>
      <c r="F22" s="439">
        <v>62</v>
      </c>
      <c r="G22" s="437">
        <v>29</v>
      </c>
      <c r="H22" s="438">
        <v>91</v>
      </c>
      <c r="I22" s="439">
        <v>88</v>
      </c>
      <c r="J22" s="437">
        <v>31</v>
      </c>
      <c r="K22" s="438">
        <v>119</v>
      </c>
      <c r="L22" s="440">
        <v>52</v>
      </c>
      <c r="M22" s="440">
        <v>520</v>
      </c>
      <c r="N22" s="441"/>
    </row>
    <row r="23" spans="1:15" s="466" customFormat="1" ht="12.75" hidden="1" customHeight="1" x14ac:dyDescent="0.2">
      <c r="A23" s="128">
        <v>1</v>
      </c>
      <c r="B23" s="107" t="s">
        <v>0</v>
      </c>
      <c r="C23" s="203" t="s">
        <v>63</v>
      </c>
      <c r="D23" s="107">
        <v>1994</v>
      </c>
      <c r="E23" s="214">
        <v>0</v>
      </c>
      <c r="F23" s="136">
        <v>109</v>
      </c>
      <c r="G23" s="138">
        <v>232</v>
      </c>
      <c r="H23" s="139">
        <v>341</v>
      </c>
      <c r="I23" s="136">
        <v>93</v>
      </c>
      <c r="J23" s="138">
        <v>101</v>
      </c>
      <c r="K23" s="139">
        <v>194</v>
      </c>
      <c r="L23" s="137">
        <v>94</v>
      </c>
      <c r="M23" s="137">
        <v>620</v>
      </c>
      <c r="N23" s="140"/>
    </row>
    <row r="24" spans="1:15" s="466" customFormat="1" ht="12.75" hidden="1" customHeight="1" x14ac:dyDescent="0.2">
      <c r="A24" s="128">
        <v>1</v>
      </c>
      <c r="B24" s="107" t="s">
        <v>0</v>
      </c>
      <c r="C24" s="203" t="s">
        <v>63</v>
      </c>
      <c r="D24" s="107">
        <v>1995</v>
      </c>
      <c r="E24" s="214">
        <v>1</v>
      </c>
      <c r="F24" s="136">
        <v>124</v>
      </c>
      <c r="G24" s="138">
        <v>57</v>
      </c>
      <c r="H24" s="139">
        <v>181</v>
      </c>
      <c r="I24" s="136">
        <v>52</v>
      </c>
      <c r="J24" s="138">
        <v>28</v>
      </c>
      <c r="K24" s="139">
        <v>80</v>
      </c>
      <c r="L24" s="137">
        <v>9</v>
      </c>
      <c r="M24" s="137">
        <v>691</v>
      </c>
      <c r="N24" s="140"/>
    </row>
    <row r="25" spans="1:15" s="466" customFormat="1" ht="12.75" hidden="1" customHeight="1" x14ac:dyDescent="0.2">
      <c r="A25" s="128">
        <v>1</v>
      </c>
      <c r="B25" s="107" t="s">
        <v>0</v>
      </c>
      <c r="C25" s="203" t="s">
        <v>63</v>
      </c>
      <c r="D25" s="107">
        <v>1996</v>
      </c>
      <c r="E25" s="214">
        <v>2</v>
      </c>
      <c r="F25" s="136">
        <v>69</v>
      </c>
      <c r="G25" s="138">
        <v>76</v>
      </c>
      <c r="H25" s="139">
        <v>145</v>
      </c>
      <c r="I25" s="136">
        <v>55</v>
      </c>
      <c r="J25" s="138">
        <v>28</v>
      </c>
      <c r="K25" s="139">
        <v>83</v>
      </c>
      <c r="L25" s="137">
        <v>19</v>
      </c>
      <c r="M25" s="137">
        <v>755</v>
      </c>
      <c r="N25" s="140"/>
    </row>
    <row r="26" spans="1:15" s="466" customFormat="1" ht="12.75" hidden="1" customHeight="1" x14ac:dyDescent="0.2">
      <c r="A26" s="128">
        <v>1</v>
      </c>
      <c r="B26" s="107" t="s">
        <v>0</v>
      </c>
      <c r="C26" s="203" t="s">
        <v>63</v>
      </c>
      <c r="D26" s="107">
        <v>1997</v>
      </c>
      <c r="E26" s="214">
        <v>3</v>
      </c>
      <c r="F26" s="136">
        <v>97</v>
      </c>
      <c r="G26" s="138">
        <v>128</v>
      </c>
      <c r="H26" s="139">
        <v>225</v>
      </c>
      <c r="I26" s="136">
        <v>81</v>
      </c>
      <c r="J26" s="138">
        <v>90</v>
      </c>
      <c r="K26" s="139">
        <v>171</v>
      </c>
      <c r="L26" s="137">
        <v>73</v>
      </c>
      <c r="M26" s="137">
        <v>853</v>
      </c>
      <c r="N26" s="140"/>
    </row>
    <row r="27" spans="1:15" s="466" customFormat="1" ht="12.75" hidden="1" customHeight="1" x14ac:dyDescent="0.2">
      <c r="A27" s="128">
        <v>1</v>
      </c>
      <c r="B27" s="107" t="s">
        <v>0</v>
      </c>
      <c r="C27" s="203" t="s">
        <v>63</v>
      </c>
      <c r="D27" s="107">
        <v>1998</v>
      </c>
      <c r="E27" s="214">
        <v>4</v>
      </c>
      <c r="F27" s="136">
        <v>98</v>
      </c>
      <c r="G27" s="138">
        <v>141</v>
      </c>
      <c r="H27" s="139">
        <v>239</v>
      </c>
      <c r="I27" s="136">
        <v>69</v>
      </c>
      <c r="J27" s="138">
        <v>90</v>
      </c>
      <c r="K27" s="139">
        <v>159</v>
      </c>
      <c r="L27" s="137">
        <v>21</v>
      </c>
      <c r="M27" s="137">
        <v>991</v>
      </c>
      <c r="N27" s="140"/>
    </row>
    <row r="28" spans="1:15" s="466" customFormat="1" ht="12.75" hidden="1" customHeight="1" x14ac:dyDescent="0.2">
      <c r="A28" s="128">
        <v>1</v>
      </c>
      <c r="B28" s="107" t="s">
        <v>0</v>
      </c>
      <c r="C28" s="203" t="s">
        <v>63</v>
      </c>
      <c r="D28" s="107">
        <v>1999</v>
      </c>
      <c r="E28" s="214">
        <v>5</v>
      </c>
      <c r="F28" s="136">
        <v>85</v>
      </c>
      <c r="G28" s="138">
        <v>122</v>
      </c>
      <c r="H28" s="139">
        <v>207</v>
      </c>
      <c r="I28" s="136">
        <v>47</v>
      </c>
      <c r="J28" s="138">
        <v>79</v>
      </c>
      <c r="K28" s="139">
        <v>126</v>
      </c>
      <c r="L28" s="137">
        <v>111</v>
      </c>
      <c r="M28" s="137">
        <v>1006</v>
      </c>
      <c r="N28" s="140"/>
    </row>
    <row r="29" spans="1:15" s="466" customFormat="1" ht="12.75" hidden="1" customHeight="1" x14ac:dyDescent="0.2">
      <c r="A29" s="128">
        <v>1</v>
      </c>
      <c r="B29" s="107" t="s">
        <v>0</v>
      </c>
      <c r="C29" s="203" t="s">
        <v>63</v>
      </c>
      <c r="D29" s="107">
        <v>2000</v>
      </c>
      <c r="E29" s="214">
        <v>6</v>
      </c>
      <c r="F29" s="136">
        <v>74</v>
      </c>
      <c r="G29" s="138">
        <v>95</v>
      </c>
      <c r="H29" s="139">
        <v>169</v>
      </c>
      <c r="I29" s="136">
        <v>58</v>
      </c>
      <c r="J29" s="138">
        <v>57</v>
      </c>
      <c r="K29" s="139">
        <v>115</v>
      </c>
      <c r="L29" s="137">
        <v>27</v>
      </c>
      <c r="M29" s="137">
        <v>1095</v>
      </c>
      <c r="N29" s="140"/>
    </row>
    <row r="30" spans="1:15" s="466" customFormat="1" ht="12.75" hidden="1" customHeight="1" x14ac:dyDescent="0.2">
      <c r="A30" s="128">
        <v>1</v>
      </c>
      <c r="B30" s="107" t="s">
        <v>0</v>
      </c>
      <c r="C30" s="203" t="s">
        <v>63</v>
      </c>
      <c r="D30" s="107">
        <v>2001</v>
      </c>
      <c r="E30" s="214">
        <v>7</v>
      </c>
      <c r="F30" s="136">
        <v>74</v>
      </c>
      <c r="G30" s="138">
        <v>120</v>
      </c>
      <c r="H30" s="139">
        <v>194</v>
      </c>
      <c r="I30" s="136">
        <v>49</v>
      </c>
      <c r="J30" s="138">
        <v>75</v>
      </c>
      <c r="K30" s="139">
        <v>124</v>
      </c>
      <c r="L30" s="137">
        <v>62</v>
      </c>
      <c r="M30" s="137">
        <v>1157</v>
      </c>
      <c r="N30" s="140"/>
    </row>
    <row r="31" spans="1:15" s="466" customFormat="1" ht="12.75" hidden="1" customHeight="1" x14ac:dyDescent="0.2">
      <c r="A31" s="128">
        <v>1</v>
      </c>
      <c r="B31" s="107" t="s">
        <v>0</v>
      </c>
      <c r="C31" s="203" t="s">
        <v>63</v>
      </c>
      <c r="D31" s="107">
        <v>2002</v>
      </c>
      <c r="E31" s="214">
        <v>8</v>
      </c>
      <c r="F31" s="136">
        <v>136</v>
      </c>
      <c r="G31" s="138">
        <v>186</v>
      </c>
      <c r="H31" s="139">
        <v>322</v>
      </c>
      <c r="I31" s="136">
        <v>23</v>
      </c>
      <c r="J31" s="138">
        <v>26</v>
      </c>
      <c r="K31" s="139">
        <v>49</v>
      </c>
      <c r="L31" s="137">
        <v>78</v>
      </c>
      <c r="M31" s="137">
        <v>1128</v>
      </c>
      <c r="N31" s="140"/>
    </row>
    <row r="32" spans="1:15" s="466" customFormat="1" ht="12.75" hidden="1" customHeight="1" x14ac:dyDescent="0.2">
      <c r="A32" s="128">
        <v>1</v>
      </c>
      <c r="B32" s="107" t="s">
        <v>0</v>
      </c>
      <c r="C32" s="203" t="s">
        <v>63</v>
      </c>
      <c r="D32" s="107">
        <v>2003</v>
      </c>
      <c r="E32" s="214">
        <v>9</v>
      </c>
      <c r="F32" s="136">
        <v>130</v>
      </c>
      <c r="G32" s="138">
        <v>64</v>
      </c>
      <c r="H32" s="139">
        <v>194</v>
      </c>
      <c r="I32" s="136">
        <v>52</v>
      </c>
      <c r="J32" s="138">
        <v>43</v>
      </c>
      <c r="K32" s="139">
        <v>95</v>
      </c>
      <c r="L32" s="137">
        <v>49</v>
      </c>
      <c r="M32" s="137">
        <v>1174</v>
      </c>
      <c r="N32" s="140"/>
    </row>
    <row r="33" spans="1:25" s="466" customFormat="1" ht="12.75" hidden="1" customHeight="1" x14ac:dyDescent="0.2">
      <c r="A33" s="128">
        <v>1</v>
      </c>
      <c r="B33" s="107" t="s">
        <v>0</v>
      </c>
      <c r="C33" s="203" t="s">
        <v>63</v>
      </c>
      <c r="D33" s="107">
        <v>2004</v>
      </c>
      <c r="E33" s="214">
        <v>10</v>
      </c>
      <c r="F33" s="136">
        <v>123</v>
      </c>
      <c r="G33" s="138">
        <v>99</v>
      </c>
      <c r="H33" s="139">
        <v>222</v>
      </c>
      <c r="I33" s="136">
        <v>116</v>
      </c>
      <c r="J33" s="138">
        <v>114</v>
      </c>
      <c r="K33" s="139">
        <v>230</v>
      </c>
      <c r="L33" s="137">
        <v>335</v>
      </c>
      <c r="M33" s="137">
        <v>1069</v>
      </c>
      <c r="N33" s="141"/>
    </row>
    <row r="34" spans="1:25" s="466" customFormat="1" ht="12.75" hidden="1" customHeight="1" x14ac:dyDescent="0.2">
      <c r="A34" s="128"/>
      <c r="B34" s="106"/>
      <c r="C34" s="208"/>
      <c r="D34" s="104">
        <v>2005</v>
      </c>
      <c r="E34" s="209"/>
      <c r="F34" s="136">
        <v>117</v>
      </c>
      <c r="G34" s="138">
        <v>43</v>
      </c>
      <c r="H34" s="139">
        <v>160</v>
      </c>
      <c r="I34" s="136">
        <v>86</v>
      </c>
      <c r="J34" s="138">
        <v>69</v>
      </c>
      <c r="K34" s="139">
        <v>155</v>
      </c>
      <c r="L34" s="137">
        <v>98</v>
      </c>
      <c r="M34" s="9">
        <v>1126</v>
      </c>
      <c r="N34" s="140"/>
    </row>
    <row r="35" spans="1:25" s="466" customFormat="1" ht="12.75" hidden="1" customHeight="1" x14ac:dyDescent="0.2">
      <c r="A35" s="128">
        <v>1</v>
      </c>
      <c r="B35" s="107" t="s">
        <v>0</v>
      </c>
      <c r="C35" s="203" t="s">
        <v>63</v>
      </c>
      <c r="D35" s="105">
        <v>2006</v>
      </c>
      <c r="E35" s="214">
        <v>11</v>
      </c>
      <c r="F35" s="136">
        <v>180</v>
      </c>
      <c r="G35" s="138">
        <v>45</v>
      </c>
      <c r="H35" s="139">
        <v>225</v>
      </c>
      <c r="I35" s="136">
        <v>123</v>
      </c>
      <c r="J35" s="138">
        <v>44</v>
      </c>
      <c r="K35" s="139">
        <v>167</v>
      </c>
      <c r="L35" s="137">
        <v>86</v>
      </c>
      <c r="M35" s="137">
        <v>1207</v>
      </c>
      <c r="N35" s="141"/>
    </row>
    <row r="36" spans="1:25" s="466" customFormat="1" ht="12.75" hidden="1" customHeight="1" x14ac:dyDescent="0.2">
      <c r="A36" s="128">
        <v>1</v>
      </c>
      <c r="B36" s="106"/>
      <c r="C36" s="203"/>
      <c r="D36" s="105">
        <v>2007</v>
      </c>
      <c r="E36" s="214">
        <v>12</v>
      </c>
      <c r="F36" s="136">
        <v>175</v>
      </c>
      <c r="G36" s="138">
        <v>73</v>
      </c>
      <c r="H36" s="139">
        <v>248</v>
      </c>
      <c r="I36" s="136">
        <v>85</v>
      </c>
      <c r="J36" s="138">
        <v>31</v>
      </c>
      <c r="K36" s="139">
        <v>116</v>
      </c>
      <c r="L36" s="137">
        <v>47</v>
      </c>
      <c r="M36" s="137">
        <v>1276</v>
      </c>
      <c r="N36" s="141"/>
    </row>
    <row r="37" spans="1:25" s="466" customFormat="1" ht="12.75" hidden="1" customHeight="1" x14ac:dyDescent="0.2">
      <c r="A37" s="128">
        <v>1</v>
      </c>
      <c r="B37" s="107" t="s">
        <v>0</v>
      </c>
      <c r="C37" s="203" t="s">
        <v>129</v>
      </c>
      <c r="D37" s="105">
        <v>2008</v>
      </c>
      <c r="E37" s="214">
        <v>13</v>
      </c>
      <c r="F37" s="136">
        <v>263</v>
      </c>
      <c r="G37" s="138">
        <v>79</v>
      </c>
      <c r="H37" s="139">
        <v>342</v>
      </c>
      <c r="I37" s="136">
        <v>128</v>
      </c>
      <c r="J37" s="138">
        <v>47</v>
      </c>
      <c r="K37" s="139">
        <v>175</v>
      </c>
      <c r="L37" s="137">
        <v>75</v>
      </c>
      <c r="M37" s="137">
        <v>1376</v>
      </c>
      <c r="N37" s="141"/>
    </row>
    <row r="38" spans="1:25" s="466" customFormat="1" ht="12.75" hidden="1" customHeight="1" x14ac:dyDescent="0.2">
      <c r="A38" s="128">
        <v>1</v>
      </c>
      <c r="B38" s="107" t="s">
        <v>0</v>
      </c>
      <c r="C38" s="203" t="s">
        <v>129</v>
      </c>
      <c r="D38" s="105">
        <v>2009</v>
      </c>
      <c r="E38" s="214">
        <v>14</v>
      </c>
      <c r="F38" s="136">
        <v>268</v>
      </c>
      <c r="G38" s="138">
        <v>59</v>
      </c>
      <c r="H38" s="139">
        <v>327</v>
      </c>
      <c r="I38" s="136">
        <v>158</v>
      </c>
      <c r="J38" s="14">
        <v>55</v>
      </c>
      <c r="K38" s="139">
        <v>213</v>
      </c>
      <c r="L38" s="137">
        <v>25</v>
      </c>
      <c r="M38" s="137">
        <v>1564</v>
      </c>
      <c r="N38" s="141"/>
    </row>
    <row r="39" spans="1:25" s="466" customFormat="1" ht="12.75" hidden="1" customHeight="1" x14ac:dyDescent="0.2">
      <c r="A39" s="128">
        <v>1</v>
      </c>
      <c r="B39" s="106"/>
      <c r="C39" s="203"/>
      <c r="D39" s="107">
        <v>2010</v>
      </c>
      <c r="E39" s="214">
        <v>15</v>
      </c>
      <c r="F39" s="94">
        <v>169</v>
      </c>
      <c r="G39" s="95">
        <v>62</v>
      </c>
      <c r="H39" s="96">
        <f>SUM(F39,G39)</f>
        <v>231</v>
      </c>
      <c r="I39" s="94">
        <v>126</v>
      </c>
      <c r="J39" s="97">
        <v>36</v>
      </c>
      <c r="K39" s="96">
        <f>SUM(J39,I39)</f>
        <v>162</v>
      </c>
      <c r="L39" s="93">
        <v>5</v>
      </c>
      <c r="M39" s="93">
        <v>1721</v>
      </c>
      <c r="N39" s="141"/>
    </row>
    <row r="40" spans="1:25" s="468" customFormat="1" ht="12.75" hidden="1" customHeight="1" x14ac:dyDescent="0.25">
      <c r="A40" s="127"/>
      <c r="B40" s="106"/>
      <c r="C40" s="203"/>
      <c r="D40" s="107">
        <v>2011</v>
      </c>
      <c r="E40" s="214"/>
      <c r="F40" s="94">
        <v>199</v>
      </c>
      <c r="G40" s="95">
        <v>68</v>
      </c>
      <c r="H40" s="96">
        <v>267</v>
      </c>
      <c r="I40" s="94">
        <v>91</v>
      </c>
      <c r="J40" s="97">
        <v>33</v>
      </c>
      <c r="K40" s="96">
        <v>124</v>
      </c>
      <c r="L40" s="93">
        <v>1</v>
      </c>
      <c r="M40" s="93">
        <v>1844</v>
      </c>
      <c r="N40" s="11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</row>
    <row r="41" spans="1:25" s="468" customFormat="1" ht="12.75" hidden="1" customHeight="1" x14ac:dyDescent="0.25">
      <c r="A41" s="127">
        <v>2</v>
      </c>
      <c r="B41" s="215"/>
      <c r="C41" s="215"/>
      <c r="D41" s="107" t="s">
        <v>339</v>
      </c>
      <c r="E41" s="214"/>
      <c r="F41" s="94" t="s">
        <v>307</v>
      </c>
      <c r="G41" s="95" t="s">
        <v>307</v>
      </c>
      <c r="H41" s="96" t="s">
        <v>307</v>
      </c>
      <c r="I41" s="94" t="s">
        <v>307</v>
      </c>
      <c r="J41" s="97" t="s">
        <v>307</v>
      </c>
      <c r="K41" s="96" t="s">
        <v>307</v>
      </c>
      <c r="L41" s="93" t="s">
        <v>307</v>
      </c>
      <c r="M41" s="93" t="s">
        <v>307</v>
      </c>
      <c r="N41" s="11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</row>
    <row r="42" spans="1:25" s="467" customFormat="1" ht="12.75" hidden="1" customHeight="1" x14ac:dyDescent="0.25">
      <c r="A42" s="128"/>
      <c r="D42" s="107">
        <v>2013</v>
      </c>
      <c r="E42" s="211"/>
      <c r="F42" s="94" t="s">
        <v>307</v>
      </c>
      <c r="G42" s="95" t="s">
        <v>307</v>
      </c>
      <c r="H42" s="96" t="s">
        <v>307</v>
      </c>
      <c r="I42" s="94" t="s">
        <v>307</v>
      </c>
      <c r="J42" s="97" t="s">
        <v>307</v>
      </c>
      <c r="K42" s="96" t="s">
        <v>307</v>
      </c>
      <c r="L42" s="93" t="s">
        <v>307</v>
      </c>
      <c r="M42" s="93" t="s">
        <v>307</v>
      </c>
      <c r="N42" s="11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</row>
    <row r="43" spans="1:25" s="467" customFormat="1" ht="12.75" customHeight="1" x14ac:dyDescent="0.25">
      <c r="A43" s="128"/>
      <c r="B43" s="107" t="s">
        <v>0</v>
      </c>
      <c r="C43" s="203" t="s">
        <v>129</v>
      </c>
      <c r="D43" s="107">
        <v>2014</v>
      </c>
      <c r="E43" s="211"/>
      <c r="F43" s="94">
        <v>169</v>
      </c>
      <c r="G43" s="95">
        <v>84</v>
      </c>
      <c r="H43" s="96">
        <v>253</v>
      </c>
      <c r="I43" s="94">
        <v>91</v>
      </c>
      <c r="J43" s="97">
        <v>36</v>
      </c>
      <c r="K43" s="96">
        <v>127</v>
      </c>
      <c r="L43" s="93">
        <v>131</v>
      </c>
      <c r="M43" s="93">
        <v>2079</v>
      </c>
      <c r="N43" s="11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</row>
    <row r="44" spans="1:25" s="467" customFormat="1" ht="12.75" customHeight="1" x14ac:dyDescent="0.25">
      <c r="A44" s="128"/>
      <c r="B44" s="107"/>
      <c r="C44" s="203"/>
      <c r="D44" s="107">
        <v>2015</v>
      </c>
      <c r="E44" s="211"/>
      <c r="F44" s="136">
        <v>212</v>
      </c>
      <c r="G44" s="138">
        <v>73</v>
      </c>
      <c r="H44" s="139">
        <v>285</v>
      </c>
      <c r="I44" s="136">
        <v>112</v>
      </c>
      <c r="J44" s="138">
        <v>37</v>
      </c>
      <c r="K44" s="139">
        <v>149</v>
      </c>
      <c r="L44" s="137">
        <v>80</v>
      </c>
      <c r="M44" s="137">
        <v>2148</v>
      </c>
      <c r="N44" s="115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</row>
    <row r="45" spans="1:25" s="467" customFormat="1" ht="12.75" customHeight="1" x14ac:dyDescent="0.25">
      <c r="A45" s="128"/>
      <c r="B45" s="107"/>
      <c r="C45" s="203"/>
      <c r="D45" s="107">
        <v>2016</v>
      </c>
      <c r="E45" s="211"/>
      <c r="F45" s="136">
        <v>171</v>
      </c>
      <c r="G45" s="138">
        <v>67</v>
      </c>
      <c r="H45" s="139">
        <v>238</v>
      </c>
      <c r="I45" s="136">
        <v>75</v>
      </c>
      <c r="J45" s="138">
        <v>31</v>
      </c>
      <c r="K45" s="139">
        <v>106</v>
      </c>
      <c r="L45" s="137">
        <v>25</v>
      </c>
      <c r="M45" s="137">
        <v>2431</v>
      </c>
      <c r="N45" s="115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</row>
    <row r="46" spans="1:25" s="467" customFormat="1" ht="12.75" customHeight="1" x14ac:dyDescent="0.25">
      <c r="A46" s="128"/>
      <c r="B46" s="107"/>
      <c r="C46" s="201"/>
      <c r="D46" s="107">
        <v>2017</v>
      </c>
      <c r="E46" s="211"/>
      <c r="F46" s="136">
        <v>234</v>
      </c>
      <c r="G46" s="138">
        <v>65</v>
      </c>
      <c r="H46" s="139">
        <v>299</v>
      </c>
      <c r="I46" s="136">
        <v>79</v>
      </c>
      <c r="J46" s="138">
        <v>42</v>
      </c>
      <c r="K46" s="139">
        <v>121</v>
      </c>
      <c r="L46" s="137">
        <v>91</v>
      </c>
      <c r="M46" s="137">
        <v>2461</v>
      </c>
      <c r="N46" s="115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</row>
    <row r="47" spans="1:25" s="467" customFormat="1" ht="12.75" customHeight="1" x14ac:dyDescent="0.25">
      <c r="A47" s="128"/>
      <c r="B47" s="107"/>
      <c r="C47" s="201"/>
      <c r="D47" s="107">
        <v>2018</v>
      </c>
      <c r="E47" s="211"/>
      <c r="F47" s="94">
        <v>210</v>
      </c>
      <c r="G47" s="95">
        <v>119</v>
      </c>
      <c r="H47" s="96">
        <v>329</v>
      </c>
      <c r="I47" s="94">
        <v>79</v>
      </c>
      <c r="J47" s="95">
        <v>20</v>
      </c>
      <c r="K47" s="96">
        <v>99</v>
      </c>
      <c r="L47" s="93">
        <v>144</v>
      </c>
      <c r="M47" s="137">
        <v>2416</v>
      </c>
      <c r="N47" s="115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</row>
    <row r="48" spans="1:25" s="466" customFormat="1" ht="4.5" customHeight="1" thickBot="1" x14ac:dyDescent="0.25">
      <c r="A48" s="128"/>
      <c r="B48" s="107"/>
      <c r="C48" s="201"/>
      <c r="D48" s="105"/>
      <c r="E48" s="213">
        <v>5</v>
      </c>
      <c r="F48" s="13"/>
      <c r="G48" s="14"/>
      <c r="H48" s="15"/>
      <c r="I48" s="13"/>
      <c r="J48" s="14"/>
      <c r="K48" s="15"/>
      <c r="L48" s="8"/>
      <c r="M48" s="8"/>
      <c r="N48" s="140"/>
    </row>
    <row r="49" spans="1:14" s="466" customFormat="1" ht="12.75" hidden="1" customHeight="1" x14ac:dyDescent="0.2">
      <c r="A49" s="128">
        <v>1</v>
      </c>
      <c r="B49" s="434" t="s">
        <v>1</v>
      </c>
      <c r="C49" s="435" t="s">
        <v>64</v>
      </c>
      <c r="D49" s="434">
        <v>1991</v>
      </c>
      <c r="E49" s="436">
        <v>-3</v>
      </c>
      <c r="F49" s="439" t="s">
        <v>307</v>
      </c>
      <c r="G49" s="437" t="s">
        <v>307</v>
      </c>
      <c r="H49" s="438" t="s">
        <v>307</v>
      </c>
      <c r="I49" s="439" t="s">
        <v>307</v>
      </c>
      <c r="J49" s="437" t="s">
        <v>307</v>
      </c>
      <c r="K49" s="438" t="s">
        <v>307</v>
      </c>
      <c r="L49" s="440" t="s">
        <v>307</v>
      </c>
      <c r="M49" s="440" t="s">
        <v>307</v>
      </c>
      <c r="N49" s="441"/>
    </row>
    <row r="50" spans="1:14" s="466" customFormat="1" ht="12.75" hidden="1" customHeight="1" x14ac:dyDescent="0.2">
      <c r="A50" s="128">
        <v>1</v>
      </c>
      <c r="B50" s="434" t="s">
        <v>1</v>
      </c>
      <c r="C50" s="435" t="s">
        <v>64</v>
      </c>
      <c r="D50" s="434">
        <v>1992</v>
      </c>
      <c r="E50" s="436">
        <v>-2</v>
      </c>
      <c r="F50" s="439" t="s">
        <v>307</v>
      </c>
      <c r="G50" s="437" t="s">
        <v>307</v>
      </c>
      <c r="H50" s="438" t="s">
        <v>307</v>
      </c>
      <c r="I50" s="439" t="s">
        <v>307</v>
      </c>
      <c r="J50" s="437" t="s">
        <v>307</v>
      </c>
      <c r="K50" s="438" t="s">
        <v>307</v>
      </c>
      <c r="L50" s="440" t="s">
        <v>307</v>
      </c>
      <c r="M50" s="440" t="s">
        <v>307</v>
      </c>
      <c r="N50" s="441"/>
    </row>
    <row r="51" spans="1:14" s="466" customFormat="1" ht="12.75" hidden="1" customHeight="1" x14ac:dyDescent="0.2">
      <c r="A51" s="128">
        <v>1</v>
      </c>
      <c r="B51" s="434" t="s">
        <v>1</v>
      </c>
      <c r="C51" s="435" t="s">
        <v>64</v>
      </c>
      <c r="D51" s="434">
        <v>1993</v>
      </c>
      <c r="E51" s="436">
        <v>-1</v>
      </c>
      <c r="F51" s="439">
        <v>3</v>
      </c>
      <c r="G51" s="437">
        <v>0</v>
      </c>
      <c r="H51" s="438">
        <v>3</v>
      </c>
      <c r="I51" s="439">
        <v>117</v>
      </c>
      <c r="J51" s="437">
        <v>55</v>
      </c>
      <c r="K51" s="438">
        <v>172</v>
      </c>
      <c r="L51" s="440">
        <v>1</v>
      </c>
      <c r="M51" s="440">
        <v>171</v>
      </c>
      <c r="N51" s="441"/>
    </row>
    <row r="52" spans="1:14" s="466" customFormat="1" ht="12.75" hidden="1" customHeight="1" x14ac:dyDescent="0.2">
      <c r="A52" s="128">
        <v>1</v>
      </c>
      <c r="B52" s="107" t="s">
        <v>1</v>
      </c>
      <c r="C52" s="203" t="s">
        <v>64</v>
      </c>
      <c r="D52" s="107">
        <v>1994</v>
      </c>
      <c r="E52" s="214">
        <v>0</v>
      </c>
      <c r="F52" s="146">
        <v>11</v>
      </c>
      <c r="G52" s="147">
        <v>4</v>
      </c>
      <c r="H52" s="148">
        <v>15</v>
      </c>
      <c r="I52" s="146">
        <v>2</v>
      </c>
      <c r="J52" s="147">
        <v>0</v>
      </c>
      <c r="K52" s="148">
        <v>2</v>
      </c>
      <c r="L52" s="150">
        <v>9</v>
      </c>
      <c r="M52" s="150">
        <v>164</v>
      </c>
      <c r="N52" s="140"/>
    </row>
    <row r="53" spans="1:14" s="466" customFormat="1" ht="12.75" hidden="1" customHeight="1" x14ac:dyDescent="0.2">
      <c r="A53" s="128">
        <v>1</v>
      </c>
      <c r="B53" s="107" t="s">
        <v>1</v>
      </c>
      <c r="C53" s="203" t="s">
        <v>64</v>
      </c>
      <c r="D53" s="107">
        <v>1995</v>
      </c>
      <c r="E53" s="214">
        <v>1</v>
      </c>
      <c r="F53" s="146">
        <v>18</v>
      </c>
      <c r="G53" s="147">
        <v>4</v>
      </c>
      <c r="H53" s="148">
        <v>22</v>
      </c>
      <c r="I53" s="146">
        <v>21</v>
      </c>
      <c r="J53" s="147">
        <v>3</v>
      </c>
      <c r="K53" s="148">
        <v>24</v>
      </c>
      <c r="L53" s="150">
        <v>6</v>
      </c>
      <c r="M53" s="150">
        <v>182</v>
      </c>
      <c r="N53" s="140"/>
    </row>
    <row r="54" spans="1:14" s="466" customFormat="1" ht="12.75" hidden="1" customHeight="1" x14ac:dyDescent="0.2">
      <c r="A54" s="128">
        <v>1</v>
      </c>
      <c r="B54" s="107" t="s">
        <v>1</v>
      </c>
      <c r="C54" s="203" t="s">
        <v>64</v>
      </c>
      <c r="D54" s="107">
        <v>1996</v>
      </c>
      <c r="E54" s="214">
        <v>2</v>
      </c>
      <c r="F54" s="146">
        <v>4</v>
      </c>
      <c r="G54" s="147">
        <v>12</v>
      </c>
      <c r="H54" s="148">
        <v>16</v>
      </c>
      <c r="I54" s="146">
        <v>11</v>
      </c>
      <c r="J54" s="147">
        <v>11</v>
      </c>
      <c r="K54" s="148">
        <v>22</v>
      </c>
      <c r="L54" s="150">
        <v>15</v>
      </c>
      <c r="M54" s="150">
        <v>189</v>
      </c>
      <c r="N54" s="140"/>
    </row>
    <row r="55" spans="1:14" s="466" customFormat="1" ht="12.75" hidden="1" customHeight="1" x14ac:dyDescent="0.2">
      <c r="A55" s="128">
        <v>1</v>
      </c>
      <c r="B55" s="107" t="s">
        <v>1</v>
      </c>
      <c r="C55" s="203" t="s">
        <v>64</v>
      </c>
      <c r="D55" s="107">
        <v>1997</v>
      </c>
      <c r="E55" s="214">
        <v>3</v>
      </c>
      <c r="F55" s="146">
        <v>9</v>
      </c>
      <c r="G55" s="147">
        <v>10</v>
      </c>
      <c r="H55" s="148">
        <v>19</v>
      </c>
      <c r="I55" s="146">
        <v>15</v>
      </c>
      <c r="J55" s="147">
        <v>1</v>
      </c>
      <c r="K55" s="148">
        <v>16</v>
      </c>
      <c r="L55" s="150">
        <v>13</v>
      </c>
      <c r="M55" s="150">
        <v>176</v>
      </c>
      <c r="N55" s="140"/>
    </row>
    <row r="56" spans="1:14" s="466" customFormat="1" ht="12.75" hidden="1" customHeight="1" x14ac:dyDescent="0.2">
      <c r="A56" s="128">
        <v>1</v>
      </c>
      <c r="B56" s="107" t="s">
        <v>1</v>
      </c>
      <c r="C56" s="203" t="s">
        <v>64</v>
      </c>
      <c r="D56" s="107">
        <v>1998</v>
      </c>
      <c r="E56" s="214">
        <v>4</v>
      </c>
      <c r="F56" s="146">
        <v>17</v>
      </c>
      <c r="G56" s="147">
        <v>0</v>
      </c>
      <c r="H56" s="148">
        <v>17</v>
      </c>
      <c r="I56" s="146">
        <v>17</v>
      </c>
      <c r="J56" s="147">
        <v>0</v>
      </c>
      <c r="K56" s="148">
        <v>17</v>
      </c>
      <c r="L56" s="150">
        <v>25</v>
      </c>
      <c r="M56" s="150">
        <v>168</v>
      </c>
      <c r="N56" s="140"/>
    </row>
    <row r="57" spans="1:14" s="466" customFormat="1" ht="12.75" hidden="1" customHeight="1" x14ac:dyDescent="0.2">
      <c r="A57" s="128">
        <v>1</v>
      </c>
      <c r="B57" s="107" t="s">
        <v>1</v>
      </c>
      <c r="C57" s="203" t="s">
        <v>64</v>
      </c>
      <c r="D57" s="107">
        <v>1999</v>
      </c>
      <c r="E57" s="214">
        <v>5</v>
      </c>
      <c r="F57" s="146">
        <v>11</v>
      </c>
      <c r="G57" s="147">
        <v>2</v>
      </c>
      <c r="H57" s="148">
        <v>13</v>
      </c>
      <c r="I57" s="146">
        <v>8</v>
      </c>
      <c r="J57" s="147">
        <v>2</v>
      </c>
      <c r="K57" s="148">
        <v>10</v>
      </c>
      <c r="L57" s="150">
        <v>28</v>
      </c>
      <c r="M57" s="150">
        <v>124</v>
      </c>
      <c r="N57" s="140"/>
    </row>
    <row r="58" spans="1:14" s="466" customFormat="1" ht="12.75" hidden="1" customHeight="1" x14ac:dyDescent="0.2">
      <c r="A58" s="128">
        <v>1</v>
      </c>
      <c r="B58" s="107" t="s">
        <v>1</v>
      </c>
      <c r="C58" s="203" t="s">
        <v>64</v>
      </c>
      <c r="D58" s="107">
        <v>2000</v>
      </c>
      <c r="E58" s="214">
        <v>6</v>
      </c>
      <c r="F58" s="146">
        <v>0</v>
      </c>
      <c r="G58" s="147">
        <v>0</v>
      </c>
      <c r="H58" s="148">
        <v>0</v>
      </c>
      <c r="I58" s="146">
        <v>0</v>
      </c>
      <c r="J58" s="147">
        <v>0</v>
      </c>
      <c r="K58" s="148">
        <v>0</v>
      </c>
      <c r="L58" s="150">
        <v>0</v>
      </c>
      <c r="M58" s="150">
        <v>145</v>
      </c>
      <c r="N58" s="140"/>
    </row>
    <row r="59" spans="1:14" s="466" customFormat="1" ht="12.75" hidden="1" customHeight="1" x14ac:dyDescent="0.2">
      <c r="A59" s="128">
        <v>1</v>
      </c>
      <c r="B59" s="107" t="s">
        <v>1</v>
      </c>
      <c r="C59" s="203" t="s">
        <v>64</v>
      </c>
      <c r="D59" s="107">
        <v>2001</v>
      </c>
      <c r="E59" s="214">
        <v>7</v>
      </c>
      <c r="F59" s="146">
        <v>12</v>
      </c>
      <c r="G59" s="147">
        <v>4</v>
      </c>
      <c r="H59" s="148">
        <v>16</v>
      </c>
      <c r="I59" s="146">
        <v>11</v>
      </c>
      <c r="J59" s="147">
        <v>4</v>
      </c>
      <c r="K59" s="148">
        <v>15</v>
      </c>
      <c r="L59" s="150">
        <v>18</v>
      </c>
      <c r="M59" s="150">
        <v>142</v>
      </c>
      <c r="N59" s="140"/>
    </row>
    <row r="60" spans="1:14" s="466" customFormat="1" ht="12.75" hidden="1" customHeight="1" x14ac:dyDescent="0.2">
      <c r="A60" s="128">
        <v>1</v>
      </c>
      <c r="B60" s="107" t="s">
        <v>1</v>
      </c>
      <c r="C60" s="203" t="s">
        <v>64</v>
      </c>
      <c r="D60" s="107">
        <v>2002</v>
      </c>
      <c r="E60" s="214">
        <v>8</v>
      </c>
      <c r="F60" s="146">
        <v>14</v>
      </c>
      <c r="G60" s="147">
        <v>1</v>
      </c>
      <c r="H60" s="148">
        <v>15</v>
      </c>
      <c r="I60" s="146">
        <v>8</v>
      </c>
      <c r="J60" s="147">
        <v>2</v>
      </c>
      <c r="K60" s="148">
        <v>10</v>
      </c>
      <c r="L60" s="150">
        <v>12</v>
      </c>
      <c r="M60" s="150">
        <v>140</v>
      </c>
      <c r="N60" s="140"/>
    </row>
    <row r="61" spans="1:14" s="466" customFormat="1" ht="12.75" hidden="1" customHeight="1" x14ac:dyDescent="0.2">
      <c r="A61" s="128">
        <v>1</v>
      </c>
      <c r="B61" s="107" t="s">
        <v>1</v>
      </c>
      <c r="C61" s="203" t="s">
        <v>64</v>
      </c>
      <c r="D61" s="107">
        <v>2003</v>
      </c>
      <c r="E61" s="214">
        <v>9</v>
      </c>
      <c r="F61" s="146">
        <v>4</v>
      </c>
      <c r="G61" s="147">
        <v>1</v>
      </c>
      <c r="H61" s="148">
        <v>5</v>
      </c>
      <c r="I61" s="146">
        <v>6</v>
      </c>
      <c r="J61" s="147">
        <v>0</v>
      </c>
      <c r="K61" s="148">
        <v>6</v>
      </c>
      <c r="L61" s="150">
        <v>14</v>
      </c>
      <c r="M61" s="150">
        <v>132</v>
      </c>
      <c r="N61" s="140"/>
    </row>
    <row r="62" spans="1:14" s="466" customFormat="1" ht="12.75" hidden="1" customHeight="1" x14ac:dyDescent="0.2">
      <c r="A62" s="128">
        <v>1</v>
      </c>
      <c r="B62" s="107" t="s">
        <v>1</v>
      </c>
      <c r="C62" s="203" t="s">
        <v>64</v>
      </c>
      <c r="D62" s="107">
        <v>2004</v>
      </c>
      <c r="E62" s="214">
        <v>10</v>
      </c>
      <c r="F62" s="146">
        <v>2</v>
      </c>
      <c r="G62" s="147">
        <v>0</v>
      </c>
      <c r="H62" s="148">
        <v>2</v>
      </c>
      <c r="I62" s="146">
        <v>4</v>
      </c>
      <c r="J62" s="147">
        <v>0</v>
      </c>
      <c r="K62" s="148">
        <v>4</v>
      </c>
      <c r="L62" s="150">
        <v>11</v>
      </c>
      <c r="M62" s="150">
        <v>120</v>
      </c>
      <c r="N62" s="140"/>
    </row>
    <row r="63" spans="1:14" s="466" customFormat="1" ht="12.75" hidden="1" customHeight="1" x14ac:dyDescent="0.2">
      <c r="A63" s="128"/>
      <c r="B63" s="107"/>
      <c r="C63" s="203"/>
      <c r="D63" s="107">
        <v>2005</v>
      </c>
      <c r="E63" s="214"/>
      <c r="F63" s="146">
        <v>1</v>
      </c>
      <c r="G63" s="147">
        <v>0</v>
      </c>
      <c r="H63" s="148">
        <v>1</v>
      </c>
      <c r="I63" s="146">
        <v>3</v>
      </c>
      <c r="J63" s="147">
        <v>3</v>
      </c>
      <c r="K63" s="148">
        <v>6</v>
      </c>
      <c r="L63" s="150">
        <v>8</v>
      </c>
      <c r="M63" s="150">
        <v>118</v>
      </c>
      <c r="N63" s="140"/>
    </row>
    <row r="64" spans="1:14" s="466" customFormat="1" ht="12.75" hidden="1" customHeight="1" x14ac:dyDescent="0.2">
      <c r="A64" s="128">
        <v>1</v>
      </c>
      <c r="B64" s="107" t="s">
        <v>1</v>
      </c>
      <c r="C64" s="203" t="s">
        <v>64</v>
      </c>
      <c r="D64" s="105">
        <v>2006</v>
      </c>
      <c r="E64" s="214">
        <v>11</v>
      </c>
      <c r="F64" s="146">
        <v>0</v>
      </c>
      <c r="G64" s="147">
        <v>0</v>
      </c>
      <c r="H64" s="148">
        <v>0</v>
      </c>
      <c r="I64" s="146">
        <v>0</v>
      </c>
      <c r="J64" s="147">
        <v>1</v>
      </c>
      <c r="K64" s="148">
        <v>1</v>
      </c>
      <c r="L64" s="150">
        <v>22</v>
      </c>
      <c r="M64" s="150">
        <v>97</v>
      </c>
      <c r="N64" s="140"/>
    </row>
    <row r="65" spans="1:25" s="466" customFormat="1" ht="12.75" hidden="1" customHeight="1" x14ac:dyDescent="0.2">
      <c r="A65" s="128">
        <v>1</v>
      </c>
      <c r="B65" s="107" t="s">
        <v>1</v>
      </c>
      <c r="C65" s="203" t="s">
        <v>64</v>
      </c>
      <c r="D65" s="105">
        <v>2007</v>
      </c>
      <c r="E65" s="214">
        <v>12</v>
      </c>
      <c r="F65" s="146">
        <v>1</v>
      </c>
      <c r="G65" s="147">
        <v>1</v>
      </c>
      <c r="H65" s="148">
        <v>2</v>
      </c>
      <c r="I65" s="146">
        <v>2</v>
      </c>
      <c r="J65" s="147">
        <v>0</v>
      </c>
      <c r="K65" s="148">
        <v>2</v>
      </c>
      <c r="L65" s="150">
        <v>4</v>
      </c>
      <c r="M65" s="150">
        <v>95</v>
      </c>
      <c r="N65" s="140"/>
    </row>
    <row r="66" spans="1:25" s="466" customFormat="1" ht="12.75" hidden="1" customHeight="1" x14ac:dyDescent="0.2">
      <c r="A66" s="128">
        <v>1</v>
      </c>
      <c r="B66" s="107" t="s">
        <v>1</v>
      </c>
      <c r="C66" s="203" t="s">
        <v>64</v>
      </c>
      <c r="D66" s="105">
        <v>2008</v>
      </c>
      <c r="E66" s="214">
        <v>13</v>
      </c>
      <c r="F66" s="606">
        <v>1</v>
      </c>
      <c r="G66" s="149">
        <v>1</v>
      </c>
      <c r="H66" s="607">
        <v>2</v>
      </c>
      <c r="I66" s="606">
        <v>2</v>
      </c>
      <c r="J66" s="149">
        <v>1</v>
      </c>
      <c r="K66" s="607">
        <v>3</v>
      </c>
      <c r="L66" s="608">
        <v>8</v>
      </c>
      <c r="M66" s="608">
        <v>90</v>
      </c>
      <c r="N66" s="140"/>
    </row>
    <row r="67" spans="1:25" s="466" customFormat="1" ht="12.75" hidden="1" customHeight="1" x14ac:dyDescent="0.2">
      <c r="A67" s="128">
        <v>1</v>
      </c>
      <c r="B67" s="107" t="s">
        <v>1</v>
      </c>
      <c r="C67" s="203" t="s">
        <v>64</v>
      </c>
      <c r="D67" s="105">
        <v>2009</v>
      </c>
      <c r="E67" s="214">
        <v>14</v>
      </c>
      <c r="F67" s="146">
        <v>0</v>
      </c>
      <c r="G67" s="147">
        <v>0</v>
      </c>
      <c r="H67" s="148">
        <v>0</v>
      </c>
      <c r="I67" s="146">
        <v>0</v>
      </c>
      <c r="J67" s="149">
        <v>1</v>
      </c>
      <c r="K67" s="148">
        <v>1</v>
      </c>
      <c r="L67" s="150">
        <v>6</v>
      </c>
      <c r="M67" s="150">
        <v>85</v>
      </c>
      <c r="N67" s="140"/>
    </row>
    <row r="68" spans="1:25" s="466" customFormat="1" ht="12.75" hidden="1" customHeight="1" x14ac:dyDescent="0.2">
      <c r="A68" s="128">
        <v>1</v>
      </c>
      <c r="B68" s="106"/>
      <c r="C68" s="203"/>
      <c r="D68" s="107">
        <v>2010</v>
      </c>
      <c r="E68" s="214">
        <v>15</v>
      </c>
      <c r="F68" s="609">
        <v>0</v>
      </c>
      <c r="G68" s="610">
        <v>0</v>
      </c>
      <c r="H68" s="611">
        <v>0</v>
      </c>
      <c r="I68" s="609">
        <v>0</v>
      </c>
      <c r="J68" s="612">
        <v>0</v>
      </c>
      <c r="K68" s="611">
        <v>0</v>
      </c>
      <c r="L68" s="613">
        <v>11</v>
      </c>
      <c r="M68" s="613">
        <v>74</v>
      </c>
      <c r="N68" s="140"/>
    </row>
    <row r="69" spans="1:25" s="467" customFormat="1" ht="12.75" hidden="1" customHeight="1" x14ac:dyDescent="0.25">
      <c r="A69" s="128"/>
      <c r="B69" s="106"/>
      <c r="C69" s="203"/>
      <c r="D69" s="107">
        <v>2011</v>
      </c>
      <c r="E69" s="214"/>
      <c r="F69" s="609">
        <v>2</v>
      </c>
      <c r="G69" s="610">
        <v>0</v>
      </c>
      <c r="H69" s="611">
        <v>2</v>
      </c>
      <c r="I69" s="609">
        <v>0</v>
      </c>
      <c r="J69" s="612">
        <v>0</v>
      </c>
      <c r="K69" s="611">
        <v>0</v>
      </c>
      <c r="L69" s="613">
        <v>7</v>
      </c>
      <c r="M69" s="613">
        <v>67</v>
      </c>
      <c r="N69" s="115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</row>
    <row r="70" spans="1:25" s="467" customFormat="1" ht="12.75" hidden="1" customHeight="1" x14ac:dyDescent="0.25">
      <c r="A70" s="128">
        <v>3</v>
      </c>
      <c r="B70" s="212"/>
      <c r="C70" s="212"/>
      <c r="D70" s="107" t="s">
        <v>339</v>
      </c>
      <c r="E70" s="214"/>
      <c r="F70" s="609">
        <v>0</v>
      </c>
      <c r="G70" s="142">
        <v>0</v>
      </c>
      <c r="H70" s="143">
        <v>0</v>
      </c>
      <c r="I70" s="144">
        <v>0</v>
      </c>
      <c r="J70" s="142">
        <v>0</v>
      </c>
      <c r="K70" s="143">
        <v>0</v>
      </c>
      <c r="L70" s="145">
        <v>9</v>
      </c>
      <c r="M70" s="145">
        <v>58</v>
      </c>
      <c r="N70" s="115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</row>
    <row r="71" spans="1:25" s="467" customFormat="1" ht="12.75" hidden="1" customHeight="1" x14ac:dyDescent="0.25">
      <c r="A71" s="128"/>
      <c r="D71" s="107">
        <v>2013</v>
      </c>
      <c r="E71" s="214"/>
      <c r="F71" s="609">
        <v>1</v>
      </c>
      <c r="G71" s="142">
        <v>1</v>
      </c>
      <c r="H71" s="143">
        <v>2</v>
      </c>
      <c r="I71" s="144">
        <v>0</v>
      </c>
      <c r="J71" s="142">
        <v>0</v>
      </c>
      <c r="K71" s="143">
        <v>0</v>
      </c>
      <c r="L71" s="145">
        <v>7</v>
      </c>
      <c r="M71" s="145">
        <v>51</v>
      </c>
      <c r="N71" s="115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</row>
    <row r="72" spans="1:25" s="467" customFormat="1" ht="12.75" customHeight="1" x14ac:dyDescent="0.25">
      <c r="A72" s="128"/>
      <c r="B72" s="107" t="s">
        <v>1</v>
      </c>
      <c r="C72" s="203" t="s">
        <v>64</v>
      </c>
      <c r="D72" s="107">
        <v>2014</v>
      </c>
      <c r="E72" s="214"/>
      <c r="F72" s="609">
        <v>0</v>
      </c>
      <c r="G72" s="142">
        <v>0</v>
      </c>
      <c r="H72" s="143">
        <v>0</v>
      </c>
      <c r="I72" s="144">
        <v>2</v>
      </c>
      <c r="J72" s="142">
        <v>0</v>
      </c>
      <c r="K72" s="143">
        <v>2</v>
      </c>
      <c r="L72" s="145">
        <v>16</v>
      </c>
      <c r="M72" s="145">
        <v>37</v>
      </c>
      <c r="N72" s="115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</row>
    <row r="73" spans="1:25" s="467" customFormat="1" ht="12.75" customHeight="1" x14ac:dyDescent="0.25">
      <c r="A73" s="128"/>
      <c r="B73" s="107"/>
      <c r="C73" s="203"/>
      <c r="D73" s="107">
        <v>2015</v>
      </c>
      <c r="E73" s="214"/>
      <c r="F73" s="609">
        <v>0</v>
      </c>
      <c r="G73" s="142">
        <v>0</v>
      </c>
      <c r="H73" s="143">
        <v>0</v>
      </c>
      <c r="I73" s="144">
        <v>0</v>
      </c>
      <c r="J73" s="142">
        <v>1</v>
      </c>
      <c r="K73" s="143">
        <v>1</v>
      </c>
      <c r="L73" s="145">
        <v>11</v>
      </c>
      <c r="M73" s="145">
        <v>27</v>
      </c>
      <c r="N73" s="115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</row>
    <row r="74" spans="1:25" s="467" customFormat="1" ht="12.75" customHeight="1" x14ac:dyDescent="0.25">
      <c r="A74" s="128"/>
      <c r="B74" s="107"/>
      <c r="C74" s="203"/>
      <c r="D74" s="107">
        <v>2016</v>
      </c>
      <c r="E74" s="214"/>
      <c r="F74" s="609">
        <v>2</v>
      </c>
      <c r="G74" s="142">
        <v>0</v>
      </c>
      <c r="H74" s="143">
        <v>2</v>
      </c>
      <c r="I74" s="144">
        <v>0</v>
      </c>
      <c r="J74" s="142">
        <v>0</v>
      </c>
      <c r="K74" s="143">
        <v>0</v>
      </c>
      <c r="L74" s="145">
        <v>3</v>
      </c>
      <c r="M74" s="145">
        <v>24</v>
      </c>
      <c r="N74" s="115"/>
      <c r="O74" s="466"/>
    </row>
    <row r="75" spans="1:25" s="467" customFormat="1" ht="12.75" customHeight="1" x14ac:dyDescent="0.25">
      <c r="A75" s="128"/>
      <c r="B75" s="107"/>
      <c r="C75" s="201"/>
      <c r="D75" s="107">
        <v>2017</v>
      </c>
      <c r="E75" s="211"/>
      <c r="F75" s="146">
        <v>0</v>
      </c>
      <c r="G75" s="147">
        <v>0</v>
      </c>
      <c r="H75" s="148">
        <v>0</v>
      </c>
      <c r="I75" s="146">
        <v>1</v>
      </c>
      <c r="J75" s="147">
        <v>0</v>
      </c>
      <c r="K75" s="148">
        <v>1</v>
      </c>
      <c r="L75" s="150">
        <v>7</v>
      </c>
      <c r="M75" s="150">
        <v>18</v>
      </c>
      <c r="N75" s="115"/>
      <c r="O75" s="466"/>
    </row>
    <row r="76" spans="1:25" s="467" customFormat="1" ht="12.75" customHeight="1" x14ac:dyDescent="0.25">
      <c r="A76" s="128"/>
      <c r="B76" s="107"/>
      <c r="C76" s="201"/>
      <c r="D76" s="107">
        <v>2018</v>
      </c>
      <c r="E76" s="211"/>
      <c r="F76" s="94">
        <v>0</v>
      </c>
      <c r="G76" s="95">
        <v>0</v>
      </c>
      <c r="H76" s="96">
        <v>0</v>
      </c>
      <c r="I76" s="94">
        <v>0</v>
      </c>
      <c r="J76" s="95">
        <v>0</v>
      </c>
      <c r="K76" s="96">
        <v>0</v>
      </c>
      <c r="L76" s="93">
        <v>0</v>
      </c>
      <c r="M76" s="137">
        <v>18</v>
      </c>
      <c r="N76" s="115"/>
      <c r="O76" s="466"/>
    </row>
    <row r="77" spans="1:25" s="466" customFormat="1" ht="3.75" customHeight="1" thickBot="1" x14ac:dyDescent="0.25">
      <c r="A77" s="128"/>
      <c r="B77" s="107"/>
      <c r="C77" s="201"/>
      <c r="D77" s="105"/>
      <c r="E77" s="213">
        <v>5</v>
      </c>
      <c r="F77" s="13"/>
      <c r="G77" s="14"/>
      <c r="H77" s="15"/>
      <c r="I77" s="13"/>
      <c r="J77" s="14"/>
      <c r="K77" s="15"/>
      <c r="L77" s="8"/>
      <c r="M77" s="8"/>
      <c r="N77" s="140"/>
    </row>
    <row r="78" spans="1:25" s="466" customFormat="1" ht="12.75" hidden="1" customHeight="1" x14ac:dyDescent="0.2">
      <c r="A78" s="128">
        <v>1</v>
      </c>
      <c r="B78" s="107" t="s">
        <v>3</v>
      </c>
      <c r="C78" s="217" t="s">
        <v>65</v>
      </c>
      <c r="D78" s="107">
        <v>1988</v>
      </c>
      <c r="E78" s="214">
        <v>0</v>
      </c>
      <c r="F78" s="94">
        <v>15</v>
      </c>
      <c r="G78" s="95">
        <v>21</v>
      </c>
      <c r="H78" s="96">
        <v>36</v>
      </c>
      <c r="I78" s="94">
        <v>0</v>
      </c>
      <c r="J78" s="95">
        <v>0</v>
      </c>
      <c r="K78" s="96">
        <v>0</v>
      </c>
      <c r="L78" s="93">
        <v>0</v>
      </c>
      <c r="M78" s="93">
        <v>0</v>
      </c>
      <c r="N78" s="140"/>
    </row>
    <row r="79" spans="1:25" s="466" customFormat="1" ht="12.75" hidden="1" customHeight="1" x14ac:dyDescent="0.2">
      <c r="A79" s="128">
        <v>1</v>
      </c>
      <c r="B79" s="107" t="s">
        <v>3</v>
      </c>
      <c r="C79" s="217" t="s">
        <v>65</v>
      </c>
      <c r="D79" s="107">
        <v>1989</v>
      </c>
      <c r="E79" s="214">
        <v>0</v>
      </c>
      <c r="F79" s="94" t="s">
        <v>307</v>
      </c>
      <c r="G79" s="95" t="s">
        <v>307</v>
      </c>
      <c r="H79" s="96" t="s">
        <v>307</v>
      </c>
      <c r="I79" s="94" t="s">
        <v>307</v>
      </c>
      <c r="J79" s="95" t="s">
        <v>307</v>
      </c>
      <c r="K79" s="96" t="s">
        <v>307</v>
      </c>
      <c r="L79" s="93" t="s">
        <v>307</v>
      </c>
      <c r="M79" s="93" t="s">
        <v>307</v>
      </c>
      <c r="N79" s="140"/>
    </row>
    <row r="80" spans="1:25" s="466" customFormat="1" ht="12.75" hidden="1" customHeight="1" x14ac:dyDescent="0.2">
      <c r="A80" s="128">
        <v>1</v>
      </c>
      <c r="B80" s="107" t="s">
        <v>3</v>
      </c>
      <c r="C80" s="217" t="s">
        <v>65</v>
      </c>
      <c r="D80" s="107">
        <v>1990</v>
      </c>
      <c r="E80" s="214">
        <v>1</v>
      </c>
      <c r="F80" s="146">
        <v>53</v>
      </c>
      <c r="G80" s="147">
        <v>81</v>
      </c>
      <c r="H80" s="148">
        <v>134</v>
      </c>
      <c r="I80" s="146">
        <v>13</v>
      </c>
      <c r="J80" s="147">
        <v>53</v>
      </c>
      <c r="K80" s="148">
        <v>66</v>
      </c>
      <c r="L80" s="150">
        <v>0</v>
      </c>
      <c r="M80" s="150">
        <v>88</v>
      </c>
      <c r="N80" s="140"/>
    </row>
    <row r="81" spans="1:14" s="466" customFormat="1" ht="12.75" hidden="1" customHeight="1" x14ac:dyDescent="0.2">
      <c r="A81" s="128">
        <v>1</v>
      </c>
      <c r="B81" s="107" t="s">
        <v>3</v>
      </c>
      <c r="C81" s="217" t="s">
        <v>65</v>
      </c>
      <c r="D81" s="107">
        <v>1991</v>
      </c>
      <c r="E81" s="214">
        <v>2</v>
      </c>
      <c r="F81" s="146">
        <v>48</v>
      </c>
      <c r="G81" s="147">
        <v>63</v>
      </c>
      <c r="H81" s="148">
        <v>111</v>
      </c>
      <c r="I81" s="146">
        <v>17</v>
      </c>
      <c r="J81" s="147">
        <v>44</v>
      </c>
      <c r="K81" s="148">
        <v>61</v>
      </c>
      <c r="L81" s="150">
        <v>0</v>
      </c>
      <c r="M81" s="137">
        <v>149</v>
      </c>
      <c r="N81" s="140"/>
    </row>
    <row r="82" spans="1:14" s="466" customFormat="1" ht="12.75" hidden="1" customHeight="1" x14ac:dyDescent="0.2">
      <c r="A82" s="128">
        <v>1</v>
      </c>
      <c r="B82" s="107" t="s">
        <v>3</v>
      </c>
      <c r="C82" s="217" t="s">
        <v>65</v>
      </c>
      <c r="D82" s="107">
        <v>1992</v>
      </c>
      <c r="E82" s="214">
        <v>3</v>
      </c>
      <c r="F82" s="146">
        <v>65</v>
      </c>
      <c r="G82" s="147">
        <v>123</v>
      </c>
      <c r="H82" s="148">
        <v>188</v>
      </c>
      <c r="I82" s="146">
        <v>35</v>
      </c>
      <c r="J82" s="147">
        <v>31</v>
      </c>
      <c r="K82" s="148">
        <v>66</v>
      </c>
      <c r="L82" s="150">
        <v>13</v>
      </c>
      <c r="M82" s="137">
        <v>202</v>
      </c>
      <c r="N82" s="140"/>
    </row>
    <row r="83" spans="1:14" s="466" customFormat="1" ht="12.75" hidden="1" customHeight="1" x14ac:dyDescent="0.2">
      <c r="A83" s="128">
        <v>1</v>
      </c>
      <c r="B83" s="107" t="s">
        <v>3</v>
      </c>
      <c r="C83" s="217" t="s">
        <v>65</v>
      </c>
      <c r="D83" s="107">
        <v>1993</v>
      </c>
      <c r="E83" s="214">
        <v>4</v>
      </c>
      <c r="F83" s="146">
        <v>147</v>
      </c>
      <c r="G83" s="147">
        <v>129</v>
      </c>
      <c r="H83" s="148">
        <v>276</v>
      </c>
      <c r="I83" s="146">
        <v>32</v>
      </c>
      <c r="J83" s="147">
        <v>67</v>
      </c>
      <c r="K83" s="148">
        <v>99</v>
      </c>
      <c r="L83" s="150">
        <v>5</v>
      </c>
      <c r="M83" s="137">
        <v>296</v>
      </c>
      <c r="N83" s="140"/>
    </row>
    <row r="84" spans="1:14" s="466" customFormat="1" ht="12.75" hidden="1" customHeight="1" x14ac:dyDescent="0.2">
      <c r="A84" s="128">
        <v>1</v>
      </c>
      <c r="B84" s="107" t="s">
        <v>3</v>
      </c>
      <c r="C84" s="217" t="s">
        <v>65</v>
      </c>
      <c r="D84" s="107">
        <v>1994</v>
      </c>
      <c r="E84" s="214">
        <v>5</v>
      </c>
      <c r="F84" s="146">
        <v>114</v>
      </c>
      <c r="G84" s="147">
        <v>126</v>
      </c>
      <c r="H84" s="148">
        <v>240</v>
      </c>
      <c r="I84" s="146">
        <v>52</v>
      </c>
      <c r="J84" s="147">
        <v>52</v>
      </c>
      <c r="K84" s="148">
        <v>104</v>
      </c>
      <c r="L84" s="150">
        <v>10</v>
      </c>
      <c r="M84" s="137">
        <v>390</v>
      </c>
      <c r="N84" s="140"/>
    </row>
    <row r="85" spans="1:14" s="466" customFormat="1" ht="12.75" hidden="1" customHeight="1" x14ac:dyDescent="0.2">
      <c r="A85" s="128">
        <v>1</v>
      </c>
      <c r="B85" s="107" t="s">
        <v>3</v>
      </c>
      <c r="C85" s="217" t="s">
        <v>65</v>
      </c>
      <c r="D85" s="107">
        <v>1995</v>
      </c>
      <c r="E85" s="214">
        <v>6</v>
      </c>
      <c r="F85" s="146">
        <v>142</v>
      </c>
      <c r="G85" s="147">
        <v>170</v>
      </c>
      <c r="H85" s="148">
        <v>312</v>
      </c>
      <c r="I85" s="146">
        <v>51</v>
      </c>
      <c r="J85" s="147">
        <v>63</v>
      </c>
      <c r="K85" s="148">
        <v>114</v>
      </c>
      <c r="L85" s="150">
        <v>24</v>
      </c>
      <c r="M85" s="137">
        <v>480</v>
      </c>
      <c r="N85" s="140"/>
    </row>
    <row r="86" spans="1:14" s="466" customFormat="1" ht="12.75" hidden="1" customHeight="1" x14ac:dyDescent="0.2">
      <c r="A86" s="128">
        <v>1</v>
      </c>
      <c r="B86" s="107" t="s">
        <v>3</v>
      </c>
      <c r="C86" s="217" t="s">
        <v>65</v>
      </c>
      <c r="D86" s="107">
        <v>1996</v>
      </c>
      <c r="E86" s="214">
        <v>7</v>
      </c>
      <c r="F86" s="146">
        <v>137</v>
      </c>
      <c r="G86" s="147">
        <v>154</v>
      </c>
      <c r="H86" s="148">
        <v>291</v>
      </c>
      <c r="I86" s="146">
        <v>119</v>
      </c>
      <c r="J86" s="147">
        <v>72</v>
      </c>
      <c r="K86" s="148">
        <v>191</v>
      </c>
      <c r="L86" s="150">
        <v>23</v>
      </c>
      <c r="M86" s="137">
        <v>648</v>
      </c>
      <c r="N86" s="140"/>
    </row>
    <row r="87" spans="1:14" s="466" customFormat="1" ht="12.75" hidden="1" customHeight="1" x14ac:dyDescent="0.2">
      <c r="A87" s="128">
        <v>1</v>
      </c>
      <c r="B87" s="107" t="s">
        <v>3</v>
      </c>
      <c r="C87" s="217" t="s">
        <v>65</v>
      </c>
      <c r="D87" s="107">
        <v>1997</v>
      </c>
      <c r="E87" s="214">
        <v>8</v>
      </c>
      <c r="F87" s="146">
        <v>189</v>
      </c>
      <c r="G87" s="147">
        <v>158</v>
      </c>
      <c r="H87" s="148">
        <v>347</v>
      </c>
      <c r="I87" s="146">
        <v>114</v>
      </c>
      <c r="J87" s="147">
        <v>150</v>
      </c>
      <c r="K87" s="148">
        <v>264</v>
      </c>
      <c r="L87" s="150">
        <v>106</v>
      </c>
      <c r="M87" s="137">
        <v>803</v>
      </c>
      <c r="N87" s="140"/>
    </row>
    <row r="88" spans="1:14" s="466" customFormat="1" ht="12.75" hidden="1" customHeight="1" x14ac:dyDescent="0.2">
      <c r="A88" s="128">
        <v>1</v>
      </c>
      <c r="B88" s="107" t="s">
        <v>3</v>
      </c>
      <c r="C88" s="217" t="s">
        <v>65</v>
      </c>
      <c r="D88" s="107">
        <v>1998</v>
      </c>
      <c r="E88" s="214">
        <v>9</v>
      </c>
      <c r="F88" s="146">
        <v>107</v>
      </c>
      <c r="G88" s="147">
        <v>115</v>
      </c>
      <c r="H88" s="148">
        <v>222</v>
      </c>
      <c r="I88" s="146">
        <v>95</v>
      </c>
      <c r="J88" s="147">
        <v>123</v>
      </c>
      <c r="K88" s="148">
        <v>218</v>
      </c>
      <c r="L88" s="150">
        <v>74</v>
      </c>
      <c r="M88" s="137">
        <v>947</v>
      </c>
      <c r="N88" s="140"/>
    </row>
    <row r="89" spans="1:14" s="466" customFormat="1" ht="12.75" hidden="1" customHeight="1" x14ac:dyDescent="0.2">
      <c r="A89" s="128">
        <v>1</v>
      </c>
      <c r="B89" s="107" t="s">
        <v>3</v>
      </c>
      <c r="C89" s="217" t="s">
        <v>65</v>
      </c>
      <c r="D89" s="107">
        <v>1999</v>
      </c>
      <c r="E89" s="214">
        <v>10</v>
      </c>
      <c r="F89" s="146">
        <v>162</v>
      </c>
      <c r="G89" s="147">
        <v>177</v>
      </c>
      <c r="H89" s="148">
        <v>339</v>
      </c>
      <c r="I89" s="146">
        <v>99</v>
      </c>
      <c r="J89" s="147">
        <v>83</v>
      </c>
      <c r="K89" s="148">
        <v>182</v>
      </c>
      <c r="L89" s="150">
        <v>50</v>
      </c>
      <c r="M89" s="137">
        <v>1079</v>
      </c>
      <c r="N89" s="140"/>
    </row>
    <row r="90" spans="1:14" s="466" customFormat="1" ht="12.75" hidden="1" customHeight="1" x14ac:dyDescent="0.2">
      <c r="A90" s="128">
        <v>1</v>
      </c>
      <c r="B90" s="107" t="s">
        <v>3</v>
      </c>
      <c r="C90" s="217" t="s">
        <v>65</v>
      </c>
      <c r="D90" s="107">
        <v>2000</v>
      </c>
      <c r="E90" s="214">
        <v>11</v>
      </c>
      <c r="F90" s="146">
        <v>184</v>
      </c>
      <c r="G90" s="147">
        <v>193</v>
      </c>
      <c r="H90" s="148">
        <v>377</v>
      </c>
      <c r="I90" s="146">
        <v>115</v>
      </c>
      <c r="J90" s="147">
        <v>137</v>
      </c>
      <c r="K90" s="148">
        <v>252</v>
      </c>
      <c r="L90" s="150">
        <v>88</v>
      </c>
      <c r="M90" s="137">
        <v>1243</v>
      </c>
      <c r="N90" s="140"/>
    </row>
    <row r="91" spans="1:14" s="466" customFormat="1" ht="12.75" hidden="1" customHeight="1" x14ac:dyDescent="0.2">
      <c r="A91" s="128">
        <v>1</v>
      </c>
      <c r="B91" s="107" t="s">
        <v>3</v>
      </c>
      <c r="C91" s="217" t="s">
        <v>65</v>
      </c>
      <c r="D91" s="107">
        <v>2001</v>
      </c>
      <c r="E91" s="214">
        <v>12</v>
      </c>
      <c r="F91" s="146">
        <v>173</v>
      </c>
      <c r="G91" s="147">
        <v>180</v>
      </c>
      <c r="H91" s="148">
        <v>353</v>
      </c>
      <c r="I91" s="146">
        <v>132</v>
      </c>
      <c r="J91" s="147">
        <v>110</v>
      </c>
      <c r="K91" s="148">
        <v>242</v>
      </c>
      <c r="L91" s="150">
        <v>82</v>
      </c>
      <c r="M91" s="137">
        <v>1403</v>
      </c>
      <c r="N91" s="140"/>
    </row>
    <row r="92" spans="1:14" s="466" customFormat="1" ht="12.75" hidden="1" customHeight="1" x14ac:dyDescent="0.2">
      <c r="A92" s="128">
        <v>1</v>
      </c>
      <c r="B92" s="107" t="s">
        <v>3</v>
      </c>
      <c r="C92" s="217" t="s">
        <v>65</v>
      </c>
      <c r="D92" s="107">
        <v>2002</v>
      </c>
      <c r="E92" s="214">
        <v>13</v>
      </c>
      <c r="F92" s="146">
        <v>121</v>
      </c>
      <c r="G92" s="147">
        <v>208</v>
      </c>
      <c r="H92" s="148">
        <v>329</v>
      </c>
      <c r="I92" s="146">
        <v>127</v>
      </c>
      <c r="J92" s="147">
        <v>159</v>
      </c>
      <c r="K92" s="148">
        <v>286</v>
      </c>
      <c r="L92" s="150">
        <v>111</v>
      </c>
      <c r="M92" s="137">
        <v>1578</v>
      </c>
      <c r="N92" s="140"/>
    </row>
    <row r="93" spans="1:14" s="466" customFormat="1" ht="12.75" hidden="1" customHeight="1" x14ac:dyDescent="0.2">
      <c r="A93" s="128">
        <v>1</v>
      </c>
      <c r="B93" s="107" t="s">
        <v>3</v>
      </c>
      <c r="C93" s="217" t="s">
        <v>65</v>
      </c>
      <c r="D93" s="107">
        <v>2003</v>
      </c>
      <c r="E93" s="214">
        <v>14</v>
      </c>
      <c r="F93" s="146">
        <v>150</v>
      </c>
      <c r="G93" s="147">
        <v>228</v>
      </c>
      <c r="H93" s="148">
        <v>378</v>
      </c>
      <c r="I93" s="146">
        <v>98</v>
      </c>
      <c r="J93" s="147">
        <v>83</v>
      </c>
      <c r="K93" s="148">
        <v>181</v>
      </c>
      <c r="L93" s="150">
        <v>152</v>
      </c>
      <c r="M93" s="137">
        <v>1607</v>
      </c>
      <c r="N93" s="140"/>
    </row>
    <row r="94" spans="1:14" s="466" customFormat="1" ht="12.75" hidden="1" customHeight="1" x14ac:dyDescent="0.2">
      <c r="A94" s="128">
        <v>1</v>
      </c>
      <c r="B94" s="107" t="s">
        <v>3</v>
      </c>
      <c r="C94" s="217" t="s">
        <v>65</v>
      </c>
      <c r="D94" s="107">
        <v>2004</v>
      </c>
      <c r="E94" s="214">
        <v>15</v>
      </c>
      <c r="F94" s="146">
        <v>137</v>
      </c>
      <c r="G94" s="147">
        <v>200</v>
      </c>
      <c r="H94" s="148">
        <v>337</v>
      </c>
      <c r="I94" s="146">
        <v>95</v>
      </c>
      <c r="J94" s="147">
        <v>139</v>
      </c>
      <c r="K94" s="148">
        <v>234</v>
      </c>
      <c r="L94" s="150">
        <v>107</v>
      </c>
      <c r="M94" s="137">
        <v>1735</v>
      </c>
      <c r="N94" s="140"/>
    </row>
    <row r="95" spans="1:14" s="466" customFormat="1" ht="12.75" hidden="1" customHeight="1" x14ac:dyDescent="0.2">
      <c r="A95" s="128"/>
      <c r="B95" s="107"/>
      <c r="C95" s="217"/>
      <c r="D95" s="107">
        <v>2005</v>
      </c>
      <c r="E95" s="214"/>
      <c r="F95" s="146">
        <v>171</v>
      </c>
      <c r="G95" s="147">
        <v>189</v>
      </c>
      <c r="H95" s="148">
        <v>360</v>
      </c>
      <c r="I95" s="146">
        <v>158</v>
      </c>
      <c r="J95" s="147">
        <v>205</v>
      </c>
      <c r="K95" s="148">
        <v>363</v>
      </c>
      <c r="L95" s="150">
        <v>132</v>
      </c>
      <c r="M95" s="137">
        <v>1965</v>
      </c>
      <c r="N95" s="140"/>
    </row>
    <row r="96" spans="1:14" s="466" customFormat="1" ht="12.75" hidden="1" customHeight="1" x14ac:dyDescent="0.2">
      <c r="A96" s="128">
        <v>1</v>
      </c>
      <c r="B96" s="107" t="s">
        <v>3</v>
      </c>
      <c r="C96" s="217" t="s">
        <v>65</v>
      </c>
      <c r="D96" s="105">
        <v>2006</v>
      </c>
      <c r="E96" s="214">
        <v>16</v>
      </c>
      <c r="F96" s="146">
        <v>171</v>
      </c>
      <c r="G96" s="147">
        <v>192</v>
      </c>
      <c r="H96" s="148">
        <v>363</v>
      </c>
      <c r="I96" s="146">
        <v>148</v>
      </c>
      <c r="J96" s="147">
        <v>132</v>
      </c>
      <c r="K96" s="148">
        <v>280</v>
      </c>
      <c r="L96" s="150">
        <v>146</v>
      </c>
      <c r="M96" s="137">
        <v>2099</v>
      </c>
      <c r="N96" s="140"/>
    </row>
    <row r="97" spans="1:15" s="466" customFormat="1" ht="12.75" hidden="1" customHeight="1" x14ac:dyDescent="0.2">
      <c r="A97" s="128">
        <v>1</v>
      </c>
      <c r="B97" s="106"/>
      <c r="C97" s="203"/>
      <c r="D97" s="105">
        <v>2007</v>
      </c>
      <c r="E97" s="214">
        <v>17</v>
      </c>
      <c r="F97" s="146">
        <v>173</v>
      </c>
      <c r="G97" s="147">
        <v>163</v>
      </c>
      <c r="H97" s="148">
        <v>336</v>
      </c>
      <c r="I97" s="146">
        <v>69</v>
      </c>
      <c r="J97" s="147">
        <v>127</v>
      </c>
      <c r="K97" s="148">
        <v>196</v>
      </c>
      <c r="L97" s="150">
        <v>167</v>
      </c>
      <c r="M97" s="137">
        <v>2126</v>
      </c>
      <c r="N97" s="140"/>
    </row>
    <row r="98" spans="1:15" s="466" customFormat="1" ht="12.75" hidden="1" customHeight="1" x14ac:dyDescent="0.2">
      <c r="A98" s="128">
        <v>1</v>
      </c>
      <c r="B98" s="107" t="s">
        <v>3</v>
      </c>
      <c r="C98" s="217" t="s">
        <v>65</v>
      </c>
      <c r="D98" s="105">
        <v>2008</v>
      </c>
      <c r="E98" s="214">
        <v>18</v>
      </c>
      <c r="F98" s="606">
        <v>192</v>
      </c>
      <c r="G98" s="149">
        <v>182</v>
      </c>
      <c r="H98" s="607">
        <v>374</v>
      </c>
      <c r="I98" s="606">
        <v>133</v>
      </c>
      <c r="J98" s="149">
        <v>116</v>
      </c>
      <c r="K98" s="607">
        <v>249</v>
      </c>
      <c r="L98" s="608">
        <v>191</v>
      </c>
      <c r="M98" s="137">
        <v>2181</v>
      </c>
      <c r="N98" s="140"/>
    </row>
    <row r="99" spans="1:15" s="466" customFormat="1" ht="12.75" hidden="1" customHeight="1" x14ac:dyDescent="0.2">
      <c r="A99" s="128">
        <v>1</v>
      </c>
      <c r="B99" s="107" t="s">
        <v>3</v>
      </c>
      <c r="C99" s="217" t="s">
        <v>65</v>
      </c>
      <c r="D99" s="105">
        <v>2009</v>
      </c>
      <c r="E99" s="214">
        <v>19</v>
      </c>
      <c r="F99" s="146">
        <v>186</v>
      </c>
      <c r="G99" s="147">
        <v>177</v>
      </c>
      <c r="H99" s="148">
        <v>363</v>
      </c>
      <c r="I99" s="146">
        <v>130</v>
      </c>
      <c r="J99" s="149">
        <v>152</v>
      </c>
      <c r="K99" s="148">
        <v>282</v>
      </c>
      <c r="L99" s="150">
        <v>160</v>
      </c>
      <c r="M99" s="137">
        <v>2302</v>
      </c>
      <c r="N99" s="140"/>
    </row>
    <row r="100" spans="1:15" s="466" customFormat="1" ht="12.75" hidden="1" customHeight="1" x14ac:dyDescent="0.2">
      <c r="A100" s="128">
        <v>1</v>
      </c>
      <c r="B100" s="106"/>
      <c r="C100" s="203"/>
      <c r="D100" s="107">
        <v>2010</v>
      </c>
      <c r="E100" s="214">
        <v>20</v>
      </c>
      <c r="F100" s="609">
        <v>176</v>
      </c>
      <c r="G100" s="610">
        <v>149</v>
      </c>
      <c r="H100" s="611">
        <v>325</v>
      </c>
      <c r="I100" s="609">
        <v>110</v>
      </c>
      <c r="J100" s="612">
        <v>107</v>
      </c>
      <c r="K100" s="611">
        <v>217</v>
      </c>
      <c r="L100" s="613">
        <v>172</v>
      </c>
      <c r="M100" s="137">
        <v>2347</v>
      </c>
      <c r="N100" s="140"/>
    </row>
    <row r="101" spans="1:15" s="467" customFormat="1" ht="12.75" hidden="1" customHeight="1" x14ac:dyDescent="0.25">
      <c r="A101" s="128"/>
      <c r="B101" s="106"/>
      <c r="C101" s="203"/>
      <c r="D101" s="107">
        <v>2011</v>
      </c>
      <c r="E101" s="214"/>
      <c r="F101" s="609">
        <v>179</v>
      </c>
      <c r="G101" s="610">
        <v>151</v>
      </c>
      <c r="H101" s="611">
        <v>330</v>
      </c>
      <c r="I101" s="609">
        <v>81</v>
      </c>
      <c r="J101" s="612">
        <v>102</v>
      </c>
      <c r="K101" s="611">
        <v>183</v>
      </c>
      <c r="L101" s="613">
        <v>120</v>
      </c>
      <c r="M101" s="137">
        <v>2410</v>
      </c>
      <c r="N101" s="115"/>
      <c r="O101" s="466"/>
    </row>
    <row r="102" spans="1:15" s="467" customFormat="1" ht="12.75" hidden="1" customHeight="1" x14ac:dyDescent="0.25">
      <c r="A102" s="128">
        <v>4</v>
      </c>
      <c r="B102" s="212"/>
      <c r="C102" s="212"/>
      <c r="D102" s="107" t="s">
        <v>339</v>
      </c>
      <c r="E102" s="214"/>
      <c r="F102" s="144">
        <v>138</v>
      </c>
      <c r="G102" s="142">
        <v>166</v>
      </c>
      <c r="H102" s="143">
        <v>304</v>
      </c>
      <c r="I102" s="144">
        <v>81</v>
      </c>
      <c r="J102" s="142">
        <v>63</v>
      </c>
      <c r="K102" s="143">
        <v>144</v>
      </c>
      <c r="L102" s="145">
        <v>150</v>
      </c>
      <c r="M102" s="137">
        <v>2404</v>
      </c>
      <c r="N102" s="115"/>
      <c r="O102" s="466"/>
    </row>
    <row r="103" spans="1:15" s="467" customFormat="1" ht="12.75" hidden="1" customHeight="1" x14ac:dyDescent="0.25">
      <c r="A103" s="128"/>
      <c r="D103" s="107">
        <v>2013</v>
      </c>
      <c r="E103" s="214"/>
      <c r="F103" s="144">
        <v>134</v>
      </c>
      <c r="G103" s="142">
        <v>196</v>
      </c>
      <c r="H103" s="143">
        <v>330</v>
      </c>
      <c r="I103" s="144">
        <v>123</v>
      </c>
      <c r="J103" s="142">
        <v>114</v>
      </c>
      <c r="K103" s="143">
        <v>237</v>
      </c>
      <c r="L103" s="145">
        <v>166</v>
      </c>
      <c r="M103" s="137">
        <v>2471</v>
      </c>
      <c r="N103" s="115"/>
      <c r="O103" s="466"/>
    </row>
    <row r="104" spans="1:15" s="467" customFormat="1" ht="12.75" customHeight="1" x14ac:dyDescent="0.25">
      <c r="A104" s="128"/>
      <c r="B104" s="107" t="s">
        <v>3</v>
      </c>
      <c r="C104" s="217" t="s">
        <v>65</v>
      </c>
      <c r="D104" s="107">
        <v>2014</v>
      </c>
      <c r="E104" s="214"/>
      <c r="F104" s="144">
        <v>137</v>
      </c>
      <c r="G104" s="142">
        <v>204</v>
      </c>
      <c r="H104" s="143">
        <v>341</v>
      </c>
      <c r="I104" s="144">
        <v>95</v>
      </c>
      <c r="J104" s="142">
        <v>107</v>
      </c>
      <c r="K104" s="143">
        <v>202</v>
      </c>
      <c r="L104" s="145">
        <v>131</v>
      </c>
      <c r="M104" s="137">
        <v>2542</v>
      </c>
      <c r="N104" s="115"/>
      <c r="O104" s="466"/>
    </row>
    <row r="105" spans="1:15" s="467" customFormat="1" ht="12.75" customHeight="1" x14ac:dyDescent="0.25">
      <c r="A105" s="128"/>
      <c r="B105" s="107"/>
      <c r="C105" s="203"/>
      <c r="D105" s="107">
        <v>2015</v>
      </c>
      <c r="E105" s="214"/>
      <c r="F105" s="144">
        <v>156</v>
      </c>
      <c r="G105" s="142">
        <v>203</v>
      </c>
      <c r="H105" s="143">
        <v>359</v>
      </c>
      <c r="I105" s="144">
        <v>100</v>
      </c>
      <c r="J105" s="142">
        <v>127</v>
      </c>
      <c r="K105" s="143">
        <v>227</v>
      </c>
      <c r="L105" s="145">
        <v>163</v>
      </c>
      <c r="M105" s="137">
        <v>2599</v>
      </c>
      <c r="N105" s="115"/>
      <c r="O105" s="466"/>
    </row>
    <row r="106" spans="1:15" s="467" customFormat="1" ht="12.75" customHeight="1" x14ac:dyDescent="0.25">
      <c r="A106" s="128"/>
      <c r="B106" s="107"/>
      <c r="C106" s="203"/>
      <c r="D106" s="107">
        <v>2016</v>
      </c>
      <c r="E106" s="214"/>
      <c r="F106" s="144">
        <v>140</v>
      </c>
      <c r="G106" s="142">
        <v>247</v>
      </c>
      <c r="H106" s="143">
        <v>387</v>
      </c>
      <c r="I106" s="144">
        <v>70</v>
      </c>
      <c r="J106" s="142">
        <v>41</v>
      </c>
      <c r="K106" s="143">
        <v>111</v>
      </c>
      <c r="L106" s="145">
        <v>156</v>
      </c>
      <c r="M106" s="137">
        <v>2554</v>
      </c>
      <c r="N106" s="115"/>
      <c r="O106" s="466"/>
    </row>
    <row r="107" spans="1:15" s="467" customFormat="1" ht="12.75" customHeight="1" x14ac:dyDescent="0.25">
      <c r="A107" s="128"/>
      <c r="B107" s="107"/>
      <c r="C107" s="201"/>
      <c r="D107" s="107">
        <v>2017</v>
      </c>
      <c r="E107" s="211"/>
      <c r="F107" s="146">
        <v>147</v>
      </c>
      <c r="G107" s="147">
        <v>196</v>
      </c>
      <c r="H107" s="148">
        <v>343</v>
      </c>
      <c r="I107" s="146">
        <v>98</v>
      </c>
      <c r="J107" s="147">
        <v>146</v>
      </c>
      <c r="K107" s="148">
        <v>244</v>
      </c>
      <c r="L107" s="150">
        <v>133</v>
      </c>
      <c r="M107" s="137">
        <v>2482</v>
      </c>
      <c r="N107" s="115"/>
      <c r="O107" s="466"/>
    </row>
    <row r="108" spans="1:15" s="467" customFormat="1" ht="15" customHeight="1" x14ac:dyDescent="0.25">
      <c r="A108" s="128"/>
      <c r="B108" s="107"/>
      <c r="C108" s="201"/>
      <c r="D108" s="107">
        <v>2018</v>
      </c>
      <c r="E108" s="211"/>
      <c r="F108" s="146">
        <v>166</v>
      </c>
      <c r="G108" s="147">
        <v>218</v>
      </c>
      <c r="H108" s="148">
        <v>384</v>
      </c>
      <c r="I108" s="146">
        <v>95</v>
      </c>
      <c r="J108" s="147">
        <v>127</v>
      </c>
      <c r="K108" s="148">
        <v>222</v>
      </c>
      <c r="L108" s="150">
        <v>134</v>
      </c>
      <c r="M108" s="137">
        <v>2607</v>
      </c>
      <c r="N108" s="100"/>
      <c r="O108" s="466"/>
    </row>
    <row r="109" spans="1:15" s="466" customFormat="1" ht="3.75" customHeight="1" thickBot="1" x14ac:dyDescent="0.25">
      <c r="A109" s="128"/>
      <c r="B109" s="107"/>
      <c r="C109" s="201"/>
      <c r="D109" s="105"/>
      <c r="E109" s="213">
        <v>5</v>
      </c>
      <c r="F109" s="13"/>
      <c r="G109" s="14"/>
      <c r="H109" s="15"/>
      <c r="I109" s="13"/>
      <c r="J109" s="14"/>
      <c r="K109" s="15"/>
      <c r="L109" s="8"/>
      <c r="M109" s="8"/>
      <c r="N109" s="140"/>
    </row>
    <row r="110" spans="1:15" s="466" customFormat="1" ht="15" hidden="1" customHeight="1" x14ac:dyDescent="0.2">
      <c r="A110" s="128">
        <v>1</v>
      </c>
      <c r="B110" s="107" t="s">
        <v>174</v>
      </c>
      <c r="C110" s="203" t="s">
        <v>175</v>
      </c>
      <c r="D110" s="105">
        <v>2006</v>
      </c>
      <c r="E110" s="214">
        <v>1</v>
      </c>
      <c r="F110" s="136">
        <v>0</v>
      </c>
      <c r="G110" s="138">
        <v>0</v>
      </c>
      <c r="H110" s="139">
        <v>0</v>
      </c>
      <c r="I110" s="136">
        <v>0</v>
      </c>
      <c r="J110" s="138">
        <v>0</v>
      </c>
      <c r="K110" s="139">
        <v>0</v>
      </c>
      <c r="L110" s="137">
        <v>0</v>
      </c>
      <c r="M110" s="137">
        <v>189</v>
      </c>
      <c r="N110" s="140"/>
    </row>
    <row r="111" spans="1:15" s="466" customFormat="1" ht="15" hidden="1" customHeight="1" x14ac:dyDescent="0.2">
      <c r="A111" s="128">
        <v>1</v>
      </c>
      <c r="B111" s="106"/>
      <c r="C111" s="203"/>
      <c r="D111" s="105">
        <v>2007</v>
      </c>
      <c r="E111" s="214">
        <v>2</v>
      </c>
      <c r="F111" s="136">
        <v>24</v>
      </c>
      <c r="G111" s="138">
        <v>0</v>
      </c>
      <c r="H111" s="139">
        <v>24</v>
      </c>
      <c r="I111" s="136">
        <v>7</v>
      </c>
      <c r="J111" s="138">
        <v>0</v>
      </c>
      <c r="K111" s="139">
        <v>7</v>
      </c>
      <c r="L111" s="137">
        <v>0</v>
      </c>
      <c r="M111" s="137">
        <v>196</v>
      </c>
      <c r="N111" s="140"/>
    </row>
    <row r="112" spans="1:15" s="466" customFormat="1" ht="15" hidden="1" customHeight="1" x14ac:dyDescent="0.2">
      <c r="A112" s="128">
        <v>1</v>
      </c>
      <c r="B112" s="107" t="s">
        <v>174</v>
      </c>
      <c r="C112" s="218" t="s">
        <v>192</v>
      </c>
      <c r="D112" s="105">
        <v>2008</v>
      </c>
      <c r="E112" s="214">
        <v>3</v>
      </c>
      <c r="F112" s="13">
        <v>23</v>
      </c>
      <c r="G112" s="14">
        <v>0</v>
      </c>
      <c r="H112" s="15">
        <v>23</v>
      </c>
      <c r="I112" s="13">
        <v>11</v>
      </c>
      <c r="J112" s="14">
        <v>0</v>
      </c>
      <c r="K112" s="15">
        <v>11</v>
      </c>
      <c r="L112" s="8">
        <v>0</v>
      </c>
      <c r="M112" s="8">
        <v>207</v>
      </c>
      <c r="N112" s="140"/>
    </row>
    <row r="113" spans="1:15" s="466" customFormat="1" ht="15" hidden="1" customHeight="1" x14ac:dyDescent="0.2">
      <c r="A113" s="128">
        <v>1</v>
      </c>
      <c r="B113" s="107" t="s">
        <v>174</v>
      </c>
      <c r="C113" s="218" t="s">
        <v>192</v>
      </c>
      <c r="D113" s="105">
        <v>2009</v>
      </c>
      <c r="E113" s="214">
        <v>4</v>
      </c>
      <c r="F113" s="136">
        <v>22</v>
      </c>
      <c r="G113" s="138">
        <v>0</v>
      </c>
      <c r="H113" s="139">
        <v>22</v>
      </c>
      <c r="I113" s="136">
        <v>16</v>
      </c>
      <c r="J113" s="14">
        <v>0</v>
      </c>
      <c r="K113" s="139">
        <v>16</v>
      </c>
      <c r="L113" s="137">
        <v>0</v>
      </c>
      <c r="M113" s="137">
        <v>223</v>
      </c>
      <c r="N113" s="140"/>
    </row>
    <row r="114" spans="1:15" s="466" customFormat="1" ht="15" hidden="1" customHeight="1" x14ac:dyDescent="0.2">
      <c r="A114" s="128">
        <v>1</v>
      </c>
      <c r="B114" s="106"/>
      <c r="C114" s="203"/>
      <c r="D114" s="107">
        <v>2010</v>
      </c>
      <c r="E114" s="214">
        <v>5</v>
      </c>
      <c r="F114" s="94">
        <v>22</v>
      </c>
      <c r="G114" s="95">
        <v>0</v>
      </c>
      <c r="H114" s="96">
        <f>SUM(G114,F114)</f>
        <v>22</v>
      </c>
      <c r="I114" s="94">
        <v>6</v>
      </c>
      <c r="J114" s="97">
        <v>0</v>
      </c>
      <c r="K114" s="96">
        <f>SUM(J114,I114)</f>
        <v>6</v>
      </c>
      <c r="L114" s="93">
        <v>30</v>
      </c>
      <c r="M114" s="93">
        <v>199</v>
      </c>
      <c r="N114" s="140"/>
    </row>
    <row r="115" spans="1:15" s="467" customFormat="1" ht="15" hidden="1" customHeight="1" x14ac:dyDescent="0.25">
      <c r="A115" s="128"/>
      <c r="B115" s="106"/>
      <c r="C115" s="203"/>
      <c r="D115" s="107">
        <v>2011</v>
      </c>
      <c r="E115" s="214"/>
      <c r="F115" s="94">
        <v>62</v>
      </c>
      <c r="G115" s="95">
        <v>0</v>
      </c>
      <c r="H115" s="96">
        <f>SUM(G115,F115)</f>
        <v>62</v>
      </c>
      <c r="I115" s="69">
        <v>18</v>
      </c>
      <c r="J115" s="97">
        <v>0</v>
      </c>
      <c r="K115" s="96">
        <f>SUM(J115,I115)</f>
        <v>18</v>
      </c>
      <c r="L115" s="93">
        <v>0</v>
      </c>
      <c r="M115" s="93">
        <v>217</v>
      </c>
      <c r="N115" s="115"/>
      <c r="O115" s="466"/>
    </row>
    <row r="116" spans="1:15" s="467" customFormat="1" ht="15" hidden="1" customHeight="1" x14ac:dyDescent="0.25">
      <c r="A116" s="128">
        <v>5</v>
      </c>
      <c r="B116" s="212"/>
      <c r="C116" s="212"/>
      <c r="D116" s="107" t="s">
        <v>339</v>
      </c>
      <c r="E116" s="214"/>
      <c r="F116" s="94" t="s">
        <v>307</v>
      </c>
      <c r="G116" s="95" t="s">
        <v>307</v>
      </c>
      <c r="H116" s="96" t="s">
        <v>307</v>
      </c>
      <c r="I116" s="94" t="s">
        <v>307</v>
      </c>
      <c r="J116" s="95" t="s">
        <v>307</v>
      </c>
      <c r="K116" s="96" t="s">
        <v>307</v>
      </c>
      <c r="L116" s="93" t="s">
        <v>307</v>
      </c>
      <c r="M116" s="93">
        <v>217</v>
      </c>
      <c r="N116" s="116"/>
      <c r="O116" s="466"/>
    </row>
    <row r="117" spans="1:15" s="467" customFormat="1" ht="15" hidden="1" customHeight="1" x14ac:dyDescent="0.25">
      <c r="A117" s="128"/>
      <c r="D117" s="107">
        <v>2013</v>
      </c>
      <c r="E117" s="214"/>
      <c r="F117" s="94">
        <v>28</v>
      </c>
      <c r="G117" s="95">
        <v>2</v>
      </c>
      <c r="H117" s="96">
        <v>30</v>
      </c>
      <c r="I117" s="94">
        <v>14</v>
      </c>
      <c r="J117" s="95">
        <v>0</v>
      </c>
      <c r="K117" s="96">
        <v>14</v>
      </c>
      <c r="L117" s="93">
        <v>2</v>
      </c>
      <c r="M117" s="93">
        <v>229</v>
      </c>
      <c r="N117" s="116"/>
      <c r="O117" s="466"/>
    </row>
    <row r="118" spans="1:15" s="467" customFormat="1" ht="15" customHeight="1" x14ac:dyDescent="0.25">
      <c r="A118" s="128"/>
      <c r="B118" s="107" t="s">
        <v>174</v>
      </c>
      <c r="C118" s="218" t="s">
        <v>419</v>
      </c>
      <c r="D118" s="107">
        <v>2014</v>
      </c>
      <c r="E118" s="214"/>
      <c r="F118" s="94">
        <v>19</v>
      </c>
      <c r="G118" s="95">
        <v>0</v>
      </c>
      <c r="H118" s="96">
        <v>19</v>
      </c>
      <c r="I118" s="94">
        <v>19</v>
      </c>
      <c r="J118" s="95">
        <v>0</v>
      </c>
      <c r="K118" s="96">
        <v>19</v>
      </c>
      <c r="L118" s="93">
        <v>69</v>
      </c>
      <c r="M118" s="93">
        <v>179</v>
      </c>
      <c r="N118" s="116"/>
      <c r="O118" s="466"/>
    </row>
    <row r="119" spans="1:15" s="467" customFormat="1" ht="12.75" customHeight="1" x14ac:dyDescent="0.25">
      <c r="A119" s="128"/>
      <c r="B119" s="107"/>
      <c r="C119" s="203" t="s">
        <v>243</v>
      </c>
      <c r="D119" s="107">
        <v>2015</v>
      </c>
      <c r="E119" s="214"/>
      <c r="F119" s="94" t="s">
        <v>307</v>
      </c>
      <c r="G119" s="95" t="s">
        <v>307</v>
      </c>
      <c r="H119" s="96" t="s">
        <v>307</v>
      </c>
      <c r="I119" s="94" t="s">
        <v>307</v>
      </c>
      <c r="J119" s="95" t="s">
        <v>307</v>
      </c>
      <c r="K119" s="96" t="s">
        <v>307</v>
      </c>
      <c r="L119" s="93" t="s">
        <v>307</v>
      </c>
      <c r="M119" s="93" t="s">
        <v>307</v>
      </c>
      <c r="N119" s="116"/>
      <c r="O119" s="466"/>
    </row>
    <row r="120" spans="1:15" s="467" customFormat="1" ht="12.75" customHeight="1" x14ac:dyDescent="0.25">
      <c r="A120" s="128"/>
      <c r="B120" s="107"/>
      <c r="C120" s="201"/>
      <c r="D120" s="107">
        <v>2016</v>
      </c>
      <c r="E120" s="214"/>
      <c r="F120" s="94" t="s">
        <v>307</v>
      </c>
      <c r="G120" s="95" t="s">
        <v>307</v>
      </c>
      <c r="H120" s="96" t="s">
        <v>307</v>
      </c>
      <c r="I120" s="94" t="s">
        <v>307</v>
      </c>
      <c r="J120" s="95" t="s">
        <v>307</v>
      </c>
      <c r="K120" s="96" t="s">
        <v>307</v>
      </c>
      <c r="L120" s="93" t="s">
        <v>307</v>
      </c>
      <c r="M120" s="93" t="s">
        <v>307</v>
      </c>
      <c r="N120" s="116"/>
      <c r="O120" s="466"/>
    </row>
    <row r="121" spans="1:15" s="467" customFormat="1" ht="12.75" customHeight="1" x14ac:dyDescent="0.25">
      <c r="A121" s="128"/>
      <c r="B121" s="107"/>
      <c r="C121" s="201"/>
      <c r="D121" s="107">
        <v>2017</v>
      </c>
      <c r="E121" s="214"/>
      <c r="F121" s="94" t="s">
        <v>307</v>
      </c>
      <c r="G121" s="95" t="s">
        <v>307</v>
      </c>
      <c r="H121" s="96" t="s">
        <v>307</v>
      </c>
      <c r="I121" s="94" t="s">
        <v>307</v>
      </c>
      <c r="J121" s="95" t="s">
        <v>307</v>
      </c>
      <c r="K121" s="96" t="s">
        <v>307</v>
      </c>
      <c r="L121" s="93" t="s">
        <v>307</v>
      </c>
      <c r="M121" s="93" t="s">
        <v>307</v>
      </c>
      <c r="N121" s="116"/>
      <c r="O121" s="466"/>
    </row>
    <row r="122" spans="1:15" s="467" customFormat="1" ht="16.5" customHeight="1" x14ac:dyDescent="0.25">
      <c r="A122" s="128"/>
      <c r="B122" s="107"/>
      <c r="C122" s="201"/>
      <c r="D122" s="107">
        <v>2018</v>
      </c>
      <c r="E122" s="214"/>
      <c r="F122" s="94" t="s">
        <v>307</v>
      </c>
      <c r="G122" s="95" t="s">
        <v>307</v>
      </c>
      <c r="H122" s="96" t="s">
        <v>307</v>
      </c>
      <c r="I122" s="94" t="s">
        <v>307</v>
      </c>
      <c r="J122" s="95" t="s">
        <v>307</v>
      </c>
      <c r="K122" s="96" t="s">
        <v>307</v>
      </c>
      <c r="L122" s="93" t="s">
        <v>307</v>
      </c>
      <c r="M122" s="93" t="s">
        <v>307</v>
      </c>
      <c r="N122" s="116"/>
      <c r="O122" s="466"/>
    </row>
    <row r="123" spans="1:15" s="466" customFormat="1" ht="3.75" customHeight="1" thickBot="1" x14ac:dyDescent="0.25">
      <c r="A123" s="128"/>
      <c r="B123" s="107"/>
      <c r="C123" s="201"/>
      <c r="D123" s="105"/>
      <c r="E123" s="213">
        <v>5</v>
      </c>
      <c r="F123" s="13"/>
      <c r="G123" s="14"/>
      <c r="H123" s="15"/>
      <c r="I123" s="13"/>
      <c r="J123" s="14"/>
      <c r="K123" s="15"/>
      <c r="L123" s="8"/>
      <c r="M123" s="8"/>
      <c r="N123" s="140"/>
    </row>
    <row r="124" spans="1:15" s="467" customFormat="1" ht="16.5" customHeight="1" x14ac:dyDescent="0.25">
      <c r="A124" s="128"/>
      <c r="B124" s="188" t="s">
        <v>397</v>
      </c>
      <c r="C124" s="202" t="s">
        <v>398</v>
      </c>
      <c r="D124" s="107">
        <v>2017</v>
      </c>
      <c r="E124" s="214"/>
      <c r="F124" s="94" t="s">
        <v>307</v>
      </c>
      <c r="G124" s="95" t="s">
        <v>307</v>
      </c>
      <c r="H124" s="96" t="s">
        <v>307</v>
      </c>
      <c r="I124" s="94" t="s">
        <v>307</v>
      </c>
      <c r="J124" s="95" t="s">
        <v>307</v>
      </c>
      <c r="K124" s="96" t="s">
        <v>307</v>
      </c>
      <c r="L124" s="93" t="s">
        <v>307</v>
      </c>
      <c r="M124" s="93" t="s">
        <v>307</v>
      </c>
      <c r="N124" s="116"/>
      <c r="O124" s="466"/>
    </row>
    <row r="125" spans="1:15" s="467" customFormat="1" ht="12.75" customHeight="1" x14ac:dyDescent="0.25">
      <c r="A125" s="128"/>
      <c r="B125" s="188"/>
      <c r="C125" s="202" t="s">
        <v>399</v>
      </c>
      <c r="D125" s="107">
        <v>2018</v>
      </c>
      <c r="E125" s="214"/>
      <c r="F125" s="94" t="s">
        <v>307</v>
      </c>
      <c r="G125" s="95" t="s">
        <v>307</v>
      </c>
      <c r="H125" s="96" t="s">
        <v>307</v>
      </c>
      <c r="I125" s="94" t="s">
        <v>307</v>
      </c>
      <c r="J125" s="95" t="s">
        <v>307</v>
      </c>
      <c r="K125" s="96" t="s">
        <v>307</v>
      </c>
      <c r="L125" s="93" t="s">
        <v>307</v>
      </c>
      <c r="M125" s="93" t="s">
        <v>307</v>
      </c>
      <c r="N125" s="116"/>
      <c r="O125" s="466"/>
    </row>
    <row r="126" spans="1:15" s="466" customFormat="1" ht="3.75" customHeight="1" thickBot="1" x14ac:dyDescent="0.25">
      <c r="A126" s="128"/>
      <c r="B126" s="107"/>
      <c r="C126" s="201"/>
      <c r="D126" s="105"/>
      <c r="E126" s="213">
        <v>5</v>
      </c>
      <c r="F126" s="13"/>
      <c r="G126" s="14"/>
      <c r="H126" s="15"/>
      <c r="I126" s="13"/>
      <c r="J126" s="14"/>
      <c r="K126" s="15"/>
      <c r="L126" s="8"/>
      <c r="M126" s="8"/>
      <c r="N126" s="140"/>
    </row>
    <row r="127" spans="1:15" s="466" customFormat="1" ht="12.75" hidden="1" customHeight="1" x14ac:dyDescent="0.2">
      <c r="A127" s="128"/>
      <c r="B127" s="107" t="s">
        <v>4</v>
      </c>
      <c r="C127" s="203" t="s">
        <v>66</v>
      </c>
      <c r="D127" s="105">
        <v>1976</v>
      </c>
      <c r="E127" s="211"/>
      <c r="F127" s="606">
        <v>0</v>
      </c>
      <c r="G127" s="149">
        <v>11</v>
      </c>
      <c r="H127" s="607">
        <v>11</v>
      </c>
      <c r="I127" s="606">
        <v>0</v>
      </c>
      <c r="J127" s="149">
        <v>11</v>
      </c>
      <c r="K127" s="607">
        <v>11</v>
      </c>
      <c r="L127" s="608">
        <v>0</v>
      </c>
      <c r="M127" s="608">
        <v>102</v>
      </c>
      <c r="N127" s="140"/>
    </row>
    <row r="128" spans="1:15" s="466" customFormat="1" ht="12.75" hidden="1" customHeight="1" x14ac:dyDescent="0.2">
      <c r="A128" s="128"/>
      <c r="B128" s="107"/>
      <c r="C128" s="203" t="s">
        <v>66</v>
      </c>
      <c r="D128" s="105">
        <v>1977</v>
      </c>
      <c r="E128" s="211"/>
      <c r="F128" s="606">
        <v>1</v>
      </c>
      <c r="G128" s="149">
        <v>14</v>
      </c>
      <c r="H128" s="607">
        <v>15</v>
      </c>
      <c r="I128" s="606">
        <v>0</v>
      </c>
      <c r="J128" s="149">
        <v>12</v>
      </c>
      <c r="K128" s="607">
        <v>12</v>
      </c>
      <c r="L128" s="608">
        <v>15</v>
      </c>
      <c r="M128" s="608">
        <v>99</v>
      </c>
      <c r="N128" s="140"/>
    </row>
    <row r="129" spans="1:14" s="466" customFormat="1" ht="12.75" hidden="1" customHeight="1" x14ac:dyDescent="0.2">
      <c r="A129" s="128"/>
      <c r="B129" s="107"/>
      <c r="C129" s="203" t="s">
        <v>66</v>
      </c>
      <c r="D129" s="105">
        <v>1978</v>
      </c>
      <c r="E129" s="211"/>
      <c r="F129" s="606">
        <v>33</v>
      </c>
      <c r="G129" s="149">
        <v>127</v>
      </c>
      <c r="H129" s="607">
        <v>160</v>
      </c>
      <c r="I129" s="606">
        <v>1</v>
      </c>
      <c r="J129" s="149">
        <v>24</v>
      </c>
      <c r="K129" s="607">
        <v>25</v>
      </c>
      <c r="L129" s="608">
        <v>15</v>
      </c>
      <c r="M129" s="608">
        <v>109</v>
      </c>
      <c r="N129" s="140"/>
    </row>
    <row r="130" spans="1:14" s="466" customFormat="1" ht="12.75" hidden="1" customHeight="1" x14ac:dyDescent="0.2">
      <c r="A130" s="128"/>
      <c r="B130" s="107"/>
      <c r="C130" s="203" t="s">
        <v>66</v>
      </c>
      <c r="D130" s="105">
        <v>1979</v>
      </c>
      <c r="E130" s="211"/>
      <c r="F130" s="606">
        <v>17</v>
      </c>
      <c r="G130" s="149">
        <v>74</v>
      </c>
      <c r="H130" s="607">
        <v>91</v>
      </c>
      <c r="I130" s="606">
        <v>19</v>
      </c>
      <c r="J130" s="149">
        <v>70</v>
      </c>
      <c r="K130" s="607">
        <v>89</v>
      </c>
      <c r="L130" s="608">
        <v>6</v>
      </c>
      <c r="M130" s="608">
        <v>192</v>
      </c>
      <c r="N130" s="140"/>
    </row>
    <row r="131" spans="1:14" s="466" customFormat="1" ht="12.75" hidden="1" customHeight="1" x14ac:dyDescent="0.2">
      <c r="A131" s="128"/>
      <c r="B131" s="107"/>
      <c r="C131" s="203" t="s">
        <v>66</v>
      </c>
      <c r="D131" s="105">
        <v>1980</v>
      </c>
      <c r="E131" s="211"/>
      <c r="F131" s="606">
        <v>9</v>
      </c>
      <c r="G131" s="149">
        <v>78</v>
      </c>
      <c r="H131" s="607">
        <v>87</v>
      </c>
      <c r="I131" s="606">
        <v>19</v>
      </c>
      <c r="J131" s="149">
        <v>82</v>
      </c>
      <c r="K131" s="607">
        <v>101</v>
      </c>
      <c r="L131" s="608">
        <v>9</v>
      </c>
      <c r="M131" s="608">
        <v>284</v>
      </c>
      <c r="N131" s="140"/>
    </row>
    <row r="132" spans="1:14" s="466" customFormat="1" ht="12.75" hidden="1" customHeight="1" x14ac:dyDescent="0.2">
      <c r="A132" s="128"/>
      <c r="B132" s="107"/>
      <c r="C132" s="203" t="s">
        <v>66</v>
      </c>
      <c r="D132" s="105">
        <v>1981</v>
      </c>
      <c r="E132" s="211"/>
      <c r="F132" s="606">
        <v>4</v>
      </c>
      <c r="G132" s="149">
        <v>39</v>
      </c>
      <c r="H132" s="607">
        <v>43</v>
      </c>
      <c r="I132" s="606">
        <v>4</v>
      </c>
      <c r="J132" s="149">
        <v>42</v>
      </c>
      <c r="K132" s="607">
        <v>46</v>
      </c>
      <c r="L132" s="608">
        <v>51</v>
      </c>
      <c r="M132" s="608">
        <v>279</v>
      </c>
      <c r="N132" s="140"/>
    </row>
    <row r="133" spans="1:14" s="466" customFormat="1" ht="12.75" hidden="1" customHeight="1" x14ac:dyDescent="0.2">
      <c r="A133" s="128"/>
      <c r="B133" s="107"/>
      <c r="C133" s="203" t="s">
        <v>66</v>
      </c>
      <c r="D133" s="105">
        <v>1982</v>
      </c>
      <c r="E133" s="211"/>
      <c r="F133" s="606">
        <v>15</v>
      </c>
      <c r="G133" s="149">
        <v>40</v>
      </c>
      <c r="H133" s="607">
        <v>55</v>
      </c>
      <c r="I133" s="606">
        <v>3</v>
      </c>
      <c r="J133" s="149">
        <v>41</v>
      </c>
      <c r="K133" s="607">
        <v>44</v>
      </c>
      <c r="L133" s="608">
        <v>37</v>
      </c>
      <c r="M133" s="608">
        <v>286</v>
      </c>
      <c r="N133" s="140"/>
    </row>
    <row r="134" spans="1:14" s="466" customFormat="1" ht="12.75" hidden="1" customHeight="1" x14ac:dyDescent="0.2">
      <c r="A134" s="128"/>
      <c r="B134" s="107"/>
      <c r="C134" s="203" t="s">
        <v>66</v>
      </c>
      <c r="D134" s="105">
        <v>1983</v>
      </c>
      <c r="E134" s="211"/>
      <c r="F134" s="606">
        <v>23</v>
      </c>
      <c r="G134" s="149">
        <v>47</v>
      </c>
      <c r="H134" s="607">
        <v>70</v>
      </c>
      <c r="I134" s="606">
        <v>5</v>
      </c>
      <c r="J134" s="149">
        <v>46</v>
      </c>
      <c r="K134" s="607">
        <v>51</v>
      </c>
      <c r="L134" s="608">
        <v>63</v>
      </c>
      <c r="M134" s="608">
        <v>274</v>
      </c>
      <c r="N134" s="140"/>
    </row>
    <row r="135" spans="1:14" s="466" customFormat="1" ht="12.75" hidden="1" customHeight="1" x14ac:dyDescent="0.2">
      <c r="A135" s="128">
        <v>1</v>
      </c>
      <c r="B135" s="107"/>
      <c r="C135" s="203" t="s">
        <v>66</v>
      </c>
      <c r="D135" s="107">
        <v>1984</v>
      </c>
      <c r="E135" s="214">
        <v>8</v>
      </c>
      <c r="F135" s="609">
        <v>22</v>
      </c>
      <c r="G135" s="610">
        <v>42</v>
      </c>
      <c r="H135" s="611">
        <v>64</v>
      </c>
      <c r="I135" s="609">
        <v>7</v>
      </c>
      <c r="J135" s="610">
        <v>35</v>
      </c>
      <c r="K135" s="611">
        <v>42</v>
      </c>
      <c r="L135" s="613">
        <v>35</v>
      </c>
      <c r="M135" s="613">
        <v>281</v>
      </c>
      <c r="N135" s="140"/>
    </row>
    <row r="136" spans="1:14" s="466" customFormat="1" ht="12.75" hidden="1" customHeight="1" x14ac:dyDescent="0.2">
      <c r="A136" s="128">
        <v>1</v>
      </c>
      <c r="B136" s="107"/>
      <c r="C136" s="203" t="s">
        <v>66</v>
      </c>
      <c r="D136" s="107">
        <v>1985</v>
      </c>
      <c r="E136" s="214">
        <v>9</v>
      </c>
      <c r="F136" s="609">
        <v>20</v>
      </c>
      <c r="G136" s="610">
        <v>50</v>
      </c>
      <c r="H136" s="611">
        <v>70</v>
      </c>
      <c r="I136" s="609">
        <v>18</v>
      </c>
      <c r="J136" s="610">
        <v>29</v>
      </c>
      <c r="K136" s="611">
        <v>47</v>
      </c>
      <c r="L136" s="613">
        <v>18</v>
      </c>
      <c r="M136" s="613">
        <v>298</v>
      </c>
      <c r="N136" s="140"/>
    </row>
    <row r="137" spans="1:14" s="466" customFormat="1" ht="12.75" hidden="1" customHeight="1" x14ac:dyDescent="0.2">
      <c r="A137" s="128">
        <v>1</v>
      </c>
      <c r="B137" s="107" t="s">
        <v>4</v>
      </c>
      <c r="C137" s="203" t="s">
        <v>66</v>
      </c>
      <c r="D137" s="107">
        <v>1986</v>
      </c>
      <c r="E137" s="214">
        <v>10</v>
      </c>
      <c r="F137" s="609">
        <v>18</v>
      </c>
      <c r="G137" s="610">
        <v>88</v>
      </c>
      <c r="H137" s="611">
        <v>106</v>
      </c>
      <c r="I137" s="609">
        <v>7</v>
      </c>
      <c r="J137" s="610">
        <v>33</v>
      </c>
      <c r="K137" s="611">
        <v>40</v>
      </c>
      <c r="L137" s="613">
        <v>26</v>
      </c>
      <c r="M137" s="613">
        <v>312</v>
      </c>
      <c r="N137" s="140"/>
    </row>
    <row r="138" spans="1:14" s="466" customFormat="1" ht="12.75" hidden="1" customHeight="1" x14ac:dyDescent="0.2">
      <c r="A138" s="128">
        <v>1</v>
      </c>
      <c r="B138" s="107" t="s">
        <v>4</v>
      </c>
      <c r="C138" s="203" t="s">
        <v>66</v>
      </c>
      <c r="D138" s="107">
        <v>1987</v>
      </c>
      <c r="E138" s="214">
        <v>11</v>
      </c>
      <c r="F138" s="609">
        <v>15</v>
      </c>
      <c r="G138" s="610">
        <v>89</v>
      </c>
      <c r="H138" s="611">
        <v>104</v>
      </c>
      <c r="I138" s="609">
        <v>1</v>
      </c>
      <c r="J138" s="610">
        <v>37</v>
      </c>
      <c r="K138" s="611">
        <v>38</v>
      </c>
      <c r="L138" s="613">
        <v>36</v>
      </c>
      <c r="M138" s="613">
        <v>314</v>
      </c>
      <c r="N138" s="140"/>
    </row>
    <row r="139" spans="1:14" s="466" customFormat="1" ht="12.75" hidden="1" customHeight="1" x14ac:dyDescent="0.2">
      <c r="A139" s="128">
        <v>1</v>
      </c>
      <c r="B139" s="107" t="s">
        <v>4</v>
      </c>
      <c r="C139" s="203" t="s">
        <v>66</v>
      </c>
      <c r="D139" s="107">
        <v>1988</v>
      </c>
      <c r="E139" s="214">
        <v>12</v>
      </c>
      <c r="F139" s="609">
        <v>19</v>
      </c>
      <c r="G139" s="610">
        <v>109</v>
      </c>
      <c r="H139" s="611">
        <v>128</v>
      </c>
      <c r="I139" s="609">
        <v>5</v>
      </c>
      <c r="J139" s="610">
        <v>33</v>
      </c>
      <c r="K139" s="611">
        <v>38</v>
      </c>
      <c r="L139" s="613">
        <v>26</v>
      </c>
      <c r="M139" s="613">
        <v>326</v>
      </c>
      <c r="N139" s="140"/>
    </row>
    <row r="140" spans="1:14" s="466" customFormat="1" ht="12.75" hidden="1" customHeight="1" x14ac:dyDescent="0.2">
      <c r="A140" s="128">
        <v>1</v>
      </c>
      <c r="B140" s="107" t="s">
        <v>4</v>
      </c>
      <c r="C140" s="203" t="s">
        <v>66</v>
      </c>
      <c r="D140" s="107">
        <v>1989</v>
      </c>
      <c r="E140" s="214">
        <v>13</v>
      </c>
      <c r="F140" s="609">
        <v>23</v>
      </c>
      <c r="G140" s="610">
        <v>111</v>
      </c>
      <c r="H140" s="611">
        <v>134</v>
      </c>
      <c r="I140" s="609">
        <v>12</v>
      </c>
      <c r="J140" s="610">
        <v>10</v>
      </c>
      <c r="K140" s="611">
        <v>22</v>
      </c>
      <c r="L140" s="613">
        <v>0</v>
      </c>
      <c r="M140" s="613">
        <v>22</v>
      </c>
      <c r="N140" s="140"/>
    </row>
    <row r="141" spans="1:14" s="466" customFormat="1" ht="12.75" hidden="1" customHeight="1" x14ac:dyDescent="0.2">
      <c r="A141" s="128">
        <v>1</v>
      </c>
      <c r="B141" s="107" t="s">
        <v>4</v>
      </c>
      <c r="C141" s="203" t="s">
        <v>66</v>
      </c>
      <c r="D141" s="107">
        <v>1990</v>
      </c>
      <c r="E141" s="214">
        <v>14</v>
      </c>
      <c r="F141" s="146">
        <v>29</v>
      </c>
      <c r="G141" s="147">
        <v>110</v>
      </c>
      <c r="H141" s="148">
        <v>139</v>
      </c>
      <c r="I141" s="146">
        <v>3</v>
      </c>
      <c r="J141" s="147">
        <v>49</v>
      </c>
      <c r="K141" s="148">
        <v>52</v>
      </c>
      <c r="L141" s="150">
        <v>47</v>
      </c>
      <c r="M141" s="150">
        <v>369</v>
      </c>
      <c r="N141" s="140"/>
    </row>
    <row r="142" spans="1:14" s="466" customFormat="1" ht="12.75" hidden="1" customHeight="1" x14ac:dyDescent="0.2">
      <c r="A142" s="128">
        <v>1</v>
      </c>
      <c r="B142" s="107" t="s">
        <v>4</v>
      </c>
      <c r="C142" s="203" t="s">
        <v>66</v>
      </c>
      <c r="D142" s="107">
        <v>1991</v>
      </c>
      <c r="E142" s="214">
        <v>15</v>
      </c>
      <c r="F142" s="146">
        <v>29</v>
      </c>
      <c r="G142" s="147">
        <v>97</v>
      </c>
      <c r="H142" s="148">
        <v>126</v>
      </c>
      <c r="I142" s="146">
        <v>20</v>
      </c>
      <c r="J142" s="147">
        <v>88</v>
      </c>
      <c r="K142" s="148">
        <v>108</v>
      </c>
      <c r="L142" s="150">
        <v>60</v>
      </c>
      <c r="M142" s="150">
        <v>417</v>
      </c>
      <c r="N142" s="140"/>
    </row>
    <row r="143" spans="1:14" s="466" customFormat="1" ht="12.75" hidden="1" customHeight="1" x14ac:dyDescent="0.2">
      <c r="A143" s="128">
        <v>1</v>
      </c>
      <c r="B143" s="107" t="s">
        <v>4</v>
      </c>
      <c r="C143" s="203" t="s">
        <v>66</v>
      </c>
      <c r="D143" s="107">
        <v>1992</v>
      </c>
      <c r="E143" s="214">
        <v>16</v>
      </c>
      <c r="F143" s="146">
        <v>59</v>
      </c>
      <c r="G143" s="147">
        <v>141</v>
      </c>
      <c r="H143" s="148">
        <v>200</v>
      </c>
      <c r="I143" s="146">
        <v>14</v>
      </c>
      <c r="J143" s="147">
        <v>63</v>
      </c>
      <c r="K143" s="148">
        <v>77</v>
      </c>
      <c r="L143" s="150">
        <v>75</v>
      </c>
      <c r="M143" s="150">
        <v>419</v>
      </c>
      <c r="N143" s="140"/>
    </row>
    <row r="144" spans="1:14" s="466" customFormat="1" ht="12.75" hidden="1" customHeight="1" x14ac:dyDescent="0.2">
      <c r="A144" s="128">
        <v>1</v>
      </c>
      <c r="B144" s="107" t="s">
        <v>4</v>
      </c>
      <c r="C144" s="203" t="s">
        <v>66</v>
      </c>
      <c r="D144" s="107">
        <v>1993</v>
      </c>
      <c r="E144" s="214">
        <v>17</v>
      </c>
      <c r="F144" s="146">
        <v>36</v>
      </c>
      <c r="G144" s="147">
        <v>213</v>
      </c>
      <c r="H144" s="148">
        <v>249</v>
      </c>
      <c r="I144" s="146">
        <v>14</v>
      </c>
      <c r="J144" s="147">
        <v>70</v>
      </c>
      <c r="K144" s="148">
        <v>84</v>
      </c>
      <c r="L144" s="150">
        <v>56</v>
      </c>
      <c r="M144" s="150">
        <v>447</v>
      </c>
      <c r="N144" s="140"/>
    </row>
    <row r="145" spans="1:14" s="466" customFormat="1" ht="12.75" hidden="1" customHeight="1" x14ac:dyDescent="0.2">
      <c r="A145" s="128">
        <v>1</v>
      </c>
      <c r="B145" s="107" t="s">
        <v>4</v>
      </c>
      <c r="C145" s="203" t="s">
        <v>66</v>
      </c>
      <c r="D145" s="107">
        <v>1994</v>
      </c>
      <c r="E145" s="214">
        <v>18</v>
      </c>
      <c r="F145" s="146">
        <v>39</v>
      </c>
      <c r="G145" s="147">
        <v>133</v>
      </c>
      <c r="H145" s="148">
        <v>172</v>
      </c>
      <c r="I145" s="146">
        <v>42</v>
      </c>
      <c r="J145" s="147">
        <v>206</v>
      </c>
      <c r="K145" s="148">
        <v>248</v>
      </c>
      <c r="L145" s="150">
        <v>72</v>
      </c>
      <c r="M145" s="150">
        <v>623</v>
      </c>
      <c r="N145" s="140"/>
    </row>
    <row r="146" spans="1:14" s="466" customFormat="1" ht="12.75" hidden="1" customHeight="1" x14ac:dyDescent="0.2">
      <c r="A146" s="128">
        <v>1</v>
      </c>
      <c r="B146" s="107" t="s">
        <v>4</v>
      </c>
      <c r="C146" s="203" t="s">
        <v>66</v>
      </c>
      <c r="D146" s="107">
        <v>1995</v>
      </c>
      <c r="E146" s="214">
        <v>19</v>
      </c>
      <c r="F146" s="146">
        <v>35</v>
      </c>
      <c r="G146" s="147">
        <v>68</v>
      </c>
      <c r="H146" s="148">
        <v>103</v>
      </c>
      <c r="I146" s="146">
        <v>52</v>
      </c>
      <c r="J146" s="147">
        <v>245</v>
      </c>
      <c r="K146" s="148">
        <v>297</v>
      </c>
      <c r="L146" s="150">
        <v>96</v>
      </c>
      <c r="M146" s="150">
        <v>824</v>
      </c>
      <c r="N146" s="140"/>
    </row>
    <row r="147" spans="1:14" s="466" customFormat="1" ht="12.75" hidden="1" customHeight="1" x14ac:dyDescent="0.2">
      <c r="A147" s="128">
        <v>1</v>
      </c>
      <c r="B147" s="107" t="s">
        <v>4</v>
      </c>
      <c r="C147" s="203" t="s">
        <v>66</v>
      </c>
      <c r="D147" s="107">
        <v>1996</v>
      </c>
      <c r="E147" s="214">
        <v>20</v>
      </c>
      <c r="F147" s="146">
        <v>12</v>
      </c>
      <c r="G147" s="147">
        <v>12</v>
      </c>
      <c r="H147" s="148">
        <v>24</v>
      </c>
      <c r="I147" s="146">
        <v>11</v>
      </c>
      <c r="J147" s="147">
        <v>22</v>
      </c>
      <c r="K147" s="148">
        <v>33</v>
      </c>
      <c r="L147" s="150">
        <v>144</v>
      </c>
      <c r="M147" s="150">
        <v>713</v>
      </c>
      <c r="N147" s="140"/>
    </row>
    <row r="148" spans="1:14" s="466" customFormat="1" ht="12.75" hidden="1" customHeight="1" x14ac:dyDescent="0.2">
      <c r="A148" s="128">
        <v>1</v>
      </c>
      <c r="B148" s="107" t="s">
        <v>4</v>
      </c>
      <c r="C148" s="203" t="s">
        <v>66</v>
      </c>
      <c r="D148" s="107">
        <v>1997</v>
      </c>
      <c r="E148" s="214">
        <v>21</v>
      </c>
      <c r="F148" s="146">
        <v>25</v>
      </c>
      <c r="G148" s="147">
        <v>28</v>
      </c>
      <c r="H148" s="148">
        <v>53</v>
      </c>
      <c r="I148" s="146">
        <v>0</v>
      </c>
      <c r="J148" s="147">
        <v>0</v>
      </c>
      <c r="K148" s="148">
        <v>0</v>
      </c>
      <c r="L148" s="150">
        <v>177</v>
      </c>
      <c r="M148" s="150">
        <v>536</v>
      </c>
      <c r="N148" s="140"/>
    </row>
    <row r="149" spans="1:14" s="466" customFormat="1" ht="12.75" hidden="1" customHeight="1" x14ac:dyDescent="0.2">
      <c r="A149" s="128">
        <v>1</v>
      </c>
      <c r="B149" s="107" t="s">
        <v>4</v>
      </c>
      <c r="C149" s="203" t="s">
        <v>66</v>
      </c>
      <c r="D149" s="107">
        <v>1998</v>
      </c>
      <c r="E149" s="214">
        <v>22</v>
      </c>
      <c r="F149" s="146">
        <v>11</v>
      </c>
      <c r="G149" s="147">
        <v>15</v>
      </c>
      <c r="H149" s="148">
        <v>26</v>
      </c>
      <c r="I149" s="146">
        <v>0</v>
      </c>
      <c r="J149" s="147">
        <v>0</v>
      </c>
      <c r="K149" s="148">
        <v>0</v>
      </c>
      <c r="L149" s="150">
        <v>86</v>
      </c>
      <c r="M149" s="150">
        <v>450</v>
      </c>
      <c r="N149" s="140"/>
    </row>
    <row r="150" spans="1:14" s="466" customFormat="1" ht="12.75" hidden="1" customHeight="1" x14ac:dyDescent="0.2">
      <c r="A150" s="128">
        <v>1</v>
      </c>
      <c r="B150" s="107" t="s">
        <v>4</v>
      </c>
      <c r="C150" s="203" t="s">
        <v>66</v>
      </c>
      <c r="D150" s="107">
        <v>1999</v>
      </c>
      <c r="E150" s="214">
        <v>23</v>
      </c>
      <c r="F150" s="146">
        <v>13</v>
      </c>
      <c r="G150" s="147">
        <v>27</v>
      </c>
      <c r="H150" s="148">
        <v>40</v>
      </c>
      <c r="I150" s="146">
        <v>21</v>
      </c>
      <c r="J150" s="147">
        <v>49</v>
      </c>
      <c r="K150" s="148">
        <v>70</v>
      </c>
      <c r="L150" s="150">
        <v>74</v>
      </c>
      <c r="M150" s="150">
        <v>446</v>
      </c>
      <c r="N150" s="140"/>
    </row>
    <row r="151" spans="1:14" s="466" customFormat="1" ht="12.75" hidden="1" customHeight="1" x14ac:dyDescent="0.2">
      <c r="A151" s="128">
        <v>1</v>
      </c>
      <c r="B151" s="107" t="s">
        <v>4</v>
      </c>
      <c r="C151" s="203" t="s">
        <v>66</v>
      </c>
      <c r="D151" s="107">
        <v>2000</v>
      </c>
      <c r="E151" s="214">
        <v>24</v>
      </c>
      <c r="F151" s="146">
        <v>7</v>
      </c>
      <c r="G151" s="147">
        <v>3</v>
      </c>
      <c r="H151" s="148">
        <v>10</v>
      </c>
      <c r="I151" s="146">
        <v>59</v>
      </c>
      <c r="J151" s="147">
        <v>83</v>
      </c>
      <c r="K151" s="148">
        <v>142</v>
      </c>
      <c r="L151" s="150">
        <v>59</v>
      </c>
      <c r="M151" s="150">
        <v>529</v>
      </c>
      <c r="N151" s="140"/>
    </row>
    <row r="152" spans="1:14" s="466" customFormat="1" ht="12.75" hidden="1" customHeight="1" x14ac:dyDescent="0.2">
      <c r="A152" s="128">
        <v>1</v>
      </c>
      <c r="B152" s="107" t="s">
        <v>4</v>
      </c>
      <c r="C152" s="203" t="s">
        <v>66</v>
      </c>
      <c r="D152" s="107">
        <v>2001</v>
      </c>
      <c r="E152" s="214">
        <v>25</v>
      </c>
      <c r="F152" s="146">
        <v>4</v>
      </c>
      <c r="G152" s="147">
        <v>2</v>
      </c>
      <c r="H152" s="148">
        <v>6</v>
      </c>
      <c r="I152" s="146">
        <v>8</v>
      </c>
      <c r="J152" s="147">
        <v>4</v>
      </c>
      <c r="K152" s="148">
        <v>12</v>
      </c>
      <c r="L152" s="150">
        <v>108</v>
      </c>
      <c r="M152" s="150">
        <v>433</v>
      </c>
      <c r="N152" s="140"/>
    </row>
    <row r="153" spans="1:14" s="466" customFormat="1" ht="12.75" hidden="1" customHeight="1" x14ac:dyDescent="0.2">
      <c r="A153" s="128">
        <v>1</v>
      </c>
      <c r="B153" s="107" t="s">
        <v>4</v>
      </c>
      <c r="C153" s="203" t="s">
        <v>66</v>
      </c>
      <c r="D153" s="107">
        <v>2002</v>
      </c>
      <c r="E153" s="214">
        <v>26</v>
      </c>
      <c r="F153" s="146">
        <v>1</v>
      </c>
      <c r="G153" s="147">
        <v>8</v>
      </c>
      <c r="H153" s="148">
        <v>9</v>
      </c>
      <c r="I153" s="146">
        <v>0</v>
      </c>
      <c r="J153" s="147">
        <v>0</v>
      </c>
      <c r="K153" s="148">
        <v>0</v>
      </c>
      <c r="L153" s="150">
        <v>60</v>
      </c>
      <c r="M153" s="150">
        <v>373</v>
      </c>
      <c r="N153" s="140"/>
    </row>
    <row r="154" spans="1:14" s="466" customFormat="1" ht="12.75" hidden="1" customHeight="1" x14ac:dyDescent="0.2">
      <c r="A154" s="128">
        <v>1</v>
      </c>
      <c r="B154" s="107" t="s">
        <v>4</v>
      </c>
      <c r="C154" s="203" t="s">
        <v>66</v>
      </c>
      <c r="D154" s="107">
        <v>2003</v>
      </c>
      <c r="E154" s="214">
        <v>27</v>
      </c>
      <c r="F154" s="146">
        <v>1</v>
      </c>
      <c r="G154" s="147">
        <v>5</v>
      </c>
      <c r="H154" s="148">
        <v>6</v>
      </c>
      <c r="I154" s="146">
        <v>10</v>
      </c>
      <c r="J154" s="147">
        <v>8</v>
      </c>
      <c r="K154" s="148">
        <v>18</v>
      </c>
      <c r="L154" s="150">
        <v>41</v>
      </c>
      <c r="M154" s="150">
        <v>350</v>
      </c>
      <c r="N154" s="140"/>
    </row>
    <row r="155" spans="1:14" s="466" customFormat="1" ht="12.75" hidden="1" customHeight="1" x14ac:dyDescent="0.2">
      <c r="A155" s="128">
        <v>1</v>
      </c>
      <c r="B155" s="107" t="s">
        <v>4</v>
      </c>
      <c r="C155" s="203" t="s">
        <v>66</v>
      </c>
      <c r="D155" s="107">
        <v>2004</v>
      </c>
      <c r="E155" s="214">
        <v>28</v>
      </c>
      <c r="F155" s="146">
        <v>4</v>
      </c>
      <c r="G155" s="147">
        <v>3</v>
      </c>
      <c r="H155" s="148">
        <v>7</v>
      </c>
      <c r="I155" s="146">
        <v>1</v>
      </c>
      <c r="J155" s="147">
        <v>5</v>
      </c>
      <c r="K155" s="148">
        <v>6</v>
      </c>
      <c r="L155" s="150">
        <v>38</v>
      </c>
      <c r="M155" s="150">
        <v>318</v>
      </c>
      <c r="N155" s="140"/>
    </row>
    <row r="156" spans="1:14" s="466" customFormat="1" ht="12.75" hidden="1" customHeight="1" x14ac:dyDescent="0.2">
      <c r="A156" s="128"/>
      <c r="B156" s="107"/>
      <c r="C156" s="203"/>
      <c r="D156" s="107">
        <v>2005</v>
      </c>
      <c r="E156" s="214"/>
      <c r="F156" s="146">
        <v>0</v>
      </c>
      <c r="G156" s="147">
        <v>5</v>
      </c>
      <c r="H156" s="148">
        <v>5</v>
      </c>
      <c r="I156" s="146">
        <v>2</v>
      </c>
      <c r="J156" s="147">
        <v>2</v>
      </c>
      <c r="K156" s="148">
        <v>4</v>
      </c>
      <c r="L156" s="150">
        <v>53</v>
      </c>
      <c r="M156" s="150">
        <v>269</v>
      </c>
      <c r="N156" s="140"/>
    </row>
    <row r="157" spans="1:14" s="466" customFormat="1" ht="12.75" hidden="1" customHeight="1" x14ac:dyDescent="0.2">
      <c r="A157" s="128">
        <v>1</v>
      </c>
      <c r="B157" s="107" t="s">
        <v>4</v>
      </c>
      <c r="C157" s="203" t="s">
        <v>66</v>
      </c>
      <c r="D157" s="105">
        <v>2006</v>
      </c>
      <c r="E157" s="214">
        <v>29</v>
      </c>
      <c r="F157" s="146">
        <v>0</v>
      </c>
      <c r="G157" s="147">
        <v>1</v>
      </c>
      <c r="H157" s="148">
        <v>1</v>
      </c>
      <c r="I157" s="146">
        <v>3</v>
      </c>
      <c r="J157" s="147">
        <v>5</v>
      </c>
      <c r="K157" s="148">
        <v>8</v>
      </c>
      <c r="L157" s="150">
        <v>23</v>
      </c>
      <c r="M157" s="150">
        <v>254</v>
      </c>
      <c r="N157" s="141"/>
    </row>
    <row r="158" spans="1:14" s="466" customFormat="1" ht="12.75" hidden="1" customHeight="1" x14ac:dyDescent="0.2">
      <c r="A158" s="128">
        <v>1</v>
      </c>
      <c r="B158" s="107" t="s">
        <v>4</v>
      </c>
      <c r="C158" s="203"/>
      <c r="D158" s="105">
        <v>2007</v>
      </c>
      <c r="E158" s="214">
        <v>30</v>
      </c>
      <c r="F158" s="146">
        <v>0</v>
      </c>
      <c r="G158" s="147">
        <v>1</v>
      </c>
      <c r="H158" s="148">
        <v>1</v>
      </c>
      <c r="I158" s="146">
        <v>0</v>
      </c>
      <c r="J158" s="147">
        <v>2</v>
      </c>
      <c r="K158" s="148">
        <v>2</v>
      </c>
      <c r="L158" s="150">
        <v>36</v>
      </c>
      <c r="M158" s="150">
        <v>220</v>
      </c>
      <c r="N158" s="141"/>
    </row>
    <row r="159" spans="1:14" s="466" customFormat="1" ht="12.75" hidden="1" customHeight="1" x14ac:dyDescent="0.2">
      <c r="A159" s="128">
        <v>1</v>
      </c>
      <c r="B159" s="106"/>
      <c r="C159" s="203" t="s">
        <v>130</v>
      </c>
      <c r="D159" s="105">
        <v>2008</v>
      </c>
      <c r="E159" s="214">
        <v>31</v>
      </c>
      <c r="F159" s="606">
        <v>4</v>
      </c>
      <c r="G159" s="149">
        <v>1</v>
      </c>
      <c r="H159" s="607">
        <v>5</v>
      </c>
      <c r="I159" s="606">
        <v>0</v>
      </c>
      <c r="J159" s="149">
        <v>0</v>
      </c>
      <c r="K159" s="607">
        <v>0</v>
      </c>
      <c r="L159" s="608">
        <v>17</v>
      </c>
      <c r="M159" s="608">
        <v>203</v>
      </c>
      <c r="N159" s="141"/>
    </row>
    <row r="160" spans="1:14" s="466" customFormat="1" ht="12.75" hidden="1" customHeight="1" x14ac:dyDescent="0.2">
      <c r="A160" s="128">
        <v>1</v>
      </c>
      <c r="B160" s="107" t="s">
        <v>4</v>
      </c>
      <c r="C160" s="203" t="s">
        <v>130</v>
      </c>
      <c r="D160" s="105">
        <v>2009</v>
      </c>
      <c r="E160" s="214">
        <v>32</v>
      </c>
      <c r="F160" s="146">
        <v>0</v>
      </c>
      <c r="G160" s="147">
        <v>0</v>
      </c>
      <c r="H160" s="148">
        <v>0</v>
      </c>
      <c r="I160" s="146">
        <v>0</v>
      </c>
      <c r="J160" s="149">
        <v>1</v>
      </c>
      <c r="K160" s="148">
        <v>1</v>
      </c>
      <c r="L160" s="150">
        <v>36</v>
      </c>
      <c r="M160" s="150">
        <v>168</v>
      </c>
      <c r="N160" s="141"/>
    </row>
    <row r="161" spans="1:15" s="466" customFormat="1" ht="12.75" hidden="1" customHeight="1" x14ac:dyDescent="0.2">
      <c r="A161" s="128">
        <v>1</v>
      </c>
      <c r="B161" s="106"/>
      <c r="C161" s="203"/>
      <c r="D161" s="107">
        <v>2010</v>
      </c>
      <c r="E161" s="214">
        <v>33</v>
      </c>
      <c r="F161" s="609">
        <v>4</v>
      </c>
      <c r="G161" s="610">
        <v>0</v>
      </c>
      <c r="H161" s="611">
        <v>4</v>
      </c>
      <c r="I161" s="609">
        <v>0</v>
      </c>
      <c r="J161" s="612">
        <v>0</v>
      </c>
      <c r="K161" s="611">
        <v>0</v>
      </c>
      <c r="L161" s="613">
        <v>15</v>
      </c>
      <c r="M161" s="613">
        <v>153</v>
      </c>
      <c r="N161" s="141"/>
    </row>
    <row r="162" spans="1:15" s="467" customFormat="1" ht="12.75" hidden="1" customHeight="1" x14ac:dyDescent="0.25">
      <c r="A162" s="128"/>
      <c r="B162" s="106"/>
      <c r="C162" s="203"/>
      <c r="D162" s="107">
        <v>2011</v>
      </c>
      <c r="E162" s="214"/>
      <c r="F162" s="614">
        <v>1</v>
      </c>
      <c r="G162" s="615">
        <v>1</v>
      </c>
      <c r="H162" s="611">
        <v>2</v>
      </c>
      <c r="I162" s="614">
        <v>5</v>
      </c>
      <c r="J162" s="615">
        <v>0</v>
      </c>
      <c r="K162" s="611">
        <v>5</v>
      </c>
      <c r="L162" s="616">
        <v>11</v>
      </c>
      <c r="M162" s="616">
        <v>147</v>
      </c>
      <c r="N162" s="115"/>
      <c r="O162" s="466"/>
    </row>
    <row r="163" spans="1:15" s="467" customFormat="1" ht="12.75" hidden="1" customHeight="1" x14ac:dyDescent="0.25">
      <c r="A163" s="128">
        <v>7</v>
      </c>
      <c r="B163" s="212"/>
      <c r="C163" s="212"/>
      <c r="D163" s="107" t="s">
        <v>339</v>
      </c>
      <c r="E163" s="214"/>
      <c r="F163" s="144">
        <v>1</v>
      </c>
      <c r="G163" s="142">
        <v>2</v>
      </c>
      <c r="H163" s="143">
        <v>3</v>
      </c>
      <c r="I163" s="144">
        <v>2</v>
      </c>
      <c r="J163" s="142">
        <v>1</v>
      </c>
      <c r="K163" s="143">
        <v>3</v>
      </c>
      <c r="L163" s="145">
        <v>11</v>
      </c>
      <c r="M163" s="145">
        <v>139</v>
      </c>
      <c r="N163" s="115"/>
      <c r="O163" s="466"/>
    </row>
    <row r="164" spans="1:15" s="467" customFormat="1" ht="12.75" hidden="1" customHeight="1" x14ac:dyDescent="0.25">
      <c r="A164" s="128"/>
      <c r="B164" s="107" t="s">
        <v>4</v>
      </c>
      <c r="C164" s="203" t="s">
        <v>130</v>
      </c>
      <c r="D164" s="107">
        <v>2013</v>
      </c>
      <c r="E164" s="214"/>
      <c r="F164" s="144">
        <v>0</v>
      </c>
      <c r="G164" s="142">
        <v>0</v>
      </c>
      <c r="H164" s="143">
        <v>0</v>
      </c>
      <c r="I164" s="144">
        <v>0</v>
      </c>
      <c r="J164" s="142">
        <v>0</v>
      </c>
      <c r="K164" s="143">
        <v>0</v>
      </c>
      <c r="L164" s="145">
        <v>22</v>
      </c>
      <c r="M164" s="145">
        <v>102</v>
      </c>
      <c r="N164" s="115"/>
      <c r="O164" s="466"/>
    </row>
    <row r="165" spans="1:15" s="467" customFormat="1" ht="12.75" customHeight="1" x14ac:dyDescent="0.25">
      <c r="A165" s="128"/>
      <c r="B165" s="107" t="s">
        <v>4</v>
      </c>
      <c r="C165" s="203" t="s">
        <v>130</v>
      </c>
      <c r="D165" s="107">
        <v>2014</v>
      </c>
      <c r="E165" s="214"/>
      <c r="F165" s="144">
        <v>3</v>
      </c>
      <c r="G165" s="142">
        <v>0</v>
      </c>
      <c r="H165" s="143">
        <v>3</v>
      </c>
      <c r="I165" s="144">
        <v>1</v>
      </c>
      <c r="J165" s="142">
        <v>2</v>
      </c>
      <c r="K165" s="143">
        <v>3</v>
      </c>
      <c r="L165" s="145">
        <v>21</v>
      </c>
      <c r="M165" s="145">
        <v>84</v>
      </c>
      <c r="N165" s="115"/>
      <c r="O165" s="466"/>
    </row>
    <row r="166" spans="1:15" s="467" customFormat="1" ht="12.75" customHeight="1" x14ac:dyDescent="0.25">
      <c r="A166" s="128"/>
      <c r="B166" s="107"/>
      <c r="C166" s="203"/>
      <c r="D166" s="107">
        <v>2015</v>
      </c>
      <c r="E166" s="214"/>
      <c r="F166" s="144">
        <v>1</v>
      </c>
      <c r="G166" s="142">
        <v>0</v>
      </c>
      <c r="H166" s="143">
        <v>1</v>
      </c>
      <c r="I166" s="144">
        <v>0</v>
      </c>
      <c r="J166" s="142">
        <v>0</v>
      </c>
      <c r="K166" s="143">
        <v>0</v>
      </c>
      <c r="L166" s="145">
        <v>13</v>
      </c>
      <c r="M166" s="145">
        <v>65</v>
      </c>
      <c r="N166" s="115"/>
      <c r="O166" s="466"/>
    </row>
    <row r="167" spans="1:15" s="467" customFormat="1" ht="12.75" customHeight="1" x14ac:dyDescent="0.25">
      <c r="A167" s="128"/>
      <c r="B167" s="107"/>
      <c r="C167" s="203"/>
      <c r="D167" s="107">
        <v>2016</v>
      </c>
      <c r="E167" s="214"/>
      <c r="F167" s="144">
        <v>4</v>
      </c>
      <c r="G167" s="142">
        <v>0</v>
      </c>
      <c r="H167" s="143">
        <v>4</v>
      </c>
      <c r="I167" s="144">
        <v>1</v>
      </c>
      <c r="J167" s="142">
        <v>0</v>
      </c>
      <c r="K167" s="143">
        <v>1</v>
      </c>
      <c r="L167" s="145">
        <v>13</v>
      </c>
      <c r="M167" s="145">
        <v>53</v>
      </c>
      <c r="N167" s="115"/>
      <c r="O167" s="466"/>
    </row>
    <row r="168" spans="1:15" s="467" customFormat="1" ht="12.75" customHeight="1" x14ac:dyDescent="0.25">
      <c r="A168" s="128"/>
      <c r="B168" s="107"/>
      <c r="C168" s="201"/>
      <c r="D168" s="107">
        <v>2017</v>
      </c>
      <c r="E168" s="211"/>
      <c r="F168" s="146">
        <v>3</v>
      </c>
      <c r="G168" s="147">
        <v>0</v>
      </c>
      <c r="H168" s="148">
        <v>3</v>
      </c>
      <c r="I168" s="146">
        <v>1</v>
      </c>
      <c r="J168" s="147">
        <v>0</v>
      </c>
      <c r="K168" s="148">
        <v>1</v>
      </c>
      <c r="L168" s="150">
        <v>11</v>
      </c>
      <c r="M168" s="150">
        <v>43</v>
      </c>
      <c r="N168" s="115"/>
      <c r="O168" s="466"/>
    </row>
    <row r="169" spans="1:15" s="467" customFormat="1" ht="12.75" customHeight="1" x14ac:dyDescent="0.25">
      <c r="A169" s="128"/>
      <c r="B169" s="107"/>
      <c r="C169" s="201"/>
      <c r="D169" s="107">
        <v>2018</v>
      </c>
      <c r="E169" s="211"/>
      <c r="F169" s="146">
        <v>1</v>
      </c>
      <c r="G169" s="147">
        <v>0</v>
      </c>
      <c r="H169" s="148">
        <v>1</v>
      </c>
      <c r="I169" s="146">
        <v>0</v>
      </c>
      <c r="J169" s="147">
        <v>0</v>
      </c>
      <c r="K169" s="148">
        <v>0</v>
      </c>
      <c r="L169" s="150">
        <v>0</v>
      </c>
      <c r="M169" s="150">
        <v>43</v>
      </c>
      <c r="N169" s="115"/>
      <c r="O169" s="466"/>
    </row>
    <row r="170" spans="1:15" s="466" customFormat="1" ht="3.75" customHeight="1" thickBot="1" x14ac:dyDescent="0.25">
      <c r="A170" s="128"/>
      <c r="B170" s="107"/>
      <c r="C170" s="201"/>
      <c r="D170" s="105"/>
      <c r="E170" s="213">
        <v>5</v>
      </c>
      <c r="F170" s="13"/>
      <c r="G170" s="14"/>
      <c r="H170" s="15"/>
      <c r="I170" s="13"/>
      <c r="J170" s="14"/>
      <c r="K170" s="15"/>
      <c r="L170" s="8"/>
      <c r="M170" s="8"/>
      <c r="N170" s="140"/>
    </row>
    <row r="171" spans="1:15" s="466" customFormat="1" ht="12.75" hidden="1" customHeight="1" x14ac:dyDescent="0.2">
      <c r="A171" s="128">
        <v>1</v>
      </c>
      <c r="B171" s="107"/>
      <c r="C171" s="203" t="s">
        <v>67</v>
      </c>
      <c r="D171" s="107">
        <v>1998</v>
      </c>
      <c r="E171" s="214">
        <v>1</v>
      </c>
      <c r="F171" s="146">
        <v>42</v>
      </c>
      <c r="G171" s="147">
        <v>2</v>
      </c>
      <c r="H171" s="148">
        <v>44</v>
      </c>
      <c r="I171" s="146">
        <v>67</v>
      </c>
      <c r="J171" s="147">
        <v>0</v>
      </c>
      <c r="K171" s="148">
        <v>67</v>
      </c>
      <c r="L171" s="150">
        <v>0</v>
      </c>
      <c r="M171" s="150">
        <v>67</v>
      </c>
      <c r="N171" s="140"/>
    </row>
    <row r="172" spans="1:15" s="466" customFormat="1" ht="12.75" hidden="1" customHeight="1" x14ac:dyDescent="0.2">
      <c r="A172" s="128">
        <v>1</v>
      </c>
      <c r="B172" s="107"/>
      <c r="C172" s="203" t="s">
        <v>67</v>
      </c>
      <c r="D172" s="107">
        <v>1999</v>
      </c>
      <c r="E172" s="214">
        <v>1</v>
      </c>
      <c r="F172" s="146">
        <v>63</v>
      </c>
      <c r="G172" s="147">
        <v>5</v>
      </c>
      <c r="H172" s="148">
        <v>68</v>
      </c>
      <c r="I172" s="146">
        <v>152</v>
      </c>
      <c r="J172" s="147">
        <v>0</v>
      </c>
      <c r="K172" s="148">
        <v>152</v>
      </c>
      <c r="L172" s="150">
        <v>0</v>
      </c>
      <c r="M172" s="150">
        <v>219</v>
      </c>
      <c r="N172" s="140"/>
    </row>
    <row r="173" spans="1:15" s="466" customFormat="1" ht="12.75" hidden="1" customHeight="1" x14ac:dyDescent="0.2">
      <c r="A173" s="128">
        <v>1</v>
      </c>
      <c r="B173" s="107" t="s">
        <v>5</v>
      </c>
      <c r="C173" s="203" t="s">
        <v>67</v>
      </c>
      <c r="D173" s="107">
        <v>2000</v>
      </c>
      <c r="E173" s="214">
        <v>2</v>
      </c>
      <c r="F173" s="146">
        <v>25</v>
      </c>
      <c r="G173" s="147">
        <v>4</v>
      </c>
      <c r="H173" s="148">
        <v>29</v>
      </c>
      <c r="I173" s="146">
        <v>74</v>
      </c>
      <c r="J173" s="147">
        <v>0</v>
      </c>
      <c r="K173" s="148">
        <v>74</v>
      </c>
      <c r="L173" s="150">
        <v>0</v>
      </c>
      <c r="M173" s="150">
        <v>293</v>
      </c>
      <c r="N173" s="140"/>
    </row>
    <row r="174" spans="1:15" s="466" customFormat="1" ht="12.75" hidden="1" customHeight="1" x14ac:dyDescent="0.2">
      <c r="A174" s="128">
        <v>1</v>
      </c>
      <c r="B174" s="107" t="s">
        <v>5</v>
      </c>
      <c r="C174" s="203" t="s">
        <v>67</v>
      </c>
      <c r="D174" s="107">
        <v>2001</v>
      </c>
      <c r="E174" s="214">
        <v>3</v>
      </c>
      <c r="F174" s="146">
        <v>21</v>
      </c>
      <c r="G174" s="147">
        <v>5</v>
      </c>
      <c r="H174" s="148">
        <v>26</v>
      </c>
      <c r="I174" s="146">
        <v>146</v>
      </c>
      <c r="J174" s="147">
        <v>3</v>
      </c>
      <c r="K174" s="148">
        <v>149</v>
      </c>
      <c r="L174" s="150">
        <v>0</v>
      </c>
      <c r="M174" s="150">
        <v>275</v>
      </c>
      <c r="N174" s="140"/>
    </row>
    <row r="175" spans="1:15" s="466" customFormat="1" ht="12.75" hidden="1" customHeight="1" x14ac:dyDescent="0.2">
      <c r="A175" s="128">
        <v>1</v>
      </c>
      <c r="B175" s="107" t="s">
        <v>5</v>
      </c>
      <c r="C175" s="203" t="s">
        <v>67</v>
      </c>
      <c r="D175" s="107">
        <v>2002</v>
      </c>
      <c r="E175" s="214">
        <v>4</v>
      </c>
      <c r="F175" s="146">
        <v>30</v>
      </c>
      <c r="G175" s="147">
        <v>2</v>
      </c>
      <c r="H175" s="148">
        <v>32</v>
      </c>
      <c r="I175" s="146">
        <v>52</v>
      </c>
      <c r="J175" s="147">
        <v>6</v>
      </c>
      <c r="K175" s="148">
        <v>58</v>
      </c>
      <c r="L175" s="150">
        <v>14</v>
      </c>
      <c r="M175" s="150">
        <v>319</v>
      </c>
      <c r="N175" s="140"/>
    </row>
    <row r="176" spans="1:15" s="466" customFormat="1" ht="12.75" hidden="1" customHeight="1" x14ac:dyDescent="0.2">
      <c r="A176" s="128">
        <v>1</v>
      </c>
      <c r="B176" s="107" t="s">
        <v>5</v>
      </c>
      <c r="C176" s="203" t="s">
        <v>67</v>
      </c>
      <c r="D176" s="107">
        <v>2003</v>
      </c>
      <c r="E176" s="214">
        <v>5</v>
      </c>
      <c r="F176" s="146">
        <v>29</v>
      </c>
      <c r="G176" s="147">
        <v>10</v>
      </c>
      <c r="H176" s="148">
        <v>39</v>
      </c>
      <c r="I176" s="146">
        <v>50</v>
      </c>
      <c r="J176" s="147">
        <v>1</v>
      </c>
      <c r="K176" s="148">
        <v>51</v>
      </c>
      <c r="L176" s="150">
        <v>33</v>
      </c>
      <c r="M176" s="150">
        <v>337</v>
      </c>
      <c r="N176" s="140"/>
    </row>
    <row r="177" spans="1:15" s="466" customFormat="1" ht="12.75" hidden="1" customHeight="1" x14ac:dyDescent="0.2">
      <c r="A177" s="128">
        <v>1</v>
      </c>
      <c r="B177" s="107" t="s">
        <v>5</v>
      </c>
      <c r="C177" s="203" t="s">
        <v>67</v>
      </c>
      <c r="D177" s="107">
        <v>2004</v>
      </c>
      <c r="E177" s="214">
        <v>6</v>
      </c>
      <c r="F177" s="146">
        <v>48</v>
      </c>
      <c r="G177" s="147">
        <v>4</v>
      </c>
      <c r="H177" s="148">
        <v>52</v>
      </c>
      <c r="I177" s="146">
        <v>56</v>
      </c>
      <c r="J177" s="147">
        <v>3</v>
      </c>
      <c r="K177" s="148">
        <v>59</v>
      </c>
      <c r="L177" s="150">
        <v>37</v>
      </c>
      <c r="M177" s="150">
        <v>359</v>
      </c>
      <c r="N177" s="140"/>
    </row>
    <row r="178" spans="1:15" s="466" customFormat="1" ht="12.75" hidden="1" customHeight="1" x14ac:dyDescent="0.2">
      <c r="A178" s="128"/>
      <c r="B178" s="107"/>
      <c r="C178" s="203"/>
      <c r="D178" s="107">
        <v>2005</v>
      </c>
      <c r="E178" s="214"/>
      <c r="F178" s="146">
        <v>53</v>
      </c>
      <c r="G178" s="147">
        <v>10</v>
      </c>
      <c r="H178" s="148">
        <v>63</v>
      </c>
      <c r="I178" s="146">
        <v>99</v>
      </c>
      <c r="J178" s="147">
        <v>1</v>
      </c>
      <c r="K178" s="148">
        <v>100</v>
      </c>
      <c r="L178" s="150">
        <v>0</v>
      </c>
      <c r="M178" s="150">
        <v>460</v>
      </c>
      <c r="N178" s="140"/>
    </row>
    <row r="179" spans="1:15" s="466" customFormat="1" ht="12.75" hidden="1" customHeight="1" x14ac:dyDescent="0.2">
      <c r="A179" s="128">
        <v>1</v>
      </c>
      <c r="B179" s="107" t="s">
        <v>5</v>
      </c>
      <c r="C179" s="203" t="s">
        <v>67</v>
      </c>
      <c r="D179" s="105">
        <v>2006</v>
      </c>
      <c r="E179" s="214">
        <v>7</v>
      </c>
      <c r="F179" s="146">
        <v>45</v>
      </c>
      <c r="G179" s="147">
        <v>1</v>
      </c>
      <c r="H179" s="148">
        <v>46</v>
      </c>
      <c r="I179" s="146">
        <v>31</v>
      </c>
      <c r="J179" s="147">
        <v>1</v>
      </c>
      <c r="K179" s="148">
        <v>32</v>
      </c>
      <c r="L179" s="150">
        <v>34</v>
      </c>
      <c r="M179" s="150">
        <v>457</v>
      </c>
      <c r="N179" s="140"/>
    </row>
    <row r="180" spans="1:15" s="466" customFormat="1" ht="12.75" hidden="1" customHeight="1" x14ac:dyDescent="0.2">
      <c r="A180" s="128">
        <v>1</v>
      </c>
      <c r="B180" s="107" t="s">
        <v>5</v>
      </c>
      <c r="C180" s="203"/>
      <c r="D180" s="105">
        <v>2007</v>
      </c>
      <c r="E180" s="214">
        <v>8</v>
      </c>
      <c r="F180" s="146">
        <v>65</v>
      </c>
      <c r="G180" s="147">
        <v>3</v>
      </c>
      <c r="H180" s="148">
        <v>68</v>
      </c>
      <c r="I180" s="146">
        <v>32</v>
      </c>
      <c r="J180" s="147">
        <v>0</v>
      </c>
      <c r="K180" s="148">
        <v>32</v>
      </c>
      <c r="L180" s="150">
        <v>63</v>
      </c>
      <c r="M180" s="150">
        <v>426</v>
      </c>
      <c r="N180" s="140"/>
    </row>
    <row r="181" spans="1:15" s="466" customFormat="1" ht="12.75" hidden="1" customHeight="1" x14ac:dyDescent="0.2">
      <c r="A181" s="128"/>
      <c r="B181" s="106"/>
      <c r="C181" s="203" t="s">
        <v>67</v>
      </c>
      <c r="D181" s="105">
        <v>2008</v>
      </c>
      <c r="E181" s="214">
        <v>9</v>
      </c>
      <c r="F181" s="606">
        <v>41</v>
      </c>
      <c r="G181" s="149">
        <v>0</v>
      </c>
      <c r="H181" s="607">
        <v>41</v>
      </c>
      <c r="I181" s="606">
        <v>78</v>
      </c>
      <c r="J181" s="149">
        <v>0</v>
      </c>
      <c r="K181" s="607">
        <v>78</v>
      </c>
      <c r="L181" s="608">
        <v>35</v>
      </c>
      <c r="M181" s="608">
        <v>497</v>
      </c>
      <c r="N181" s="140"/>
    </row>
    <row r="182" spans="1:15" s="466" customFormat="1" ht="12.75" hidden="1" customHeight="1" x14ac:dyDescent="0.2">
      <c r="A182" s="128">
        <v>7</v>
      </c>
      <c r="B182" s="107" t="s">
        <v>5</v>
      </c>
      <c r="C182" s="203" t="s">
        <v>67</v>
      </c>
      <c r="D182" s="105">
        <v>2009</v>
      </c>
      <c r="E182" s="214">
        <v>10</v>
      </c>
      <c r="F182" s="146">
        <v>64</v>
      </c>
      <c r="G182" s="147">
        <v>0</v>
      </c>
      <c r="H182" s="148">
        <v>64</v>
      </c>
      <c r="I182" s="146">
        <v>17</v>
      </c>
      <c r="J182" s="149">
        <v>0</v>
      </c>
      <c r="K182" s="148">
        <v>17</v>
      </c>
      <c r="L182" s="150">
        <v>44</v>
      </c>
      <c r="M182" s="150">
        <v>470</v>
      </c>
      <c r="N182" s="140"/>
    </row>
    <row r="183" spans="1:15" s="466" customFormat="1" ht="12.75" hidden="1" customHeight="1" x14ac:dyDescent="0.2">
      <c r="A183" s="128"/>
      <c r="B183" s="106"/>
      <c r="C183" s="203"/>
      <c r="D183" s="107">
        <v>2010</v>
      </c>
      <c r="E183" s="214">
        <v>11</v>
      </c>
      <c r="F183" s="609">
        <v>83</v>
      </c>
      <c r="G183" s="610">
        <v>0</v>
      </c>
      <c r="H183" s="611">
        <v>83</v>
      </c>
      <c r="I183" s="609">
        <v>85</v>
      </c>
      <c r="J183" s="612">
        <v>0</v>
      </c>
      <c r="K183" s="611">
        <v>85</v>
      </c>
      <c r="L183" s="613">
        <v>137</v>
      </c>
      <c r="M183" s="613">
        <v>418</v>
      </c>
      <c r="N183" s="140"/>
    </row>
    <row r="184" spans="1:15" s="467" customFormat="1" ht="12.75" hidden="1" customHeight="1" x14ac:dyDescent="0.25">
      <c r="A184" s="128"/>
      <c r="B184" s="106"/>
      <c r="C184" s="203"/>
      <c r="D184" s="107">
        <v>2011</v>
      </c>
      <c r="E184" s="214"/>
      <c r="F184" s="609">
        <v>30</v>
      </c>
      <c r="G184" s="610">
        <v>0</v>
      </c>
      <c r="H184" s="611">
        <v>30</v>
      </c>
      <c r="I184" s="609">
        <v>44</v>
      </c>
      <c r="J184" s="612">
        <v>0</v>
      </c>
      <c r="K184" s="611">
        <v>44</v>
      </c>
      <c r="L184" s="613">
        <v>35</v>
      </c>
      <c r="M184" s="613">
        <v>427</v>
      </c>
      <c r="N184" s="115"/>
      <c r="O184" s="466"/>
    </row>
    <row r="185" spans="1:15" s="467" customFormat="1" ht="12.75" hidden="1" customHeight="1" x14ac:dyDescent="0.25">
      <c r="A185" s="128">
        <v>8</v>
      </c>
      <c r="B185" s="212"/>
      <c r="C185" s="212"/>
      <c r="D185" s="107" t="s">
        <v>339</v>
      </c>
      <c r="E185" s="214"/>
      <c r="F185" s="144">
        <v>18</v>
      </c>
      <c r="G185" s="142">
        <v>0</v>
      </c>
      <c r="H185" s="143">
        <v>18</v>
      </c>
      <c r="I185" s="144">
        <v>34</v>
      </c>
      <c r="J185" s="142">
        <v>0</v>
      </c>
      <c r="K185" s="143">
        <v>34</v>
      </c>
      <c r="L185" s="145">
        <v>55</v>
      </c>
      <c r="M185" s="145">
        <v>406</v>
      </c>
      <c r="N185" s="115"/>
      <c r="O185" s="466"/>
    </row>
    <row r="186" spans="1:15" s="467" customFormat="1" ht="12.75" hidden="1" customHeight="1" x14ac:dyDescent="0.25">
      <c r="A186" s="128"/>
      <c r="B186" s="107" t="s">
        <v>5</v>
      </c>
      <c r="C186" s="203" t="s">
        <v>67</v>
      </c>
      <c r="D186" s="107">
        <v>2013</v>
      </c>
      <c r="E186" s="214"/>
      <c r="F186" s="144">
        <v>34</v>
      </c>
      <c r="G186" s="142">
        <v>0</v>
      </c>
      <c r="H186" s="143">
        <v>34</v>
      </c>
      <c r="I186" s="144">
        <v>24</v>
      </c>
      <c r="J186" s="142">
        <v>0</v>
      </c>
      <c r="K186" s="143">
        <v>24</v>
      </c>
      <c r="L186" s="145">
        <v>41</v>
      </c>
      <c r="M186" s="145">
        <v>389</v>
      </c>
      <c r="N186" s="115"/>
      <c r="O186" s="466"/>
    </row>
    <row r="187" spans="1:15" s="467" customFormat="1" ht="12.75" customHeight="1" x14ac:dyDescent="0.25">
      <c r="A187" s="128"/>
      <c r="B187" s="107" t="s">
        <v>5</v>
      </c>
      <c r="C187" s="203" t="s">
        <v>67</v>
      </c>
      <c r="D187" s="107">
        <v>2014</v>
      </c>
      <c r="E187" s="214"/>
      <c r="F187" s="144">
        <v>21</v>
      </c>
      <c r="G187" s="142">
        <v>0</v>
      </c>
      <c r="H187" s="143">
        <v>21</v>
      </c>
      <c r="I187" s="144">
        <v>19</v>
      </c>
      <c r="J187" s="142">
        <v>0</v>
      </c>
      <c r="K187" s="143">
        <v>19</v>
      </c>
      <c r="L187" s="145">
        <v>20</v>
      </c>
      <c r="M187" s="145">
        <v>388</v>
      </c>
      <c r="N187" s="115"/>
      <c r="O187" s="466"/>
    </row>
    <row r="188" spans="1:15" s="467" customFormat="1" ht="12.75" customHeight="1" x14ac:dyDescent="0.25">
      <c r="A188" s="128"/>
      <c r="B188" s="107"/>
      <c r="C188" s="203"/>
      <c r="D188" s="107">
        <v>2015</v>
      </c>
      <c r="E188" s="214"/>
      <c r="F188" s="144">
        <v>16</v>
      </c>
      <c r="G188" s="142">
        <v>0</v>
      </c>
      <c r="H188" s="143">
        <v>16</v>
      </c>
      <c r="I188" s="144">
        <v>24</v>
      </c>
      <c r="J188" s="142">
        <v>0</v>
      </c>
      <c r="K188" s="143">
        <v>24</v>
      </c>
      <c r="L188" s="145">
        <v>29</v>
      </c>
      <c r="M188" s="145">
        <v>383</v>
      </c>
      <c r="N188" s="115"/>
      <c r="O188" s="466"/>
    </row>
    <row r="189" spans="1:15" s="467" customFormat="1" ht="12.75" customHeight="1" x14ac:dyDescent="0.25">
      <c r="A189" s="128"/>
      <c r="B189" s="107"/>
      <c r="C189" s="203"/>
      <c r="D189" s="107">
        <v>2016</v>
      </c>
      <c r="E189" s="214"/>
      <c r="F189" s="144">
        <v>35</v>
      </c>
      <c r="G189" s="142">
        <v>0</v>
      </c>
      <c r="H189" s="143">
        <v>35</v>
      </c>
      <c r="I189" s="144">
        <v>21</v>
      </c>
      <c r="J189" s="142">
        <v>0</v>
      </c>
      <c r="K189" s="143">
        <v>21</v>
      </c>
      <c r="L189" s="145">
        <v>13</v>
      </c>
      <c r="M189" s="145">
        <v>391</v>
      </c>
      <c r="N189" s="115"/>
      <c r="O189" s="466"/>
    </row>
    <row r="190" spans="1:15" s="467" customFormat="1" ht="12.75" customHeight="1" x14ac:dyDescent="0.25">
      <c r="A190" s="128"/>
      <c r="B190" s="107"/>
      <c r="C190" s="201"/>
      <c r="D190" s="107">
        <v>2017</v>
      </c>
      <c r="E190" s="211"/>
      <c r="F190" s="609">
        <v>48</v>
      </c>
      <c r="G190" s="610">
        <v>0</v>
      </c>
      <c r="H190" s="611">
        <v>48</v>
      </c>
      <c r="I190" s="609">
        <v>24</v>
      </c>
      <c r="J190" s="610">
        <v>0</v>
      </c>
      <c r="K190" s="611">
        <v>24</v>
      </c>
      <c r="L190" s="93" t="s">
        <v>307</v>
      </c>
      <c r="M190" s="93" t="s">
        <v>307</v>
      </c>
      <c r="N190" s="116"/>
      <c r="O190" s="466"/>
    </row>
    <row r="191" spans="1:15" s="467" customFormat="1" ht="12.75" customHeight="1" x14ac:dyDescent="0.25">
      <c r="A191" s="128"/>
      <c r="B191" s="107"/>
      <c r="C191" s="201"/>
      <c r="D191" s="107">
        <v>2018</v>
      </c>
      <c r="E191" s="211"/>
      <c r="F191" s="609">
        <v>18</v>
      </c>
      <c r="G191" s="610">
        <v>0</v>
      </c>
      <c r="H191" s="611">
        <v>18</v>
      </c>
      <c r="I191" s="609">
        <v>47</v>
      </c>
      <c r="J191" s="610">
        <v>0</v>
      </c>
      <c r="K191" s="611">
        <v>47</v>
      </c>
      <c r="L191" s="613">
        <v>52</v>
      </c>
      <c r="M191" s="145">
        <v>419</v>
      </c>
      <c r="N191" s="100"/>
      <c r="O191" s="466"/>
    </row>
    <row r="192" spans="1:15" s="467" customFormat="1" ht="12.75" hidden="1" customHeight="1" x14ac:dyDescent="0.25">
      <c r="A192" s="128"/>
      <c r="B192" s="107"/>
      <c r="C192" s="201"/>
      <c r="D192" s="107"/>
      <c r="E192" s="211"/>
      <c r="F192" s="609"/>
      <c r="G192" s="610"/>
      <c r="H192" s="611"/>
      <c r="I192" s="609"/>
      <c r="J192" s="610"/>
      <c r="K192" s="611"/>
      <c r="L192" s="613"/>
      <c r="M192" s="145"/>
      <c r="N192" s="100"/>
      <c r="O192" s="466"/>
    </row>
    <row r="193" spans="1:15" s="466" customFormat="1" ht="12" hidden="1" customHeight="1" x14ac:dyDescent="0.2">
      <c r="A193" s="128"/>
      <c r="B193" s="107"/>
      <c r="C193" s="435" t="s">
        <v>68</v>
      </c>
      <c r="D193" s="434">
        <v>1996</v>
      </c>
      <c r="E193" s="436">
        <v>-1</v>
      </c>
      <c r="F193" s="617">
        <v>3</v>
      </c>
      <c r="G193" s="618">
        <v>1</v>
      </c>
      <c r="H193" s="619">
        <v>4</v>
      </c>
      <c r="I193" s="617">
        <v>0</v>
      </c>
      <c r="J193" s="618">
        <v>0</v>
      </c>
      <c r="K193" s="619">
        <v>0</v>
      </c>
      <c r="L193" s="620">
        <v>0</v>
      </c>
      <c r="M193" s="620">
        <v>0</v>
      </c>
      <c r="N193" s="140"/>
    </row>
    <row r="194" spans="1:15" s="469" customFormat="1" ht="12.75" hidden="1" customHeight="1" x14ac:dyDescent="0.2">
      <c r="A194" s="128">
        <v>1</v>
      </c>
      <c r="B194" s="434"/>
      <c r="C194" s="435" t="s">
        <v>68</v>
      </c>
      <c r="D194" s="434">
        <v>1997</v>
      </c>
      <c r="E194" s="436">
        <v>-2</v>
      </c>
      <c r="F194" s="617">
        <v>1</v>
      </c>
      <c r="G194" s="618">
        <v>9</v>
      </c>
      <c r="H194" s="619">
        <v>10</v>
      </c>
      <c r="I194" s="617">
        <v>3</v>
      </c>
      <c r="J194" s="618">
        <v>1</v>
      </c>
      <c r="K194" s="619">
        <v>4</v>
      </c>
      <c r="L194" s="620">
        <v>0</v>
      </c>
      <c r="M194" s="620">
        <v>4</v>
      </c>
      <c r="N194" s="441"/>
      <c r="O194" s="466"/>
    </row>
    <row r="195" spans="1:15" s="469" customFormat="1" ht="12.75" hidden="1" customHeight="1" x14ac:dyDescent="0.2">
      <c r="A195" s="128">
        <v>1</v>
      </c>
      <c r="B195" s="434" t="s">
        <v>6</v>
      </c>
      <c r="C195" s="435" t="s">
        <v>68</v>
      </c>
      <c r="D195" s="434">
        <v>1998</v>
      </c>
      <c r="E195" s="436">
        <v>-1</v>
      </c>
      <c r="F195" s="617">
        <v>0</v>
      </c>
      <c r="G195" s="618">
        <v>7</v>
      </c>
      <c r="H195" s="619">
        <v>7</v>
      </c>
      <c r="I195" s="617">
        <v>0</v>
      </c>
      <c r="J195" s="618">
        <v>0</v>
      </c>
      <c r="K195" s="619">
        <v>0</v>
      </c>
      <c r="L195" s="620">
        <v>0</v>
      </c>
      <c r="M195" s="620">
        <v>4</v>
      </c>
      <c r="N195" s="441"/>
      <c r="O195" s="466"/>
    </row>
    <row r="196" spans="1:15" s="469" customFormat="1" ht="12.75" hidden="1" customHeight="1" x14ac:dyDescent="0.2">
      <c r="A196" s="128">
        <v>1</v>
      </c>
      <c r="B196" s="107" t="s">
        <v>6</v>
      </c>
      <c r="C196" s="203" t="s">
        <v>68</v>
      </c>
      <c r="D196" s="107">
        <v>1999</v>
      </c>
      <c r="E196" s="214">
        <v>0</v>
      </c>
      <c r="F196" s="146">
        <v>2</v>
      </c>
      <c r="G196" s="147">
        <v>10</v>
      </c>
      <c r="H196" s="148">
        <v>12</v>
      </c>
      <c r="I196" s="146">
        <v>2</v>
      </c>
      <c r="J196" s="147">
        <v>7</v>
      </c>
      <c r="K196" s="148">
        <v>9</v>
      </c>
      <c r="L196" s="150">
        <v>0</v>
      </c>
      <c r="M196" s="150">
        <v>13</v>
      </c>
      <c r="N196" s="140"/>
      <c r="O196" s="466"/>
    </row>
    <row r="197" spans="1:15" s="469" customFormat="1" ht="12.75" hidden="1" customHeight="1" x14ac:dyDescent="0.2">
      <c r="A197" s="128">
        <v>1</v>
      </c>
      <c r="B197" s="107" t="s">
        <v>6</v>
      </c>
      <c r="C197" s="203" t="s">
        <v>68</v>
      </c>
      <c r="D197" s="107">
        <v>2000</v>
      </c>
      <c r="E197" s="214">
        <v>1</v>
      </c>
      <c r="F197" s="146">
        <v>3</v>
      </c>
      <c r="G197" s="147">
        <v>11</v>
      </c>
      <c r="H197" s="148">
        <v>14</v>
      </c>
      <c r="I197" s="146">
        <v>3</v>
      </c>
      <c r="J197" s="147">
        <v>11</v>
      </c>
      <c r="K197" s="148">
        <v>14</v>
      </c>
      <c r="L197" s="150">
        <v>5</v>
      </c>
      <c r="M197" s="150">
        <v>22</v>
      </c>
      <c r="N197" s="140"/>
      <c r="O197" s="466"/>
    </row>
    <row r="198" spans="1:15" s="469" customFormat="1" ht="12.75" hidden="1" customHeight="1" x14ac:dyDescent="0.2">
      <c r="A198" s="128">
        <v>1</v>
      </c>
      <c r="B198" s="107" t="s">
        <v>6</v>
      </c>
      <c r="C198" s="203" t="s">
        <v>68</v>
      </c>
      <c r="D198" s="107">
        <v>2001</v>
      </c>
      <c r="E198" s="214">
        <v>2</v>
      </c>
      <c r="F198" s="146">
        <v>0</v>
      </c>
      <c r="G198" s="147">
        <v>4</v>
      </c>
      <c r="H198" s="148">
        <v>4</v>
      </c>
      <c r="I198" s="146">
        <v>0</v>
      </c>
      <c r="J198" s="147">
        <v>4</v>
      </c>
      <c r="K198" s="148">
        <v>4</v>
      </c>
      <c r="L198" s="150">
        <v>4</v>
      </c>
      <c r="M198" s="150">
        <v>22</v>
      </c>
      <c r="N198" s="140"/>
      <c r="O198" s="466"/>
    </row>
    <row r="199" spans="1:15" s="469" customFormat="1" ht="12.75" hidden="1" customHeight="1" x14ac:dyDescent="0.2">
      <c r="A199" s="128">
        <v>1</v>
      </c>
      <c r="B199" s="107" t="s">
        <v>6</v>
      </c>
      <c r="C199" s="203" t="s">
        <v>68</v>
      </c>
      <c r="D199" s="107">
        <v>2002</v>
      </c>
      <c r="E199" s="214">
        <v>3</v>
      </c>
      <c r="F199" s="146">
        <v>0</v>
      </c>
      <c r="G199" s="147">
        <v>2</v>
      </c>
      <c r="H199" s="148">
        <v>2</v>
      </c>
      <c r="I199" s="146">
        <v>0</v>
      </c>
      <c r="J199" s="147">
        <v>2</v>
      </c>
      <c r="K199" s="148">
        <v>2</v>
      </c>
      <c r="L199" s="150">
        <v>6</v>
      </c>
      <c r="M199" s="150">
        <v>18</v>
      </c>
      <c r="N199" s="140"/>
      <c r="O199" s="466"/>
    </row>
    <row r="200" spans="1:15" s="469" customFormat="1" ht="12.75" hidden="1" customHeight="1" x14ac:dyDescent="0.2">
      <c r="A200" s="128">
        <v>1</v>
      </c>
      <c r="B200" s="107" t="s">
        <v>6</v>
      </c>
      <c r="C200" s="203" t="s">
        <v>68</v>
      </c>
      <c r="D200" s="107">
        <v>2003</v>
      </c>
      <c r="E200" s="214">
        <v>4</v>
      </c>
      <c r="F200" s="146">
        <v>5</v>
      </c>
      <c r="G200" s="147">
        <v>9</v>
      </c>
      <c r="H200" s="148">
        <v>14</v>
      </c>
      <c r="I200" s="146">
        <v>6</v>
      </c>
      <c r="J200" s="147">
        <v>11</v>
      </c>
      <c r="K200" s="148">
        <v>17</v>
      </c>
      <c r="L200" s="150">
        <v>10</v>
      </c>
      <c r="M200" s="150">
        <v>25</v>
      </c>
      <c r="N200" s="140"/>
      <c r="O200" s="466"/>
    </row>
    <row r="201" spans="1:15" s="469" customFormat="1" ht="12.75" hidden="1" customHeight="1" x14ac:dyDescent="0.2">
      <c r="A201" s="128">
        <v>1</v>
      </c>
      <c r="B201" s="107" t="s">
        <v>6</v>
      </c>
      <c r="C201" s="203" t="s">
        <v>68</v>
      </c>
      <c r="D201" s="107">
        <v>2004</v>
      </c>
      <c r="E201" s="214">
        <v>5</v>
      </c>
      <c r="F201" s="146">
        <v>4</v>
      </c>
      <c r="G201" s="147">
        <v>2</v>
      </c>
      <c r="H201" s="148">
        <v>6</v>
      </c>
      <c r="I201" s="146">
        <v>4</v>
      </c>
      <c r="J201" s="147">
        <v>2</v>
      </c>
      <c r="K201" s="148">
        <v>6</v>
      </c>
      <c r="L201" s="150">
        <v>8</v>
      </c>
      <c r="M201" s="150">
        <v>21</v>
      </c>
      <c r="N201" s="141"/>
      <c r="O201" s="466"/>
    </row>
    <row r="202" spans="1:15" s="469" customFormat="1" ht="12.75" hidden="1" customHeight="1" x14ac:dyDescent="0.2">
      <c r="A202" s="128"/>
      <c r="B202" s="107"/>
      <c r="C202" s="203"/>
      <c r="D202" s="107">
        <v>2005</v>
      </c>
      <c r="E202" s="214"/>
      <c r="F202" s="146">
        <v>1</v>
      </c>
      <c r="G202" s="147">
        <v>4</v>
      </c>
      <c r="H202" s="148">
        <v>5</v>
      </c>
      <c r="I202" s="146">
        <v>0</v>
      </c>
      <c r="J202" s="147">
        <v>4</v>
      </c>
      <c r="K202" s="148">
        <v>4</v>
      </c>
      <c r="L202" s="150">
        <v>1</v>
      </c>
      <c r="M202" s="150">
        <v>28</v>
      </c>
      <c r="N202" s="141"/>
      <c r="O202" s="466"/>
    </row>
    <row r="203" spans="1:15" s="469" customFormat="1" ht="12.75" hidden="1" customHeight="1" x14ac:dyDescent="0.2">
      <c r="A203" s="128">
        <v>1</v>
      </c>
      <c r="B203" s="107" t="s">
        <v>6</v>
      </c>
      <c r="C203" s="203" t="s">
        <v>68</v>
      </c>
      <c r="D203" s="105">
        <v>2006</v>
      </c>
      <c r="E203" s="214">
        <v>8</v>
      </c>
      <c r="F203" s="146">
        <v>0</v>
      </c>
      <c r="G203" s="147">
        <v>1</v>
      </c>
      <c r="H203" s="148">
        <v>1</v>
      </c>
      <c r="I203" s="146">
        <v>0</v>
      </c>
      <c r="J203" s="147">
        <v>1</v>
      </c>
      <c r="K203" s="148">
        <v>1</v>
      </c>
      <c r="L203" s="150">
        <v>3</v>
      </c>
      <c r="M203" s="150">
        <v>25</v>
      </c>
      <c r="N203" s="141"/>
      <c r="O203" s="466"/>
    </row>
    <row r="204" spans="1:15" s="469" customFormat="1" ht="12.75" hidden="1" customHeight="1" x14ac:dyDescent="0.2">
      <c r="A204" s="128">
        <v>1</v>
      </c>
      <c r="B204" s="107" t="s">
        <v>6</v>
      </c>
      <c r="C204" s="203"/>
      <c r="D204" s="105">
        <v>2007</v>
      </c>
      <c r="E204" s="214">
        <v>9</v>
      </c>
      <c r="F204" s="146">
        <v>10</v>
      </c>
      <c r="G204" s="147">
        <v>0</v>
      </c>
      <c r="H204" s="148">
        <v>10</v>
      </c>
      <c r="I204" s="146">
        <v>10</v>
      </c>
      <c r="J204" s="147">
        <v>0</v>
      </c>
      <c r="K204" s="148">
        <v>10</v>
      </c>
      <c r="L204" s="150">
        <v>8</v>
      </c>
      <c r="M204" s="150">
        <v>27</v>
      </c>
      <c r="N204" s="141"/>
      <c r="O204" s="466"/>
    </row>
    <row r="205" spans="1:15" s="469" customFormat="1" ht="12.75" hidden="1" customHeight="1" x14ac:dyDescent="0.2">
      <c r="A205" s="128"/>
      <c r="B205" s="106"/>
      <c r="C205" s="203" t="s">
        <v>328</v>
      </c>
      <c r="D205" s="105">
        <v>2008</v>
      </c>
      <c r="E205" s="214">
        <v>10</v>
      </c>
      <c r="F205" s="606">
        <v>3</v>
      </c>
      <c r="G205" s="149">
        <v>0</v>
      </c>
      <c r="H205" s="607">
        <v>3</v>
      </c>
      <c r="I205" s="606">
        <v>3</v>
      </c>
      <c r="J205" s="149">
        <v>0</v>
      </c>
      <c r="K205" s="607">
        <v>3</v>
      </c>
      <c r="L205" s="608">
        <v>4</v>
      </c>
      <c r="M205" s="608">
        <v>26</v>
      </c>
      <c r="N205" s="141"/>
      <c r="O205" s="466"/>
    </row>
    <row r="206" spans="1:15" s="466" customFormat="1" ht="12.75" hidden="1" customHeight="1" thickBot="1" x14ac:dyDescent="0.25">
      <c r="A206" s="128">
        <v>8</v>
      </c>
      <c r="B206" s="107" t="s">
        <v>6</v>
      </c>
      <c r="C206" s="203" t="s">
        <v>328</v>
      </c>
      <c r="D206" s="105">
        <v>2009</v>
      </c>
      <c r="E206" s="216">
        <v>11</v>
      </c>
      <c r="F206" s="146">
        <v>7</v>
      </c>
      <c r="G206" s="621">
        <v>0</v>
      </c>
      <c r="H206" s="148">
        <v>7</v>
      </c>
      <c r="I206" s="146">
        <v>7</v>
      </c>
      <c r="J206" s="149">
        <v>0</v>
      </c>
      <c r="K206" s="148">
        <v>7</v>
      </c>
      <c r="L206" s="150">
        <v>4</v>
      </c>
      <c r="M206" s="150">
        <v>29</v>
      </c>
      <c r="N206" s="141"/>
    </row>
    <row r="207" spans="1:15" s="466" customFormat="1" ht="12.75" hidden="1" customHeight="1" x14ac:dyDescent="0.2">
      <c r="A207" s="128"/>
      <c r="B207" s="106"/>
      <c r="C207" s="203"/>
      <c r="D207" s="107">
        <v>2010</v>
      </c>
      <c r="E207" s="214">
        <v>-1</v>
      </c>
      <c r="F207" s="609">
        <v>0</v>
      </c>
      <c r="G207" s="610">
        <v>0</v>
      </c>
      <c r="H207" s="611">
        <v>0</v>
      </c>
      <c r="I207" s="609">
        <v>0</v>
      </c>
      <c r="J207" s="612">
        <v>0</v>
      </c>
      <c r="K207" s="611">
        <v>0</v>
      </c>
      <c r="L207" s="613">
        <v>0</v>
      </c>
      <c r="M207" s="613">
        <v>38</v>
      </c>
      <c r="N207" s="141"/>
    </row>
    <row r="208" spans="1:15" s="467" customFormat="1" ht="12.75" hidden="1" customHeight="1" x14ac:dyDescent="0.25">
      <c r="A208" s="128"/>
      <c r="B208" s="106"/>
      <c r="C208" s="203"/>
      <c r="D208" s="107">
        <v>2011</v>
      </c>
      <c r="E208" s="214"/>
      <c r="F208" s="609">
        <v>2</v>
      </c>
      <c r="G208" s="610">
        <v>8</v>
      </c>
      <c r="H208" s="611">
        <v>10</v>
      </c>
      <c r="I208" s="609">
        <v>2</v>
      </c>
      <c r="J208" s="612">
        <v>8</v>
      </c>
      <c r="K208" s="611">
        <v>10</v>
      </c>
      <c r="L208" s="613">
        <v>8</v>
      </c>
      <c r="M208" s="613">
        <v>40</v>
      </c>
      <c r="N208" s="141"/>
      <c r="O208" s="466"/>
    </row>
    <row r="209" spans="1:15" s="467" customFormat="1" ht="12.75" hidden="1" customHeight="1" x14ac:dyDescent="0.25">
      <c r="A209" s="128">
        <v>9</v>
      </c>
      <c r="B209" s="212"/>
      <c r="C209" s="212"/>
      <c r="D209" s="107" t="s">
        <v>339</v>
      </c>
      <c r="E209" s="214"/>
      <c r="F209" s="144">
        <v>6</v>
      </c>
      <c r="G209" s="142">
        <v>10</v>
      </c>
      <c r="H209" s="143">
        <v>16</v>
      </c>
      <c r="I209" s="144">
        <v>6</v>
      </c>
      <c r="J209" s="142">
        <v>7</v>
      </c>
      <c r="K209" s="143">
        <v>13</v>
      </c>
      <c r="L209" s="145">
        <v>8</v>
      </c>
      <c r="M209" s="145">
        <v>46</v>
      </c>
      <c r="N209" s="116"/>
      <c r="O209" s="466"/>
    </row>
    <row r="210" spans="1:15" s="467" customFormat="1" ht="12.75" hidden="1" customHeight="1" x14ac:dyDescent="0.25">
      <c r="A210" s="128"/>
      <c r="B210" s="107" t="s">
        <v>6</v>
      </c>
      <c r="C210" s="203" t="s">
        <v>416</v>
      </c>
      <c r="D210" s="107">
        <v>2013</v>
      </c>
      <c r="E210" s="214"/>
      <c r="F210" s="144">
        <v>7</v>
      </c>
      <c r="G210" s="142">
        <v>4</v>
      </c>
      <c r="H210" s="143">
        <v>11</v>
      </c>
      <c r="I210" s="144">
        <v>6</v>
      </c>
      <c r="J210" s="142">
        <v>4</v>
      </c>
      <c r="K210" s="143">
        <v>10</v>
      </c>
      <c r="L210" s="145">
        <v>8</v>
      </c>
      <c r="M210" s="145">
        <v>48</v>
      </c>
      <c r="N210" s="116"/>
      <c r="O210" s="466"/>
    </row>
    <row r="211" spans="1:15" s="469" customFormat="1" ht="3.75" customHeight="1" thickBot="1" x14ac:dyDescent="0.25">
      <c r="A211" s="128"/>
      <c r="B211" s="107"/>
      <c r="C211" s="201"/>
      <c r="D211" s="105"/>
      <c r="E211" s="213">
        <v>5</v>
      </c>
      <c r="F211" s="13"/>
      <c r="G211" s="14"/>
      <c r="H211" s="15"/>
      <c r="I211" s="13"/>
      <c r="J211" s="14"/>
      <c r="K211" s="15"/>
      <c r="L211" s="8"/>
      <c r="M211" s="8"/>
      <c r="N211" s="44"/>
    </row>
    <row r="212" spans="1:15" s="467" customFormat="1" ht="12.75" customHeight="1" x14ac:dyDescent="0.25">
      <c r="A212" s="128"/>
      <c r="B212" s="107" t="s">
        <v>6</v>
      </c>
      <c r="C212" s="203" t="s">
        <v>416</v>
      </c>
      <c r="D212" s="107">
        <v>2014</v>
      </c>
      <c r="E212" s="214"/>
      <c r="F212" s="144">
        <v>4</v>
      </c>
      <c r="G212" s="142">
        <v>2</v>
      </c>
      <c r="H212" s="143">
        <v>6</v>
      </c>
      <c r="I212" s="144">
        <v>4</v>
      </c>
      <c r="J212" s="142">
        <v>2</v>
      </c>
      <c r="K212" s="143">
        <v>6</v>
      </c>
      <c r="L212" s="145">
        <v>5</v>
      </c>
      <c r="M212" s="145">
        <v>49</v>
      </c>
      <c r="N212" s="116"/>
      <c r="O212" s="466"/>
    </row>
    <row r="213" spans="1:15" s="467" customFormat="1" ht="12.75" customHeight="1" x14ac:dyDescent="0.25">
      <c r="A213" s="128"/>
      <c r="B213" s="107"/>
      <c r="C213" s="203" t="s">
        <v>417</v>
      </c>
      <c r="D213" s="107">
        <v>2015</v>
      </c>
      <c r="E213" s="214"/>
      <c r="F213" s="144">
        <v>5</v>
      </c>
      <c r="G213" s="142">
        <v>0</v>
      </c>
      <c r="H213" s="143">
        <v>5</v>
      </c>
      <c r="I213" s="144">
        <v>6</v>
      </c>
      <c r="J213" s="142">
        <v>1</v>
      </c>
      <c r="K213" s="143">
        <v>7</v>
      </c>
      <c r="L213" s="145">
        <v>6</v>
      </c>
      <c r="M213" s="145">
        <v>50</v>
      </c>
      <c r="N213" s="116"/>
      <c r="O213" s="466"/>
    </row>
    <row r="214" spans="1:15" s="467" customFormat="1" ht="12.75" customHeight="1" x14ac:dyDescent="0.25">
      <c r="A214" s="128"/>
      <c r="B214" s="107"/>
      <c r="C214" s="203" t="s">
        <v>418</v>
      </c>
      <c r="D214" s="107">
        <v>2016</v>
      </c>
      <c r="E214" s="214"/>
      <c r="F214" s="144">
        <v>9</v>
      </c>
      <c r="G214" s="142">
        <v>6</v>
      </c>
      <c r="H214" s="143">
        <v>15</v>
      </c>
      <c r="I214" s="144">
        <v>9</v>
      </c>
      <c r="J214" s="142">
        <v>6</v>
      </c>
      <c r="K214" s="143">
        <v>15</v>
      </c>
      <c r="L214" s="145">
        <v>8</v>
      </c>
      <c r="M214" s="145">
        <v>57</v>
      </c>
      <c r="N214" s="140"/>
      <c r="O214" s="466"/>
    </row>
    <row r="215" spans="1:15" s="467" customFormat="1" ht="12.75" customHeight="1" x14ac:dyDescent="0.25">
      <c r="A215" s="128"/>
      <c r="B215" s="107"/>
      <c r="C215" s="201"/>
      <c r="D215" s="107">
        <v>2017</v>
      </c>
      <c r="E215" s="211"/>
      <c r="F215" s="146">
        <v>5</v>
      </c>
      <c r="G215" s="147">
        <v>8</v>
      </c>
      <c r="H215" s="148">
        <v>13</v>
      </c>
      <c r="I215" s="146">
        <v>5</v>
      </c>
      <c r="J215" s="147">
        <v>8</v>
      </c>
      <c r="K215" s="148">
        <v>13</v>
      </c>
      <c r="L215" s="150">
        <v>9</v>
      </c>
      <c r="M215" s="150">
        <v>62</v>
      </c>
      <c r="N215" s="115"/>
      <c r="O215" s="466"/>
    </row>
    <row r="216" spans="1:15" s="467" customFormat="1" ht="12.75" customHeight="1" x14ac:dyDescent="0.25">
      <c r="A216" s="128"/>
      <c r="B216" s="107"/>
      <c r="C216" s="201"/>
      <c r="D216" s="107">
        <v>2018</v>
      </c>
      <c r="E216" s="211"/>
      <c r="F216" s="146">
        <v>3</v>
      </c>
      <c r="G216" s="147">
        <v>2</v>
      </c>
      <c r="H216" s="148">
        <v>5</v>
      </c>
      <c r="I216" s="146">
        <v>3</v>
      </c>
      <c r="J216" s="147">
        <v>2</v>
      </c>
      <c r="K216" s="148">
        <v>5</v>
      </c>
      <c r="L216" s="150">
        <v>8</v>
      </c>
      <c r="M216" s="150">
        <v>59</v>
      </c>
      <c r="N216" s="115"/>
      <c r="O216" s="466"/>
    </row>
    <row r="217" spans="1:15" s="62" customFormat="1" ht="36" customHeight="1" x14ac:dyDescent="0.2">
      <c r="A217" s="114"/>
      <c r="B217" s="132"/>
      <c r="C217" s="204" t="s">
        <v>187</v>
      </c>
      <c r="D217" s="205" t="s">
        <v>186</v>
      </c>
      <c r="E217" s="219">
        <v>6</v>
      </c>
      <c r="F217" s="479" t="s">
        <v>229</v>
      </c>
      <c r="G217" s="54"/>
      <c r="H217" s="55"/>
      <c r="I217" s="5" t="s">
        <v>467</v>
      </c>
      <c r="J217" s="54"/>
      <c r="K217" s="54"/>
      <c r="L217" s="11" t="s">
        <v>231</v>
      </c>
      <c r="M217" s="7" t="s">
        <v>232</v>
      </c>
      <c r="N217" s="141"/>
      <c r="O217" s="101"/>
    </row>
    <row r="218" spans="1:15" s="466" customFormat="1" ht="3.75" customHeight="1" thickBot="1" x14ac:dyDescent="0.25">
      <c r="A218" s="128"/>
      <c r="B218" s="107"/>
      <c r="C218" s="201"/>
      <c r="D218" s="105"/>
      <c r="E218" s="213">
        <v>5</v>
      </c>
      <c r="F218" s="13"/>
      <c r="G218" s="14"/>
      <c r="H218" s="15"/>
      <c r="I218" s="13"/>
      <c r="J218" s="14"/>
      <c r="K218" s="15"/>
      <c r="L218" s="8"/>
      <c r="M218" s="8"/>
      <c r="N218" s="140"/>
    </row>
    <row r="219" spans="1:15" s="466" customFormat="1" ht="18" hidden="1" customHeight="1" x14ac:dyDescent="0.2">
      <c r="A219" s="128"/>
      <c r="B219" s="107"/>
      <c r="C219" s="203" t="s">
        <v>69</v>
      </c>
      <c r="D219" s="107">
        <v>1998</v>
      </c>
      <c r="E219" s="211"/>
      <c r="F219" s="606">
        <v>101</v>
      </c>
      <c r="G219" s="149">
        <v>20</v>
      </c>
      <c r="H219" s="607">
        <v>121</v>
      </c>
      <c r="I219" s="606">
        <v>63</v>
      </c>
      <c r="J219" s="149">
        <v>0</v>
      </c>
      <c r="K219" s="607">
        <v>63</v>
      </c>
      <c r="L219" s="608">
        <v>0</v>
      </c>
      <c r="M219" s="137">
        <v>63</v>
      </c>
      <c r="N219" s="140"/>
    </row>
    <row r="220" spans="1:15" s="466" customFormat="1" ht="18" hidden="1" customHeight="1" x14ac:dyDescent="0.2">
      <c r="A220" s="128">
        <v>1</v>
      </c>
      <c r="B220" s="107"/>
      <c r="C220" s="203" t="s">
        <v>69</v>
      </c>
      <c r="D220" s="107">
        <v>1999</v>
      </c>
      <c r="E220" s="214">
        <v>2</v>
      </c>
      <c r="F220" s="146">
        <v>109</v>
      </c>
      <c r="G220" s="147">
        <v>12</v>
      </c>
      <c r="H220" s="148">
        <v>121</v>
      </c>
      <c r="I220" s="146">
        <v>86</v>
      </c>
      <c r="J220" s="147">
        <v>17</v>
      </c>
      <c r="K220" s="148">
        <v>103</v>
      </c>
      <c r="L220" s="150">
        <v>1</v>
      </c>
      <c r="M220" s="137">
        <v>167</v>
      </c>
      <c r="N220" s="140"/>
    </row>
    <row r="221" spans="1:15" s="466" customFormat="1" ht="18" hidden="1" customHeight="1" x14ac:dyDescent="0.2">
      <c r="A221" s="128">
        <v>1</v>
      </c>
      <c r="B221" s="107" t="s">
        <v>7</v>
      </c>
      <c r="C221" s="203" t="s">
        <v>69</v>
      </c>
      <c r="D221" s="107">
        <v>2000</v>
      </c>
      <c r="E221" s="214">
        <v>3</v>
      </c>
      <c r="F221" s="146">
        <v>77</v>
      </c>
      <c r="G221" s="147">
        <v>3</v>
      </c>
      <c r="H221" s="148">
        <v>80</v>
      </c>
      <c r="I221" s="146">
        <v>70</v>
      </c>
      <c r="J221" s="147">
        <v>5</v>
      </c>
      <c r="K221" s="148">
        <v>75</v>
      </c>
      <c r="L221" s="150">
        <v>1</v>
      </c>
      <c r="M221" s="137">
        <v>238</v>
      </c>
      <c r="N221" s="140"/>
    </row>
    <row r="222" spans="1:15" s="466" customFormat="1" ht="18" hidden="1" customHeight="1" x14ac:dyDescent="0.2">
      <c r="A222" s="128">
        <v>1</v>
      </c>
      <c r="B222" s="107" t="s">
        <v>7</v>
      </c>
      <c r="C222" s="203" t="s">
        <v>69</v>
      </c>
      <c r="D222" s="107">
        <v>2001</v>
      </c>
      <c r="E222" s="214">
        <v>4</v>
      </c>
      <c r="F222" s="146">
        <v>93</v>
      </c>
      <c r="G222" s="147">
        <v>7</v>
      </c>
      <c r="H222" s="148">
        <v>100</v>
      </c>
      <c r="I222" s="146">
        <v>83</v>
      </c>
      <c r="J222" s="147">
        <v>6</v>
      </c>
      <c r="K222" s="148">
        <v>89</v>
      </c>
      <c r="L222" s="150">
        <v>4</v>
      </c>
      <c r="M222" s="137">
        <v>312</v>
      </c>
      <c r="N222" s="140"/>
    </row>
    <row r="223" spans="1:15" s="466" customFormat="1" ht="18" hidden="1" customHeight="1" x14ac:dyDescent="0.2">
      <c r="A223" s="128"/>
      <c r="B223" s="107" t="s">
        <v>7</v>
      </c>
      <c r="C223" s="203" t="s">
        <v>69</v>
      </c>
      <c r="D223" s="107">
        <v>2002</v>
      </c>
      <c r="E223" s="214">
        <v>5</v>
      </c>
      <c r="F223" s="146">
        <v>76</v>
      </c>
      <c r="G223" s="147">
        <v>17</v>
      </c>
      <c r="H223" s="148">
        <v>93</v>
      </c>
      <c r="I223" s="146">
        <v>81</v>
      </c>
      <c r="J223" s="147">
        <v>15</v>
      </c>
      <c r="K223" s="148">
        <v>96</v>
      </c>
      <c r="L223" s="150">
        <v>0</v>
      </c>
      <c r="M223" s="137">
        <v>408</v>
      </c>
      <c r="N223" s="140"/>
    </row>
    <row r="224" spans="1:15" s="466" customFormat="1" ht="18" hidden="1" customHeight="1" x14ac:dyDescent="0.2">
      <c r="A224" s="128">
        <v>1</v>
      </c>
      <c r="B224" s="107" t="s">
        <v>7</v>
      </c>
      <c r="C224" s="203" t="s">
        <v>69</v>
      </c>
      <c r="D224" s="107">
        <v>2003</v>
      </c>
      <c r="E224" s="214">
        <v>6</v>
      </c>
      <c r="F224" s="146">
        <v>98</v>
      </c>
      <c r="G224" s="147">
        <v>24</v>
      </c>
      <c r="H224" s="148">
        <v>122</v>
      </c>
      <c r="I224" s="146">
        <v>104</v>
      </c>
      <c r="J224" s="147">
        <v>16</v>
      </c>
      <c r="K224" s="148">
        <v>120</v>
      </c>
      <c r="L224" s="150">
        <v>2</v>
      </c>
      <c r="M224" s="137">
        <v>522</v>
      </c>
      <c r="N224" s="140"/>
    </row>
    <row r="225" spans="1:15" s="466" customFormat="1" ht="18" hidden="1" customHeight="1" x14ac:dyDescent="0.2">
      <c r="A225" s="128">
        <v>1</v>
      </c>
      <c r="B225" s="107" t="s">
        <v>7</v>
      </c>
      <c r="C225" s="203" t="s">
        <v>69</v>
      </c>
      <c r="D225" s="107">
        <v>2004</v>
      </c>
      <c r="E225" s="214">
        <v>7</v>
      </c>
      <c r="F225" s="146">
        <v>111</v>
      </c>
      <c r="G225" s="147">
        <v>100</v>
      </c>
      <c r="H225" s="148">
        <v>211</v>
      </c>
      <c r="I225" s="146">
        <v>91</v>
      </c>
      <c r="J225" s="147">
        <v>30</v>
      </c>
      <c r="K225" s="148">
        <v>121</v>
      </c>
      <c r="L225" s="150">
        <v>8</v>
      </c>
      <c r="M225" s="137">
        <v>635</v>
      </c>
      <c r="N225" s="140"/>
    </row>
    <row r="226" spans="1:15" s="466" customFormat="1" ht="18" hidden="1" customHeight="1" x14ac:dyDescent="0.2">
      <c r="A226" s="128">
        <v>1</v>
      </c>
      <c r="B226" s="107" t="s">
        <v>7</v>
      </c>
      <c r="C226" s="203" t="s">
        <v>69</v>
      </c>
      <c r="D226" s="107">
        <v>2005</v>
      </c>
      <c r="E226" s="214"/>
      <c r="F226" s="146">
        <v>108</v>
      </c>
      <c r="G226" s="147">
        <v>70</v>
      </c>
      <c r="H226" s="148">
        <v>178</v>
      </c>
      <c r="I226" s="146">
        <v>81</v>
      </c>
      <c r="J226" s="147">
        <v>71</v>
      </c>
      <c r="K226" s="148">
        <v>152</v>
      </c>
      <c r="L226" s="150">
        <v>6</v>
      </c>
      <c r="M226" s="137">
        <v>786</v>
      </c>
      <c r="N226" s="140"/>
    </row>
    <row r="227" spans="1:15" s="466" customFormat="1" ht="18" hidden="1" customHeight="1" x14ac:dyDescent="0.2">
      <c r="A227" s="128">
        <v>1</v>
      </c>
      <c r="B227" s="107"/>
      <c r="C227" s="203"/>
      <c r="D227" s="105">
        <v>2006</v>
      </c>
      <c r="E227" s="214">
        <v>8</v>
      </c>
      <c r="F227" s="146">
        <v>129</v>
      </c>
      <c r="G227" s="147">
        <v>58</v>
      </c>
      <c r="H227" s="148">
        <v>187</v>
      </c>
      <c r="I227" s="146">
        <v>125</v>
      </c>
      <c r="J227" s="147">
        <v>59</v>
      </c>
      <c r="K227" s="148">
        <v>184</v>
      </c>
      <c r="L227" s="150">
        <v>19</v>
      </c>
      <c r="M227" s="137">
        <v>951</v>
      </c>
      <c r="N227" s="141"/>
    </row>
    <row r="228" spans="1:15" s="466" customFormat="1" ht="18" hidden="1" customHeight="1" x14ac:dyDescent="0.2">
      <c r="A228" s="128">
        <v>1</v>
      </c>
      <c r="B228" s="107" t="s">
        <v>7</v>
      </c>
      <c r="C228" s="203"/>
      <c r="D228" s="105">
        <v>2007</v>
      </c>
      <c r="E228" s="214">
        <v>9</v>
      </c>
      <c r="F228" s="146">
        <v>103</v>
      </c>
      <c r="G228" s="147">
        <v>116</v>
      </c>
      <c r="H228" s="148">
        <v>219</v>
      </c>
      <c r="I228" s="146">
        <v>97</v>
      </c>
      <c r="J228" s="147">
        <v>49</v>
      </c>
      <c r="K228" s="148">
        <v>146</v>
      </c>
      <c r="L228" s="150">
        <v>21</v>
      </c>
      <c r="M228" s="137">
        <v>1076</v>
      </c>
      <c r="N228" s="141"/>
    </row>
    <row r="229" spans="1:15" s="466" customFormat="1" ht="18" hidden="1" customHeight="1" x14ac:dyDescent="0.2">
      <c r="A229" s="128"/>
      <c r="B229" s="106"/>
      <c r="C229" s="203" t="s">
        <v>131</v>
      </c>
      <c r="D229" s="105">
        <v>2008</v>
      </c>
      <c r="E229" s="214">
        <v>10</v>
      </c>
      <c r="F229" s="606">
        <v>117</v>
      </c>
      <c r="G229" s="149">
        <v>90</v>
      </c>
      <c r="H229" s="607">
        <v>207</v>
      </c>
      <c r="I229" s="606">
        <v>78</v>
      </c>
      <c r="J229" s="149">
        <v>87</v>
      </c>
      <c r="K229" s="607">
        <v>165</v>
      </c>
      <c r="L229" s="608">
        <v>78</v>
      </c>
      <c r="M229" s="137">
        <v>1163</v>
      </c>
      <c r="N229" s="140"/>
    </row>
    <row r="230" spans="1:15" s="466" customFormat="1" ht="18" hidden="1" customHeight="1" thickBot="1" x14ac:dyDescent="0.25">
      <c r="A230" s="128">
        <v>9</v>
      </c>
      <c r="B230" s="107" t="s">
        <v>7</v>
      </c>
      <c r="C230" s="203" t="s">
        <v>131</v>
      </c>
      <c r="D230" s="105">
        <v>2009</v>
      </c>
      <c r="E230" s="216">
        <v>11</v>
      </c>
      <c r="F230" s="146">
        <v>135</v>
      </c>
      <c r="G230" s="147">
        <v>109</v>
      </c>
      <c r="H230" s="148">
        <v>244</v>
      </c>
      <c r="I230" s="146">
        <v>101</v>
      </c>
      <c r="J230" s="149">
        <v>59</v>
      </c>
      <c r="K230" s="148">
        <v>160</v>
      </c>
      <c r="L230" s="150">
        <v>32</v>
      </c>
      <c r="M230" s="137">
        <v>1291</v>
      </c>
      <c r="N230" s="140"/>
    </row>
    <row r="231" spans="1:15" s="466" customFormat="1" ht="18" hidden="1" customHeight="1" x14ac:dyDescent="0.2">
      <c r="A231" s="1"/>
      <c r="B231" s="106"/>
      <c r="C231" s="203"/>
      <c r="D231" s="107">
        <v>2010</v>
      </c>
      <c r="E231" s="214">
        <v>-1</v>
      </c>
      <c r="F231" s="609">
        <v>144</v>
      </c>
      <c r="G231" s="610">
        <v>95</v>
      </c>
      <c r="H231" s="611">
        <v>239</v>
      </c>
      <c r="I231" s="609">
        <v>97</v>
      </c>
      <c r="J231" s="612">
        <v>86</v>
      </c>
      <c r="K231" s="611">
        <v>183</v>
      </c>
      <c r="L231" s="613">
        <v>41</v>
      </c>
      <c r="M231" s="137">
        <v>1433</v>
      </c>
      <c r="N231" s="140"/>
    </row>
    <row r="232" spans="1:15" s="467" customFormat="1" ht="18" hidden="1" customHeight="1" x14ac:dyDescent="0.25">
      <c r="A232" s="100"/>
      <c r="B232" s="106"/>
      <c r="C232" s="203"/>
      <c r="D232" s="107">
        <v>2011</v>
      </c>
      <c r="E232" s="214"/>
      <c r="F232" s="609">
        <v>166</v>
      </c>
      <c r="G232" s="610">
        <v>158</v>
      </c>
      <c r="H232" s="611">
        <v>324</v>
      </c>
      <c r="I232" s="609">
        <v>103</v>
      </c>
      <c r="J232" s="612">
        <v>69</v>
      </c>
      <c r="K232" s="611">
        <v>172</v>
      </c>
      <c r="L232" s="613">
        <v>54</v>
      </c>
      <c r="M232" s="137">
        <v>1551</v>
      </c>
      <c r="N232" s="141"/>
      <c r="O232" s="466"/>
    </row>
    <row r="233" spans="1:15" s="467" customFormat="1" ht="18" hidden="1" customHeight="1" x14ac:dyDescent="0.25">
      <c r="A233" s="30">
        <v>10</v>
      </c>
      <c r="B233" s="212"/>
      <c r="C233" s="212"/>
      <c r="D233" s="107" t="s">
        <v>339</v>
      </c>
      <c r="E233" s="214"/>
      <c r="F233" s="144">
        <v>188</v>
      </c>
      <c r="G233" s="142">
        <v>127</v>
      </c>
      <c r="H233" s="143">
        <v>315</v>
      </c>
      <c r="I233" s="144">
        <v>159</v>
      </c>
      <c r="J233" s="142">
        <v>73</v>
      </c>
      <c r="K233" s="143">
        <v>232</v>
      </c>
      <c r="L233" s="145">
        <v>68</v>
      </c>
      <c r="M233" s="137">
        <v>1721</v>
      </c>
      <c r="N233" s="115"/>
      <c r="O233" s="466"/>
    </row>
    <row r="234" spans="1:15" s="467" customFormat="1" ht="18" hidden="1" customHeight="1" x14ac:dyDescent="0.25">
      <c r="A234" s="128"/>
      <c r="B234" s="107" t="s">
        <v>7</v>
      </c>
      <c r="C234" s="203" t="s">
        <v>131</v>
      </c>
      <c r="D234" s="107">
        <v>2013</v>
      </c>
      <c r="E234" s="214"/>
      <c r="F234" s="144">
        <v>212</v>
      </c>
      <c r="G234" s="142">
        <v>114</v>
      </c>
      <c r="H234" s="143">
        <v>326</v>
      </c>
      <c r="I234" s="144">
        <v>167</v>
      </c>
      <c r="J234" s="142">
        <v>106</v>
      </c>
      <c r="K234" s="143">
        <v>273</v>
      </c>
      <c r="L234" s="145">
        <v>112</v>
      </c>
      <c r="M234" s="137">
        <v>1882</v>
      </c>
      <c r="N234" s="140"/>
      <c r="O234" s="466"/>
    </row>
    <row r="235" spans="1:15" s="467" customFormat="1" ht="18" customHeight="1" x14ac:dyDescent="0.25">
      <c r="A235" s="128"/>
      <c r="B235" s="107" t="s">
        <v>7</v>
      </c>
      <c r="C235" s="203" t="s">
        <v>131</v>
      </c>
      <c r="D235" s="107">
        <v>2014</v>
      </c>
      <c r="E235" s="214"/>
      <c r="F235" s="144">
        <v>210</v>
      </c>
      <c r="G235" s="142">
        <v>134</v>
      </c>
      <c r="H235" s="143">
        <v>344</v>
      </c>
      <c r="I235" s="144">
        <v>148</v>
      </c>
      <c r="J235" s="142">
        <v>54</v>
      </c>
      <c r="K235" s="143">
        <v>202</v>
      </c>
      <c r="L235" s="145">
        <v>112</v>
      </c>
      <c r="M235" s="137">
        <v>1972</v>
      </c>
      <c r="N235" s="141"/>
      <c r="O235" s="466"/>
    </row>
    <row r="236" spans="1:15" s="467" customFormat="1" ht="12.75" customHeight="1" x14ac:dyDescent="0.25">
      <c r="A236" s="128"/>
      <c r="B236" s="107"/>
      <c r="C236" s="203"/>
      <c r="D236" s="107">
        <v>2015</v>
      </c>
      <c r="E236" s="214"/>
      <c r="F236" s="144">
        <v>207</v>
      </c>
      <c r="G236" s="142">
        <v>148</v>
      </c>
      <c r="H236" s="143">
        <v>355</v>
      </c>
      <c r="I236" s="144">
        <v>140</v>
      </c>
      <c r="J236" s="142">
        <v>126</v>
      </c>
      <c r="K236" s="143">
        <v>266</v>
      </c>
      <c r="L236" s="145">
        <v>161</v>
      </c>
      <c r="M236" s="137">
        <v>2072</v>
      </c>
      <c r="N236" s="56"/>
      <c r="O236" s="466"/>
    </row>
    <row r="237" spans="1:15" s="467" customFormat="1" ht="12.75" customHeight="1" x14ac:dyDescent="0.25">
      <c r="A237" s="128"/>
      <c r="B237" s="107"/>
      <c r="C237" s="203"/>
      <c r="D237" s="107">
        <v>2016</v>
      </c>
      <c r="E237" s="214"/>
      <c r="F237" s="144">
        <v>200</v>
      </c>
      <c r="G237" s="142">
        <v>126</v>
      </c>
      <c r="H237" s="143">
        <v>326</v>
      </c>
      <c r="I237" s="144">
        <v>182</v>
      </c>
      <c r="J237" s="142">
        <v>119</v>
      </c>
      <c r="K237" s="143">
        <v>301</v>
      </c>
      <c r="L237" s="145">
        <v>158</v>
      </c>
      <c r="M237" s="137">
        <v>2213</v>
      </c>
      <c r="N237" s="56"/>
      <c r="O237" s="466"/>
    </row>
    <row r="238" spans="1:15" s="467" customFormat="1" ht="12.75" customHeight="1" x14ac:dyDescent="0.25">
      <c r="A238" s="128"/>
      <c r="B238" s="107"/>
      <c r="C238" s="201"/>
      <c r="D238" s="107">
        <v>2017</v>
      </c>
      <c r="E238" s="211"/>
      <c r="F238" s="146">
        <v>200</v>
      </c>
      <c r="G238" s="147">
        <v>139</v>
      </c>
      <c r="H238" s="148">
        <v>339</v>
      </c>
      <c r="I238" s="146">
        <v>181</v>
      </c>
      <c r="J238" s="147">
        <v>146</v>
      </c>
      <c r="K238" s="148">
        <v>327</v>
      </c>
      <c r="L238" s="150">
        <v>148</v>
      </c>
      <c r="M238" s="137">
        <v>2392</v>
      </c>
      <c r="N238" s="115"/>
      <c r="O238" s="466"/>
    </row>
    <row r="239" spans="1:15" s="467" customFormat="1" ht="12.75" customHeight="1" x14ac:dyDescent="0.25">
      <c r="A239" s="128"/>
      <c r="B239" s="107"/>
      <c r="C239" s="201"/>
      <c r="D239" s="107">
        <v>2018</v>
      </c>
      <c r="E239" s="211"/>
      <c r="F239" s="146">
        <v>189</v>
      </c>
      <c r="G239" s="147">
        <v>138</v>
      </c>
      <c r="H239" s="148">
        <v>327</v>
      </c>
      <c r="I239" s="146">
        <v>160</v>
      </c>
      <c r="J239" s="147">
        <v>110</v>
      </c>
      <c r="K239" s="148">
        <v>270</v>
      </c>
      <c r="L239" s="150">
        <v>132</v>
      </c>
      <c r="M239" s="137">
        <v>2528</v>
      </c>
      <c r="N239" s="100"/>
      <c r="O239" s="466"/>
    </row>
    <row r="240" spans="1:15" s="466" customFormat="1" ht="3.75" customHeight="1" thickBot="1" x14ac:dyDescent="0.25">
      <c r="A240" s="128"/>
      <c r="B240" s="107"/>
      <c r="C240" s="201"/>
      <c r="D240" s="105"/>
      <c r="E240" s="213">
        <v>5</v>
      </c>
      <c r="F240" s="13"/>
      <c r="G240" s="14"/>
      <c r="H240" s="15"/>
      <c r="I240" s="13"/>
      <c r="J240" s="14"/>
      <c r="K240" s="15"/>
      <c r="L240" s="8"/>
      <c r="M240" s="8"/>
      <c r="N240" s="140"/>
    </row>
    <row r="241" spans="1:15" s="466" customFormat="1" ht="13.5" hidden="1" customHeight="1" x14ac:dyDescent="0.2">
      <c r="A241" s="128"/>
      <c r="B241" s="107" t="s">
        <v>60</v>
      </c>
      <c r="C241" s="203" t="s">
        <v>70</v>
      </c>
      <c r="D241" s="105">
        <v>2002</v>
      </c>
      <c r="E241" s="211"/>
      <c r="F241" s="606">
        <v>117</v>
      </c>
      <c r="G241" s="149">
        <v>3</v>
      </c>
      <c r="H241" s="607">
        <v>120</v>
      </c>
      <c r="I241" s="606">
        <v>73</v>
      </c>
      <c r="J241" s="149">
        <v>1</v>
      </c>
      <c r="K241" s="607">
        <v>74</v>
      </c>
      <c r="L241" s="608">
        <v>0</v>
      </c>
      <c r="M241" s="608">
        <v>68</v>
      </c>
      <c r="N241" s="140"/>
    </row>
    <row r="242" spans="1:15" s="466" customFormat="1" ht="13.5" hidden="1" customHeight="1" x14ac:dyDescent="0.2">
      <c r="A242" s="128">
        <v>1</v>
      </c>
      <c r="B242" s="107" t="s">
        <v>60</v>
      </c>
      <c r="C242" s="203" t="s">
        <v>70</v>
      </c>
      <c r="D242" s="107">
        <v>2003</v>
      </c>
      <c r="E242" s="214">
        <v>2</v>
      </c>
      <c r="F242" s="146">
        <v>7</v>
      </c>
      <c r="G242" s="147">
        <v>2</v>
      </c>
      <c r="H242" s="148">
        <v>9</v>
      </c>
      <c r="I242" s="146">
        <v>14</v>
      </c>
      <c r="J242" s="147">
        <v>0</v>
      </c>
      <c r="K242" s="148">
        <v>14</v>
      </c>
      <c r="L242" s="150">
        <v>0</v>
      </c>
      <c r="M242" s="150">
        <v>82</v>
      </c>
      <c r="N242" s="140"/>
    </row>
    <row r="243" spans="1:15" s="466" customFormat="1" ht="12.75" hidden="1" customHeight="1" x14ac:dyDescent="0.2">
      <c r="A243" s="128">
        <v>1</v>
      </c>
      <c r="B243" s="107" t="s">
        <v>60</v>
      </c>
      <c r="C243" s="203" t="s">
        <v>70</v>
      </c>
      <c r="D243" s="107">
        <v>2004</v>
      </c>
      <c r="E243" s="214">
        <v>3</v>
      </c>
      <c r="F243" s="146">
        <v>13</v>
      </c>
      <c r="G243" s="147">
        <v>0</v>
      </c>
      <c r="H243" s="148">
        <v>13</v>
      </c>
      <c r="I243" s="146">
        <v>10</v>
      </c>
      <c r="J243" s="147">
        <v>0</v>
      </c>
      <c r="K243" s="148">
        <v>10</v>
      </c>
      <c r="L243" s="150">
        <v>0</v>
      </c>
      <c r="M243" s="150">
        <v>92</v>
      </c>
      <c r="N243" s="141"/>
    </row>
    <row r="244" spans="1:15" s="466" customFormat="1" ht="12.75" hidden="1" customHeight="1" x14ac:dyDescent="0.2">
      <c r="A244" s="128"/>
      <c r="B244" s="107"/>
      <c r="C244" s="203"/>
      <c r="D244" s="107">
        <v>2005</v>
      </c>
      <c r="E244" s="214"/>
      <c r="F244" s="146">
        <v>24</v>
      </c>
      <c r="G244" s="147">
        <v>9</v>
      </c>
      <c r="H244" s="148">
        <v>33</v>
      </c>
      <c r="I244" s="146">
        <v>24</v>
      </c>
      <c r="J244" s="147">
        <v>0</v>
      </c>
      <c r="K244" s="148">
        <v>24</v>
      </c>
      <c r="L244" s="150">
        <v>0</v>
      </c>
      <c r="M244" s="150">
        <v>107</v>
      </c>
      <c r="N244" s="141"/>
    </row>
    <row r="245" spans="1:15" s="466" customFormat="1" ht="12.75" hidden="1" customHeight="1" x14ac:dyDescent="0.2">
      <c r="A245" s="128">
        <v>1</v>
      </c>
      <c r="B245" s="107" t="s">
        <v>60</v>
      </c>
      <c r="C245" s="203"/>
      <c r="D245" s="105">
        <v>2006</v>
      </c>
      <c r="E245" s="214">
        <v>4</v>
      </c>
      <c r="F245" s="146">
        <v>13</v>
      </c>
      <c r="G245" s="147">
        <v>1</v>
      </c>
      <c r="H245" s="148">
        <v>14</v>
      </c>
      <c r="I245" s="146">
        <v>7</v>
      </c>
      <c r="J245" s="147">
        <v>4</v>
      </c>
      <c r="K245" s="148">
        <v>11</v>
      </c>
      <c r="L245" s="150">
        <v>0</v>
      </c>
      <c r="M245" s="150">
        <v>118</v>
      </c>
      <c r="N245" s="141"/>
    </row>
    <row r="246" spans="1:15" s="466" customFormat="1" ht="12.75" hidden="1" customHeight="1" x14ac:dyDescent="0.2">
      <c r="A246" s="128">
        <v>1</v>
      </c>
      <c r="B246" s="106"/>
      <c r="C246" s="203" t="s">
        <v>70</v>
      </c>
      <c r="D246" s="105">
        <v>2007</v>
      </c>
      <c r="E246" s="214">
        <v>5</v>
      </c>
      <c r="F246" s="146">
        <v>34</v>
      </c>
      <c r="G246" s="147">
        <v>14</v>
      </c>
      <c r="H246" s="148">
        <v>48</v>
      </c>
      <c r="I246" s="146">
        <v>33</v>
      </c>
      <c r="J246" s="147">
        <v>12</v>
      </c>
      <c r="K246" s="148">
        <v>45</v>
      </c>
      <c r="L246" s="150">
        <v>37</v>
      </c>
      <c r="M246" s="150">
        <v>126</v>
      </c>
      <c r="N246" s="141"/>
    </row>
    <row r="247" spans="1:15" s="466" customFormat="1" ht="12.75" hidden="1" customHeight="1" x14ac:dyDescent="0.2">
      <c r="A247" s="128">
        <v>1</v>
      </c>
      <c r="B247" s="107" t="s">
        <v>60</v>
      </c>
      <c r="C247" s="203" t="s">
        <v>70</v>
      </c>
      <c r="D247" s="105">
        <v>2008</v>
      </c>
      <c r="E247" s="214">
        <v>6</v>
      </c>
      <c r="F247" s="606">
        <v>13</v>
      </c>
      <c r="G247" s="149">
        <v>18</v>
      </c>
      <c r="H247" s="607">
        <v>31</v>
      </c>
      <c r="I247" s="606">
        <v>18</v>
      </c>
      <c r="J247" s="149">
        <v>10</v>
      </c>
      <c r="K247" s="607">
        <v>28</v>
      </c>
      <c r="L247" s="608">
        <v>18</v>
      </c>
      <c r="M247" s="608">
        <v>144</v>
      </c>
      <c r="N247" s="141"/>
    </row>
    <row r="248" spans="1:15" s="466" customFormat="1" ht="12.75" hidden="1" customHeight="1" thickBot="1" x14ac:dyDescent="0.25">
      <c r="A248" s="128">
        <v>1</v>
      </c>
      <c r="B248" s="106"/>
      <c r="C248" s="203"/>
      <c r="D248" s="105">
        <v>2009</v>
      </c>
      <c r="E248" s="216">
        <v>7</v>
      </c>
      <c r="F248" s="146">
        <v>6</v>
      </c>
      <c r="G248" s="147">
        <v>25</v>
      </c>
      <c r="H248" s="148">
        <v>31</v>
      </c>
      <c r="I248" s="146">
        <v>24</v>
      </c>
      <c r="J248" s="149">
        <v>18</v>
      </c>
      <c r="K248" s="148">
        <v>42</v>
      </c>
      <c r="L248" s="150">
        <v>6</v>
      </c>
      <c r="M248" s="150">
        <v>190</v>
      </c>
      <c r="N248" s="141"/>
    </row>
    <row r="249" spans="1:15" s="466" customFormat="1" ht="12.75" hidden="1" customHeight="1" x14ac:dyDescent="0.2">
      <c r="A249" s="128">
        <v>1</v>
      </c>
      <c r="B249" s="106"/>
      <c r="C249" s="203"/>
      <c r="D249" s="107">
        <v>2010</v>
      </c>
      <c r="E249" s="214">
        <v>-1</v>
      </c>
      <c r="F249" s="609">
        <v>12</v>
      </c>
      <c r="G249" s="610">
        <v>8</v>
      </c>
      <c r="H249" s="611">
        <v>20</v>
      </c>
      <c r="I249" s="609">
        <v>19</v>
      </c>
      <c r="J249" s="612">
        <v>13</v>
      </c>
      <c r="K249" s="611">
        <v>32</v>
      </c>
      <c r="L249" s="613">
        <v>19</v>
      </c>
      <c r="M249" s="613">
        <v>203</v>
      </c>
      <c r="N249" s="140"/>
    </row>
    <row r="250" spans="1:15" s="467" customFormat="1" ht="12.75" hidden="1" customHeight="1" x14ac:dyDescent="0.25">
      <c r="A250" s="100"/>
      <c r="B250" s="212"/>
      <c r="C250" s="212"/>
      <c r="D250" s="107">
        <v>2011</v>
      </c>
      <c r="E250" s="214"/>
      <c r="F250" s="609">
        <v>40</v>
      </c>
      <c r="G250" s="610">
        <v>19</v>
      </c>
      <c r="H250" s="611">
        <v>59</v>
      </c>
      <c r="I250" s="609">
        <v>29</v>
      </c>
      <c r="J250" s="612">
        <v>9</v>
      </c>
      <c r="K250" s="611">
        <v>38</v>
      </c>
      <c r="L250" s="613">
        <v>8</v>
      </c>
      <c r="M250" s="613">
        <v>233</v>
      </c>
      <c r="N250" s="115"/>
      <c r="O250" s="466"/>
    </row>
    <row r="251" spans="1:15" s="467" customFormat="1" ht="12.75" hidden="1" customHeight="1" x14ac:dyDescent="0.25">
      <c r="A251" s="128">
        <v>11</v>
      </c>
      <c r="B251" s="107" t="s">
        <v>60</v>
      </c>
      <c r="C251" s="203" t="s">
        <v>70</v>
      </c>
      <c r="D251" s="107" t="s">
        <v>339</v>
      </c>
      <c r="E251" s="214"/>
      <c r="F251" s="144">
        <v>19</v>
      </c>
      <c r="G251" s="142">
        <v>28</v>
      </c>
      <c r="H251" s="143">
        <v>47</v>
      </c>
      <c r="I251" s="144">
        <v>12</v>
      </c>
      <c r="J251" s="142">
        <v>14</v>
      </c>
      <c r="K251" s="143">
        <v>26</v>
      </c>
      <c r="L251" s="145">
        <v>9</v>
      </c>
      <c r="M251" s="145">
        <v>250</v>
      </c>
      <c r="N251" s="115"/>
      <c r="O251" s="466"/>
    </row>
    <row r="252" spans="1:15" s="467" customFormat="1" ht="12.75" hidden="1" customHeight="1" x14ac:dyDescent="0.25">
      <c r="A252" s="128"/>
      <c r="B252" s="107" t="s">
        <v>60</v>
      </c>
      <c r="C252" s="203" t="s">
        <v>70</v>
      </c>
      <c r="D252" s="107">
        <v>2013</v>
      </c>
      <c r="E252" s="214"/>
      <c r="F252" s="144">
        <v>26</v>
      </c>
      <c r="G252" s="142">
        <v>31</v>
      </c>
      <c r="H252" s="143">
        <v>57</v>
      </c>
      <c r="I252" s="144">
        <v>26</v>
      </c>
      <c r="J252" s="142">
        <v>23</v>
      </c>
      <c r="K252" s="143">
        <v>49</v>
      </c>
      <c r="L252" s="145">
        <v>18</v>
      </c>
      <c r="M252" s="145">
        <v>281</v>
      </c>
      <c r="N252" s="115"/>
      <c r="O252" s="466"/>
    </row>
    <row r="253" spans="1:15" s="467" customFormat="1" ht="12.75" customHeight="1" x14ac:dyDescent="0.25">
      <c r="A253" s="128"/>
      <c r="B253" s="107" t="s">
        <v>60</v>
      </c>
      <c r="C253" s="203" t="s">
        <v>70</v>
      </c>
      <c r="D253" s="107">
        <v>2014</v>
      </c>
      <c r="E253" s="214"/>
      <c r="F253" s="144">
        <v>6</v>
      </c>
      <c r="G253" s="142">
        <v>23</v>
      </c>
      <c r="H253" s="143">
        <v>29</v>
      </c>
      <c r="I253" s="144">
        <v>21</v>
      </c>
      <c r="J253" s="142">
        <v>25</v>
      </c>
      <c r="K253" s="143">
        <v>46</v>
      </c>
      <c r="L253" s="145">
        <v>26</v>
      </c>
      <c r="M253" s="145">
        <v>270</v>
      </c>
      <c r="N253" s="141"/>
      <c r="O253" s="466"/>
    </row>
    <row r="254" spans="1:15" s="467" customFormat="1" ht="12.75" customHeight="1" x14ac:dyDescent="0.25">
      <c r="A254" s="128"/>
      <c r="B254" s="107"/>
      <c r="C254" s="201"/>
      <c r="D254" s="107">
        <v>2015</v>
      </c>
      <c r="E254" s="214"/>
      <c r="F254" s="144">
        <v>7</v>
      </c>
      <c r="G254" s="142">
        <v>8</v>
      </c>
      <c r="H254" s="143">
        <v>15</v>
      </c>
      <c r="I254" s="144">
        <v>5</v>
      </c>
      <c r="J254" s="142">
        <v>21</v>
      </c>
      <c r="K254" s="143">
        <v>26</v>
      </c>
      <c r="L254" s="145">
        <v>57</v>
      </c>
      <c r="M254" s="145">
        <v>259</v>
      </c>
      <c r="N254" s="115"/>
      <c r="O254" s="466"/>
    </row>
    <row r="255" spans="1:15" s="467" customFormat="1" ht="12.75" customHeight="1" x14ac:dyDescent="0.25">
      <c r="A255" s="128"/>
      <c r="B255" s="107"/>
      <c r="C255" s="203"/>
      <c r="D255" s="107">
        <v>2016</v>
      </c>
      <c r="E255" s="214"/>
      <c r="F255" s="144">
        <v>10</v>
      </c>
      <c r="G255" s="142">
        <v>10</v>
      </c>
      <c r="H255" s="143">
        <v>20</v>
      </c>
      <c r="I255" s="144">
        <v>18</v>
      </c>
      <c r="J255" s="142">
        <v>10</v>
      </c>
      <c r="K255" s="143">
        <v>28</v>
      </c>
      <c r="L255" s="145">
        <v>35</v>
      </c>
      <c r="M255" s="145">
        <v>252</v>
      </c>
      <c r="N255" s="141"/>
      <c r="O255" s="466"/>
    </row>
    <row r="256" spans="1:15" s="467" customFormat="1" ht="12.75" customHeight="1" x14ac:dyDescent="0.25">
      <c r="A256" s="128"/>
      <c r="B256" s="107"/>
      <c r="C256" s="201"/>
      <c r="D256" s="107">
        <v>2017</v>
      </c>
      <c r="E256" s="211"/>
      <c r="F256" s="146">
        <v>17</v>
      </c>
      <c r="G256" s="147">
        <v>16</v>
      </c>
      <c r="H256" s="148">
        <v>33</v>
      </c>
      <c r="I256" s="146">
        <v>24</v>
      </c>
      <c r="J256" s="147">
        <v>18</v>
      </c>
      <c r="K256" s="148">
        <v>42</v>
      </c>
      <c r="L256" s="150">
        <v>48</v>
      </c>
      <c r="M256" s="150">
        <v>245</v>
      </c>
      <c r="N256" s="115"/>
      <c r="O256" s="466"/>
    </row>
    <row r="257" spans="1:15" s="467" customFormat="1" ht="13.5" customHeight="1" x14ac:dyDescent="0.25">
      <c r="A257" s="128"/>
      <c r="B257" s="107"/>
      <c r="C257" s="201"/>
      <c r="D257" s="107">
        <v>2018</v>
      </c>
      <c r="E257" s="211"/>
      <c r="F257" s="146">
        <v>5</v>
      </c>
      <c r="G257" s="147">
        <v>37</v>
      </c>
      <c r="H257" s="148">
        <v>42</v>
      </c>
      <c r="I257" s="146">
        <v>8</v>
      </c>
      <c r="J257" s="147">
        <v>10</v>
      </c>
      <c r="K257" s="148">
        <v>18</v>
      </c>
      <c r="L257" s="150">
        <v>14</v>
      </c>
      <c r="M257" s="150">
        <v>234</v>
      </c>
      <c r="N257" s="100"/>
      <c r="O257" s="466"/>
    </row>
    <row r="258" spans="1:15" s="466" customFormat="1" ht="3.75" customHeight="1" thickBot="1" x14ac:dyDescent="0.25">
      <c r="A258" s="128"/>
      <c r="B258" s="107"/>
      <c r="C258" s="201"/>
      <c r="D258" s="105"/>
      <c r="E258" s="213">
        <v>5</v>
      </c>
      <c r="F258" s="13"/>
      <c r="G258" s="14"/>
      <c r="H258" s="15"/>
      <c r="I258" s="13"/>
      <c r="J258" s="14"/>
      <c r="K258" s="15"/>
      <c r="L258" s="8"/>
      <c r="M258" s="8"/>
      <c r="N258" s="140"/>
    </row>
    <row r="259" spans="1:15" s="466" customFormat="1" ht="15.75" hidden="1" customHeight="1" x14ac:dyDescent="0.2">
      <c r="A259" s="128">
        <v>1</v>
      </c>
      <c r="B259" s="107"/>
      <c r="C259" s="203" t="s">
        <v>71</v>
      </c>
      <c r="D259" s="107">
        <v>1991</v>
      </c>
      <c r="E259" s="214">
        <v>2</v>
      </c>
      <c r="F259" s="622" t="s">
        <v>307</v>
      </c>
      <c r="G259" s="623" t="s">
        <v>307</v>
      </c>
      <c r="H259" s="624" t="s">
        <v>307</v>
      </c>
      <c r="I259" s="625" t="s">
        <v>307</v>
      </c>
      <c r="J259" s="623" t="s">
        <v>307</v>
      </c>
      <c r="K259" s="624" t="s">
        <v>307</v>
      </c>
      <c r="L259" s="93" t="s">
        <v>307</v>
      </c>
      <c r="M259" s="93" t="s">
        <v>307</v>
      </c>
      <c r="N259" s="140"/>
    </row>
    <row r="260" spans="1:15" s="466" customFormat="1" ht="15.75" hidden="1" customHeight="1" x14ac:dyDescent="0.2">
      <c r="A260" s="128">
        <v>1</v>
      </c>
      <c r="B260" s="107" t="s">
        <v>8</v>
      </c>
      <c r="C260" s="203" t="s">
        <v>71</v>
      </c>
      <c r="D260" s="107">
        <v>1992</v>
      </c>
      <c r="E260" s="214">
        <v>3</v>
      </c>
      <c r="F260" s="146">
        <v>14</v>
      </c>
      <c r="G260" s="147">
        <v>149</v>
      </c>
      <c r="H260" s="148">
        <v>163</v>
      </c>
      <c r="I260" s="146">
        <v>0</v>
      </c>
      <c r="J260" s="147">
        <v>0</v>
      </c>
      <c r="K260" s="148">
        <v>0</v>
      </c>
      <c r="L260" s="150">
        <v>0</v>
      </c>
      <c r="M260" s="150">
        <v>0</v>
      </c>
      <c r="N260" s="140"/>
    </row>
    <row r="261" spans="1:15" s="466" customFormat="1" ht="15.75" hidden="1" customHeight="1" x14ac:dyDescent="0.2">
      <c r="A261" s="128">
        <v>1</v>
      </c>
      <c r="B261" s="107" t="s">
        <v>8</v>
      </c>
      <c r="C261" s="203" t="s">
        <v>71</v>
      </c>
      <c r="D261" s="107">
        <v>1993</v>
      </c>
      <c r="E261" s="214">
        <v>4</v>
      </c>
      <c r="F261" s="146">
        <v>18</v>
      </c>
      <c r="G261" s="147">
        <v>88</v>
      </c>
      <c r="H261" s="148">
        <v>106</v>
      </c>
      <c r="I261" s="146">
        <v>3</v>
      </c>
      <c r="J261" s="147">
        <v>48</v>
      </c>
      <c r="K261" s="148">
        <v>51</v>
      </c>
      <c r="L261" s="150">
        <v>51</v>
      </c>
      <c r="M261" s="137">
        <v>0</v>
      </c>
      <c r="N261" s="140"/>
    </row>
    <row r="262" spans="1:15" s="466" customFormat="1" ht="15.75" hidden="1" customHeight="1" x14ac:dyDescent="0.2">
      <c r="A262" s="128">
        <v>1</v>
      </c>
      <c r="B262" s="107" t="s">
        <v>8</v>
      </c>
      <c r="C262" s="203" t="s">
        <v>71</v>
      </c>
      <c r="D262" s="107">
        <v>1994</v>
      </c>
      <c r="E262" s="214">
        <v>5</v>
      </c>
      <c r="F262" s="146">
        <v>67</v>
      </c>
      <c r="G262" s="147">
        <v>114</v>
      </c>
      <c r="H262" s="148">
        <v>181</v>
      </c>
      <c r="I262" s="146">
        <v>13</v>
      </c>
      <c r="J262" s="147">
        <v>60</v>
      </c>
      <c r="K262" s="148">
        <v>73</v>
      </c>
      <c r="L262" s="150">
        <v>0</v>
      </c>
      <c r="M262" s="137">
        <v>124</v>
      </c>
      <c r="N262" s="140"/>
    </row>
    <row r="263" spans="1:15" s="466" customFormat="1" ht="15.75" hidden="1" customHeight="1" x14ac:dyDescent="0.2">
      <c r="A263" s="128">
        <v>1</v>
      </c>
      <c r="B263" s="107" t="s">
        <v>8</v>
      </c>
      <c r="C263" s="203" t="s">
        <v>71</v>
      </c>
      <c r="D263" s="107">
        <v>1995</v>
      </c>
      <c r="E263" s="214">
        <v>6</v>
      </c>
      <c r="F263" s="146">
        <v>66</v>
      </c>
      <c r="G263" s="147">
        <v>199</v>
      </c>
      <c r="H263" s="148">
        <v>265</v>
      </c>
      <c r="I263" s="146">
        <v>15</v>
      </c>
      <c r="J263" s="147">
        <v>68</v>
      </c>
      <c r="K263" s="148">
        <v>83</v>
      </c>
      <c r="L263" s="150">
        <v>4</v>
      </c>
      <c r="M263" s="137">
        <v>203</v>
      </c>
      <c r="N263" s="140"/>
    </row>
    <row r="264" spans="1:15" s="466" customFormat="1" ht="15.75" hidden="1" customHeight="1" x14ac:dyDescent="0.2">
      <c r="A264" s="128">
        <v>1</v>
      </c>
      <c r="B264" s="107" t="s">
        <v>8</v>
      </c>
      <c r="C264" s="203" t="s">
        <v>71</v>
      </c>
      <c r="D264" s="107">
        <v>1996</v>
      </c>
      <c r="E264" s="214">
        <v>7</v>
      </c>
      <c r="F264" s="146">
        <v>99</v>
      </c>
      <c r="G264" s="147">
        <v>162</v>
      </c>
      <c r="H264" s="148">
        <v>261</v>
      </c>
      <c r="I264" s="146">
        <v>10</v>
      </c>
      <c r="J264" s="147">
        <v>71</v>
      </c>
      <c r="K264" s="148">
        <v>81</v>
      </c>
      <c r="L264" s="150">
        <v>27</v>
      </c>
      <c r="M264" s="137">
        <v>257</v>
      </c>
      <c r="N264" s="140"/>
    </row>
    <row r="265" spans="1:15" s="466" customFormat="1" ht="15.75" hidden="1" customHeight="1" x14ac:dyDescent="0.2">
      <c r="A265" s="128">
        <v>1</v>
      </c>
      <c r="B265" s="107" t="s">
        <v>8</v>
      </c>
      <c r="C265" s="203" t="s">
        <v>71</v>
      </c>
      <c r="D265" s="107">
        <v>1997</v>
      </c>
      <c r="E265" s="214">
        <v>8</v>
      </c>
      <c r="F265" s="146">
        <v>73</v>
      </c>
      <c r="G265" s="147">
        <v>143</v>
      </c>
      <c r="H265" s="148">
        <v>216</v>
      </c>
      <c r="I265" s="146">
        <v>41</v>
      </c>
      <c r="J265" s="147">
        <v>91</v>
      </c>
      <c r="K265" s="148">
        <v>132</v>
      </c>
      <c r="L265" s="150">
        <v>83</v>
      </c>
      <c r="M265" s="137">
        <v>306</v>
      </c>
      <c r="N265" s="140"/>
    </row>
    <row r="266" spans="1:15" s="466" customFormat="1" ht="15.75" hidden="1" customHeight="1" x14ac:dyDescent="0.2">
      <c r="A266" s="128">
        <v>1</v>
      </c>
      <c r="B266" s="107" t="s">
        <v>8</v>
      </c>
      <c r="C266" s="203" t="s">
        <v>71</v>
      </c>
      <c r="D266" s="107">
        <v>1998</v>
      </c>
      <c r="E266" s="214">
        <v>9</v>
      </c>
      <c r="F266" s="146">
        <v>62</v>
      </c>
      <c r="G266" s="147">
        <v>296</v>
      </c>
      <c r="H266" s="148">
        <v>358</v>
      </c>
      <c r="I266" s="146">
        <v>53</v>
      </c>
      <c r="J266" s="147">
        <v>92</v>
      </c>
      <c r="K266" s="148">
        <v>145</v>
      </c>
      <c r="L266" s="150">
        <v>26</v>
      </c>
      <c r="M266" s="137">
        <v>425</v>
      </c>
      <c r="N266" s="140"/>
    </row>
    <row r="267" spans="1:15" s="466" customFormat="1" ht="15.75" hidden="1" customHeight="1" x14ac:dyDescent="0.2">
      <c r="A267" s="128">
        <v>1</v>
      </c>
      <c r="B267" s="107" t="s">
        <v>8</v>
      </c>
      <c r="C267" s="203" t="s">
        <v>71</v>
      </c>
      <c r="D267" s="107">
        <v>1999</v>
      </c>
      <c r="E267" s="214">
        <v>10</v>
      </c>
      <c r="F267" s="146">
        <v>86</v>
      </c>
      <c r="G267" s="147">
        <v>463</v>
      </c>
      <c r="H267" s="148">
        <v>549</v>
      </c>
      <c r="I267" s="146">
        <v>27</v>
      </c>
      <c r="J267" s="147">
        <v>120</v>
      </c>
      <c r="K267" s="148">
        <v>147</v>
      </c>
      <c r="L267" s="150">
        <v>45</v>
      </c>
      <c r="M267" s="137">
        <v>527</v>
      </c>
      <c r="N267" s="140"/>
    </row>
    <row r="268" spans="1:15" s="466" customFormat="1" ht="15.75" hidden="1" customHeight="1" x14ac:dyDescent="0.2">
      <c r="A268" s="128">
        <v>1</v>
      </c>
      <c r="B268" s="107" t="s">
        <v>8</v>
      </c>
      <c r="C268" s="203" t="s">
        <v>71</v>
      </c>
      <c r="D268" s="107">
        <v>2000</v>
      </c>
      <c r="E268" s="214">
        <v>11</v>
      </c>
      <c r="F268" s="146">
        <v>69</v>
      </c>
      <c r="G268" s="147">
        <v>336</v>
      </c>
      <c r="H268" s="148">
        <v>405</v>
      </c>
      <c r="I268" s="146">
        <v>34</v>
      </c>
      <c r="J268" s="147">
        <v>159</v>
      </c>
      <c r="K268" s="148">
        <v>193</v>
      </c>
      <c r="L268" s="150">
        <v>49</v>
      </c>
      <c r="M268" s="137">
        <v>671</v>
      </c>
      <c r="N268" s="140"/>
    </row>
    <row r="269" spans="1:15" s="466" customFormat="1" ht="15.75" hidden="1" customHeight="1" x14ac:dyDescent="0.2">
      <c r="A269" s="128">
        <v>1</v>
      </c>
      <c r="B269" s="107" t="s">
        <v>8</v>
      </c>
      <c r="C269" s="203" t="s">
        <v>71</v>
      </c>
      <c r="D269" s="107">
        <v>2001</v>
      </c>
      <c r="E269" s="214">
        <v>12</v>
      </c>
      <c r="F269" s="146">
        <v>49</v>
      </c>
      <c r="G269" s="147">
        <v>401</v>
      </c>
      <c r="H269" s="148">
        <v>450</v>
      </c>
      <c r="I269" s="146">
        <v>20</v>
      </c>
      <c r="J269" s="147">
        <v>182</v>
      </c>
      <c r="K269" s="148">
        <v>202</v>
      </c>
      <c r="L269" s="150">
        <v>70</v>
      </c>
      <c r="M269" s="137">
        <v>803</v>
      </c>
      <c r="N269" s="140"/>
    </row>
    <row r="270" spans="1:15" s="466" customFormat="1" ht="15.75" hidden="1" customHeight="1" x14ac:dyDescent="0.2">
      <c r="A270" s="128">
        <v>1</v>
      </c>
      <c r="B270" s="107" t="s">
        <v>8</v>
      </c>
      <c r="C270" s="203" t="s">
        <v>71</v>
      </c>
      <c r="D270" s="107">
        <v>2002</v>
      </c>
      <c r="E270" s="214">
        <v>13</v>
      </c>
      <c r="F270" s="146">
        <v>62</v>
      </c>
      <c r="G270" s="147">
        <v>412</v>
      </c>
      <c r="H270" s="148">
        <v>474</v>
      </c>
      <c r="I270" s="146">
        <v>34</v>
      </c>
      <c r="J270" s="147">
        <v>194</v>
      </c>
      <c r="K270" s="148">
        <v>228</v>
      </c>
      <c r="L270" s="150">
        <v>95</v>
      </c>
      <c r="M270" s="137">
        <v>936</v>
      </c>
      <c r="N270" s="140"/>
    </row>
    <row r="271" spans="1:15" s="466" customFormat="1" ht="15.75" hidden="1" customHeight="1" x14ac:dyDescent="0.2">
      <c r="A271" s="128">
        <v>1</v>
      </c>
      <c r="B271" s="107" t="s">
        <v>8</v>
      </c>
      <c r="C271" s="203" t="s">
        <v>71</v>
      </c>
      <c r="D271" s="107">
        <v>2003</v>
      </c>
      <c r="E271" s="214">
        <v>14</v>
      </c>
      <c r="F271" s="146">
        <v>59</v>
      </c>
      <c r="G271" s="147">
        <v>444</v>
      </c>
      <c r="H271" s="148">
        <v>503</v>
      </c>
      <c r="I271" s="146">
        <v>55</v>
      </c>
      <c r="J271" s="147">
        <v>315</v>
      </c>
      <c r="K271" s="148">
        <v>370</v>
      </c>
      <c r="L271" s="150">
        <v>97</v>
      </c>
      <c r="M271" s="137">
        <v>1209</v>
      </c>
      <c r="N271" s="140"/>
    </row>
    <row r="272" spans="1:15" s="466" customFormat="1" ht="15.75" hidden="1" customHeight="1" x14ac:dyDescent="0.2">
      <c r="A272" s="128">
        <v>1</v>
      </c>
      <c r="B272" s="107" t="s">
        <v>8</v>
      </c>
      <c r="C272" s="203" t="s">
        <v>71</v>
      </c>
      <c r="D272" s="107">
        <v>2004</v>
      </c>
      <c r="E272" s="214">
        <v>15</v>
      </c>
      <c r="F272" s="146">
        <v>71</v>
      </c>
      <c r="G272" s="147">
        <v>512</v>
      </c>
      <c r="H272" s="148">
        <v>583</v>
      </c>
      <c r="I272" s="146">
        <v>41</v>
      </c>
      <c r="J272" s="147">
        <v>323</v>
      </c>
      <c r="K272" s="148">
        <v>364</v>
      </c>
      <c r="L272" s="150">
        <v>148</v>
      </c>
      <c r="M272" s="137">
        <v>1425</v>
      </c>
      <c r="N272" s="140"/>
    </row>
    <row r="273" spans="1:24" s="466" customFormat="1" ht="15.75" hidden="1" customHeight="1" x14ac:dyDescent="0.2">
      <c r="A273" s="128"/>
      <c r="B273" s="107"/>
      <c r="C273" s="203"/>
      <c r="D273" s="107">
        <v>2005</v>
      </c>
      <c r="E273" s="214"/>
      <c r="F273" s="146">
        <v>85</v>
      </c>
      <c r="G273" s="147">
        <v>603</v>
      </c>
      <c r="H273" s="148">
        <v>688</v>
      </c>
      <c r="I273" s="146">
        <v>25</v>
      </c>
      <c r="J273" s="147">
        <v>263</v>
      </c>
      <c r="K273" s="148">
        <v>288</v>
      </c>
      <c r="L273" s="150">
        <v>185</v>
      </c>
      <c r="M273" s="137">
        <v>1528</v>
      </c>
      <c r="N273" s="141"/>
    </row>
    <row r="274" spans="1:24" s="466" customFormat="1" ht="15.75" hidden="1" customHeight="1" x14ac:dyDescent="0.2">
      <c r="A274" s="128">
        <v>1</v>
      </c>
      <c r="B274" s="107" t="s">
        <v>8</v>
      </c>
      <c r="C274" s="203" t="s">
        <v>71</v>
      </c>
      <c r="D274" s="105">
        <v>2006</v>
      </c>
      <c r="E274" s="214">
        <v>16</v>
      </c>
      <c r="F274" s="146">
        <v>54</v>
      </c>
      <c r="G274" s="147">
        <v>444</v>
      </c>
      <c r="H274" s="148">
        <v>498</v>
      </c>
      <c r="I274" s="146">
        <v>33</v>
      </c>
      <c r="J274" s="147">
        <v>271</v>
      </c>
      <c r="K274" s="148">
        <v>304</v>
      </c>
      <c r="L274" s="150">
        <v>274</v>
      </c>
      <c r="M274" s="137">
        <v>1558</v>
      </c>
      <c r="N274" s="140"/>
    </row>
    <row r="275" spans="1:24" s="466" customFormat="1" ht="15.75" hidden="1" customHeight="1" x14ac:dyDescent="0.2">
      <c r="A275" s="128">
        <v>1</v>
      </c>
      <c r="B275" s="107" t="s">
        <v>8</v>
      </c>
      <c r="C275" s="203"/>
      <c r="D275" s="105">
        <v>2007</v>
      </c>
      <c r="E275" s="214">
        <v>17</v>
      </c>
      <c r="F275" s="146">
        <v>41</v>
      </c>
      <c r="G275" s="147">
        <v>389</v>
      </c>
      <c r="H275" s="148">
        <v>430</v>
      </c>
      <c r="I275" s="146">
        <v>62</v>
      </c>
      <c r="J275" s="147">
        <v>380</v>
      </c>
      <c r="K275" s="148">
        <v>442</v>
      </c>
      <c r="L275" s="150">
        <v>197</v>
      </c>
      <c r="M275" s="137">
        <v>1803</v>
      </c>
      <c r="N275" s="140"/>
    </row>
    <row r="276" spans="1:24" s="466" customFormat="1" ht="15.75" hidden="1" customHeight="1" x14ac:dyDescent="0.2">
      <c r="A276" s="128">
        <v>1</v>
      </c>
      <c r="B276" s="106"/>
      <c r="C276" s="203" t="s">
        <v>71</v>
      </c>
      <c r="D276" s="105">
        <v>2008</v>
      </c>
      <c r="E276" s="214">
        <v>18</v>
      </c>
      <c r="F276" s="146">
        <v>97</v>
      </c>
      <c r="G276" s="147">
        <v>251</v>
      </c>
      <c r="H276" s="148">
        <v>348</v>
      </c>
      <c r="I276" s="146">
        <v>38</v>
      </c>
      <c r="J276" s="147">
        <v>295</v>
      </c>
      <c r="K276" s="148">
        <v>333</v>
      </c>
      <c r="L276" s="150">
        <v>278</v>
      </c>
      <c r="M276" s="137">
        <v>1858</v>
      </c>
      <c r="N276" s="140"/>
    </row>
    <row r="277" spans="1:24" s="466" customFormat="1" ht="15.75" hidden="1" customHeight="1" thickBot="1" x14ac:dyDescent="0.25">
      <c r="A277" s="128">
        <v>1</v>
      </c>
      <c r="B277" s="107" t="s">
        <v>8</v>
      </c>
      <c r="C277" s="203" t="s">
        <v>71</v>
      </c>
      <c r="D277" s="105">
        <v>2009</v>
      </c>
      <c r="E277" s="216">
        <v>19</v>
      </c>
      <c r="F277" s="146">
        <v>73</v>
      </c>
      <c r="G277" s="147">
        <v>238</v>
      </c>
      <c r="H277" s="148">
        <v>311</v>
      </c>
      <c r="I277" s="146">
        <v>35</v>
      </c>
      <c r="J277" s="149">
        <v>229</v>
      </c>
      <c r="K277" s="148">
        <v>264</v>
      </c>
      <c r="L277" s="150">
        <v>228</v>
      </c>
      <c r="M277" s="137">
        <v>1894</v>
      </c>
      <c r="N277" s="140"/>
    </row>
    <row r="278" spans="1:24" s="466" customFormat="1" ht="15.75" hidden="1" customHeight="1" x14ac:dyDescent="0.2">
      <c r="A278" s="128">
        <v>1</v>
      </c>
      <c r="B278" s="106"/>
      <c r="C278" s="203"/>
      <c r="D278" s="107">
        <v>2010</v>
      </c>
      <c r="E278" s="214">
        <v>7</v>
      </c>
      <c r="F278" s="609">
        <v>45</v>
      </c>
      <c r="G278" s="610">
        <v>316</v>
      </c>
      <c r="H278" s="611">
        <v>361</v>
      </c>
      <c r="I278" s="609">
        <v>65</v>
      </c>
      <c r="J278" s="612">
        <v>235</v>
      </c>
      <c r="K278" s="611">
        <v>300</v>
      </c>
      <c r="L278" s="613">
        <v>307</v>
      </c>
      <c r="M278" s="137">
        <v>1887</v>
      </c>
      <c r="N278" s="140"/>
    </row>
    <row r="279" spans="1:24" s="467" customFormat="1" ht="15.75" hidden="1" customHeight="1" x14ac:dyDescent="0.25">
      <c r="A279" s="100"/>
      <c r="B279" s="106"/>
      <c r="C279" s="203"/>
      <c r="D279" s="107">
        <v>2011</v>
      </c>
      <c r="E279" s="214"/>
      <c r="F279" s="609">
        <v>49</v>
      </c>
      <c r="G279" s="610">
        <v>256</v>
      </c>
      <c r="H279" s="611">
        <v>305</v>
      </c>
      <c r="I279" s="609">
        <v>52</v>
      </c>
      <c r="J279" s="612">
        <v>199</v>
      </c>
      <c r="K279" s="611">
        <v>251</v>
      </c>
      <c r="L279" s="613">
        <v>159</v>
      </c>
      <c r="M279" s="137">
        <v>1979</v>
      </c>
      <c r="N279" s="115"/>
      <c r="O279" s="466"/>
    </row>
    <row r="280" spans="1:24" s="467" customFormat="1" ht="15.75" hidden="1" customHeight="1" x14ac:dyDescent="0.25">
      <c r="A280" s="128">
        <v>12</v>
      </c>
      <c r="B280" s="212"/>
      <c r="C280" s="212"/>
      <c r="D280" s="107" t="s">
        <v>339</v>
      </c>
      <c r="E280" s="214"/>
      <c r="F280" s="144">
        <v>66</v>
      </c>
      <c r="G280" s="142">
        <v>320</v>
      </c>
      <c r="H280" s="143">
        <v>386</v>
      </c>
      <c r="I280" s="144">
        <v>37</v>
      </c>
      <c r="J280" s="142">
        <v>164</v>
      </c>
      <c r="K280" s="143">
        <v>201</v>
      </c>
      <c r="L280" s="145">
        <v>205</v>
      </c>
      <c r="M280" s="137">
        <v>1975</v>
      </c>
      <c r="N280" s="115"/>
      <c r="O280" s="466"/>
    </row>
    <row r="281" spans="1:24" s="467" customFormat="1" ht="15.75" hidden="1" customHeight="1" x14ac:dyDescent="0.25">
      <c r="A281" s="128"/>
      <c r="B281" s="107" t="s">
        <v>8</v>
      </c>
      <c r="C281" s="203" t="s">
        <v>71</v>
      </c>
      <c r="D281" s="107">
        <v>2013</v>
      </c>
      <c r="E281" s="214"/>
      <c r="F281" s="144">
        <v>56</v>
      </c>
      <c r="G281" s="142">
        <v>266</v>
      </c>
      <c r="H281" s="143">
        <v>322</v>
      </c>
      <c r="I281" s="144">
        <v>56</v>
      </c>
      <c r="J281" s="142">
        <v>180</v>
      </c>
      <c r="K281" s="143">
        <v>236</v>
      </c>
      <c r="L281" s="145">
        <v>217</v>
      </c>
      <c r="M281" s="137">
        <v>1994</v>
      </c>
      <c r="N281" s="115"/>
      <c r="O281" s="466"/>
    </row>
    <row r="282" spans="1:24" s="467" customFormat="1" ht="15.75" customHeight="1" x14ac:dyDescent="0.25">
      <c r="A282" s="128"/>
      <c r="B282" s="107" t="s">
        <v>8</v>
      </c>
      <c r="C282" s="203" t="s">
        <v>71</v>
      </c>
      <c r="D282" s="107">
        <v>2014</v>
      </c>
      <c r="E282" s="214"/>
      <c r="F282" s="144">
        <v>96</v>
      </c>
      <c r="G282" s="142">
        <v>249</v>
      </c>
      <c r="H282" s="143">
        <v>345</v>
      </c>
      <c r="I282" s="144">
        <v>61</v>
      </c>
      <c r="J282" s="142">
        <v>224</v>
      </c>
      <c r="K282" s="143">
        <v>285</v>
      </c>
      <c r="L282" s="145">
        <v>418</v>
      </c>
      <c r="M282" s="137">
        <v>1862</v>
      </c>
      <c r="N282" s="115"/>
      <c r="O282" s="466"/>
      <c r="Q282" s="466"/>
      <c r="R282" s="466"/>
      <c r="S282" s="466"/>
      <c r="T282" s="466"/>
      <c r="U282" s="466"/>
      <c r="V282" s="466"/>
      <c r="W282" s="466"/>
      <c r="X282" s="466"/>
    </row>
    <row r="283" spans="1:24" s="467" customFormat="1" ht="12.75" customHeight="1" x14ac:dyDescent="0.25">
      <c r="A283" s="128"/>
      <c r="B283" s="107"/>
      <c r="C283" s="203"/>
      <c r="D283" s="107">
        <v>2015</v>
      </c>
      <c r="E283" s="214"/>
      <c r="F283" s="144">
        <v>81</v>
      </c>
      <c r="G283" s="142">
        <v>192</v>
      </c>
      <c r="H283" s="143">
        <v>273</v>
      </c>
      <c r="I283" s="144">
        <v>41</v>
      </c>
      <c r="J283" s="142">
        <v>148</v>
      </c>
      <c r="K283" s="143">
        <v>189</v>
      </c>
      <c r="L283" s="145">
        <v>335</v>
      </c>
      <c r="M283" s="137">
        <v>1716</v>
      </c>
      <c r="N283" s="115"/>
      <c r="O283" s="466"/>
      <c r="Q283" s="466"/>
      <c r="R283" s="466"/>
      <c r="S283" s="466"/>
      <c r="T283" s="466"/>
      <c r="U283" s="466"/>
      <c r="V283" s="466"/>
      <c r="W283" s="466"/>
      <c r="X283" s="466"/>
    </row>
    <row r="284" spans="1:24" s="467" customFormat="1" ht="12.75" customHeight="1" x14ac:dyDescent="0.25">
      <c r="A284" s="128"/>
      <c r="B284" s="107"/>
      <c r="C284" s="203"/>
      <c r="D284" s="107">
        <v>2016</v>
      </c>
      <c r="E284" s="214"/>
      <c r="F284" s="144">
        <v>82</v>
      </c>
      <c r="G284" s="142">
        <v>200</v>
      </c>
      <c r="H284" s="143">
        <v>282</v>
      </c>
      <c r="I284" s="144">
        <v>47</v>
      </c>
      <c r="J284" s="142">
        <v>192</v>
      </c>
      <c r="K284" s="143">
        <v>239</v>
      </c>
      <c r="L284" s="145">
        <v>223</v>
      </c>
      <c r="M284" s="137">
        <v>1732</v>
      </c>
      <c r="N284" s="141"/>
      <c r="O284" s="466"/>
      <c r="Q284" s="466"/>
      <c r="R284" s="466"/>
      <c r="S284" s="466"/>
      <c r="T284" s="466"/>
      <c r="U284" s="466"/>
      <c r="V284" s="466"/>
      <c r="W284" s="466"/>
      <c r="X284" s="466"/>
    </row>
    <row r="285" spans="1:24" s="467" customFormat="1" ht="12.75" customHeight="1" x14ac:dyDescent="0.25">
      <c r="A285" s="128"/>
      <c r="B285" s="107"/>
      <c r="C285" s="201"/>
      <c r="D285" s="107">
        <v>2017</v>
      </c>
      <c r="E285" s="211"/>
      <c r="F285" s="146">
        <v>75</v>
      </c>
      <c r="G285" s="147">
        <v>235</v>
      </c>
      <c r="H285" s="148">
        <v>310</v>
      </c>
      <c r="I285" s="146">
        <v>70</v>
      </c>
      <c r="J285" s="147">
        <v>167</v>
      </c>
      <c r="K285" s="148">
        <v>237</v>
      </c>
      <c r="L285" s="150">
        <v>161</v>
      </c>
      <c r="M285" s="137">
        <v>1786</v>
      </c>
      <c r="N285" s="115"/>
      <c r="O285" s="466"/>
      <c r="Q285" s="466"/>
      <c r="R285" s="466"/>
      <c r="S285" s="466"/>
      <c r="T285" s="466"/>
      <c r="U285" s="466"/>
      <c r="V285" s="466"/>
      <c r="W285" s="466"/>
      <c r="X285" s="466"/>
    </row>
    <row r="286" spans="1:24" s="467" customFormat="1" ht="12.75" customHeight="1" x14ac:dyDescent="0.25">
      <c r="A286" s="128"/>
      <c r="B286" s="107"/>
      <c r="C286" s="201"/>
      <c r="D286" s="107">
        <v>2018</v>
      </c>
      <c r="E286" s="211"/>
      <c r="F286" s="146">
        <v>52</v>
      </c>
      <c r="G286" s="147">
        <v>278</v>
      </c>
      <c r="H286" s="148">
        <v>330</v>
      </c>
      <c r="I286" s="146">
        <v>63</v>
      </c>
      <c r="J286" s="147">
        <v>187</v>
      </c>
      <c r="K286" s="148">
        <v>250</v>
      </c>
      <c r="L286" s="150">
        <v>197</v>
      </c>
      <c r="M286" s="137">
        <v>1865</v>
      </c>
      <c r="N286" s="100"/>
      <c r="O286" s="466"/>
      <c r="Q286" s="466"/>
      <c r="R286" s="466"/>
      <c r="S286" s="466"/>
      <c r="T286" s="466"/>
      <c r="U286" s="466"/>
      <c r="V286" s="466"/>
      <c r="W286" s="466"/>
      <c r="X286" s="466"/>
    </row>
    <row r="287" spans="1:24" s="466" customFormat="1" ht="4.5" customHeight="1" thickBot="1" x14ac:dyDescent="0.25">
      <c r="A287" s="128"/>
      <c r="B287" s="107"/>
      <c r="C287" s="201"/>
      <c r="D287" s="105"/>
      <c r="E287" s="213">
        <v>5</v>
      </c>
      <c r="F287" s="13"/>
      <c r="G287" s="14"/>
      <c r="H287" s="15"/>
      <c r="I287" s="13"/>
      <c r="J287" s="14"/>
      <c r="K287" s="15"/>
      <c r="L287" s="8"/>
      <c r="M287" s="8"/>
      <c r="N287" s="140"/>
    </row>
    <row r="288" spans="1:24" s="466" customFormat="1" ht="14.25" hidden="1" x14ac:dyDescent="0.2">
      <c r="A288" s="128"/>
      <c r="B288" s="107"/>
      <c r="C288" s="203" t="s">
        <v>72</v>
      </c>
      <c r="D288" s="105">
        <v>1977</v>
      </c>
      <c r="E288" s="211"/>
      <c r="F288" s="606">
        <v>5</v>
      </c>
      <c r="G288" s="149">
        <v>1</v>
      </c>
      <c r="H288" s="607">
        <v>6</v>
      </c>
      <c r="I288" s="606">
        <v>0</v>
      </c>
      <c r="J288" s="149">
        <v>0</v>
      </c>
      <c r="K288" s="607">
        <v>0</v>
      </c>
      <c r="L288" s="608">
        <v>0</v>
      </c>
      <c r="M288" s="608">
        <v>0</v>
      </c>
      <c r="N288" s="140"/>
    </row>
    <row r="289" spans="1:14" s="466" customFormat="1" ht="14.25" hidden="1" x14ac:dyDescent="0.2">
      <c r="A289" s="128"/>
      <c r="B289" s="107"/>
      <c r="C289" s="203" t="s">
        <v>72</v>
      </c>
      <c r="D289" s="105">
        <v>1978</v>
      </c>
      <c r="E289" s="211"/>
      <c r="F289" s="606">
        <v>0</v>
      </c>
      <c r="G289" s="149">
        <v>22</v>
      </c>
      <c r="H289" s="607">
        <v>22</v>
      </c>
      <c r="I289" s="606">
        <v>1</v>
      </c>
      <c r="J289" s="149">
        <v>0</v>
      </c>
      <c r="K289" s="607">
        <v>1</v>
      </c>
      <c r="L289" s="608">
        <v>0</v>
      </c>
      <c r="M289" s="608">
        <v>1</v>
      </c>
      <c r="N289" s="140"/>
    </row>
    <row r="290" spans="1:14" s="466" customFormat="1" ht="14.25" hidden="1" x14ac:dyDescent="0.2">
      <c r="A290" s="128"/>
      <c r="B290" s="107"/>
      <c r="C290" s="203" t="s">
        <v>72</v>
      </c>
      <c r="D290" s="105">
        <v>1979</v>
      </c>
      <c r="E290" s="211"/>
      <c r="F290" s="606">
        <v>2</v>
      </c>
      <c r="G290" s="149">
        <v>5</v>
      </c>
      <c r="H290" s="607">
        <v>7</v>
      </c>
      <c r="I290" s="606">
        <v>2</v>
      </c>
      <c r="J290" s="149">
        <v>14</v>
      </c>
      <c r="K290" s="607">
        <v>16</v>
      </c>
      <c r="L290" s="608">
        <v>0</v>
      </c>
      <c r="M290" s="608">
        <v>17</v>
      </c>
      <c r="N290" s="140"/>
    </row>
    <row r="291" spans="1:14" s="466" customFormat="1" ht="14.25" hidden="1" x14ac:dyDescent="0.2">
      <c r="A291" s="128"/>
      <c r="B291" s="107"/>
      <c r="C291" s="203" t="s">
        <v>72</v>
      </c>
      <c r="D291" s="105">
        <v>1980</v>
      </c>
      <c r="E291" s="211"/>
      <c r="F291" s="606">
        <v>13</v>
      </c>
      <c r="G291" s="149">
        <v>49</v>
      </c>
      <c r="H291" s="607">
        <v>62</v>
      </c>
      <c r="I291" s="606">
        <v>0</v>
      </c>
      <c r="J291" s="149">
        <v>3</v>
      </c>
      <c r="K291" s="607">
        <v>3</v>
      </c>
      <c r="L291" s="608">
        <v>0</v>
      </c>
      <c r="M291" s="608">
        <v>20</v>
      </c>
      <c r="N291" s="140"/>
    </row>
    <row r="292" spans="1:14" s="466" customFormat="1" ht="14.25" hidden="1" x14ac:dyDescent="0.2">
      <c r="A292" s="128"/>
      <c r="B292" s="107"/>
      <c r="C292" s="203" t="s">
        <v>72</v>
      </c>
      <c r="D292" s="105">
        <v>1981</v>
      </c>
      <c r="E292" s="211"/>
      <c r="F292" s="606">
        <v>3</v>
      </c>
      <c r="G292" s="149">
        <v>14</v>
      </c>
      <c r="H292" s="607">
        <v>17</v>
      </c>
      <c r="I292" s="606">
        <v>1</v>
      </c>
      <c r="J292" s="149">
        <v>20</v>
      </c>
      <c r="K292" s="607">
        <v>21</v>
      </c>
      <c r="L292" s="608">
        <v>0</v>
      </c>
      <c r="M292" s="608">
        <v>46</v>
      </c>
      <c r="N292" s="140"/>
    </row>
    <row r="293" spans="1:14" s="466" customFormat="1" ht="14.25" hidden="1" x14ac:dyDescent="0.2">
      <c r="A293" s="128"/>
      <c r="B293" s="107"/>
      <c r="C293" s="203" t="s">
        <v>72</v>
      </c>
      <c r="D293" s="105">
        <v>1982</v>
      </c>
      <c r="E293" s="211"/>
      <c r="F293" s="606">
        <v>13</v>
      </c>
      <c r="G293" s="149">
        <v>22</v>
      </c>
      <c r="H293" s="607">
        <v>35</v>
      </c>
      <c r="I293" s="606">
        <v>1</v>
      </c>
      <c r="J293" s="149">
        <v>34</v>
      </c>
      <c r="K293" s="607">
        <v>35</v>
      </c>
      <c r="L293" s="608">
        <v>0</v>
      </c>
      <c r="M293" s="608">
        <v>81</v>
      </c>
      <c r="N293" s="140"/>
    </row>
    <row r="294" spans="1:14" s="466" customFormat="1" ht="14.25" hidden="1" x14ac:dyDescent="0.2">
      <c r="A294" s="128"/>
      <c r="B294" s="107"/>
      <c r="C294" s="203" t="s">
        <v>72</v>
      </c>
      <c r="D294" s="105">
        <v>1983</v>
      </c>
      <c r="E294" s="211"/>
      <c r="F294" s="606">
        <v>10</v>
      </c>
      <c r="G294" s="149">
        <v>37</v>
      </c>
      <c r="H294" s="607">
        <v>47</v>
      </c>
      <c r="I294" s="606">
        <v>2</v>
      </c>
      <c r="J294" s="149">
        <v>8</v>
      </c>
      <c r="K294" s="607">
        <v>10</v>
      </c>
      <c r="L294" s="608">
        <v>0</v>
      </c>
      <c r="M294" s="608">
        <v>91</v>
      </c>
      <c r="N294" s="140"/>
    </row>
    <row r="295" spans="1:14" s="466" customFormat="1" ht="14.25" hidden="1" x14ac:dyDescent="0.2">
      <c r="A295" s="128">
        <v>1</v>
      </c>
      <c r="B295" s="107"/>
      <c r="C295" s="203" t="s">
        <v>72</v>
      </c>
      <c r="D295" s="107">
        <v>1984</v>
      </c>
      <c r="E295" s="214">
        <v>10</v>
      </c>
      <c r="F295" s="609">
        <v>20</v>
      </c>
      <c r="G295" s="610">
        <v>44</v>
      </c>
      <c r="H295" s="611">
        <v>64</v>
      </c>
      <c r="I295" s="609">
        <v>16</v>
      </c>
      <c r="J295" s="610">
        <v>28</v>
      </c>
      <c r="K295" s="611">
        <v>44</v>
      </c>
      <c r="L295" s="613">
        <v>0</v>
      </c>
      <c r="M295" s="613">
        <v>135</v>
      </c>
      <c r="N295" s="140"/>
    </row>
    <row r="296" spans="1:14" s="466" customFormat="1" ht="14.25" hidden="1" x14ac:dyDescent="0.2">
      <c r="A296" s="128">
        <v>1</v>
      </c>
      <c r="B296" s="107"/>
      <c r="C296" s="203" t="s">
        <v>72</v>
      </c>
      <c r="D296" s="107">
        <v>1985</v>
      </c>
      <c r="E296" s="214">
        <v>10</v>
      </c>
      <c r="F296" s="609">
        <v>6</v>
      </c>
      <c r="G296" s="610">
        <v>48</v>
      </c>
      <c r="H296" s="611">
        <v>54</v>
      </c>
      <c r="I296" s="609">
        <v>6</v>
      </c>
      <c r="J296" s="610">
        <v>39</v>
      </c>
      <c r="K296" s="611">
        <v>45</v>
      </c>
      <c r="L296" s="613">
        <v>29</v>
      </c>
      <c r="M296" s="613">
        <v>151</v>
      </c>
      <c r="N296" s="140"/>
    </row>
    <row r="297" spans="1:14" s="466" customFormat="1" ht="14.25" hidden="1" x14ac:dyDescent="0.2">
      <c r="A297" s="128">
        <v>1</v>
      </c>
      <c r="B297" s="107" t="s">
        <v>9</v>
      </c>
      <c r="C297" s="203" t="s">
        <v>72</v>
      </c>
      <c r="D297" s="107">
        <v>1986</v>
      </c>
      <c r="E297" s="214">
        <v>11</v>
      </c>
      <c r="F297" s="609">
        <v>7</v>
      </c>
      <c r="G297" s="610">
        <v>46</v>
      </c>
      <c r="H297" s="611">
        <v>53</v>
      </c>
      <c r="I297" s="609">
        <v>7</v>
      </c>
      <c r="J297" s="610">
        <v>33</v>
      </c>
      <c r="K297" s="611">
        <v>40</v>
      </c>
      <c r="L297" s="613">
        <v>4</v>
      </c>
      <c r="M297" s="613">
        <v>187</v>
      </c>
      <c r="N297" s="140"/>
    </row>
    <row r="298" spans="1:14" s="466" customFormat="1" ht="14.25" hidden="1" x14ac:dyDescent="0.2">
      <c r="A298" s="128">
        <v>1</v>
      </c>
      <c r="B298" s="107" t="s">
        <v>9</v>
      </c>
      <c r="C298" s="203" t="s">
        <v>72</v>
      </c>
      <c r="D298" s="107">
        <v>1987</v>
      </c>
      <c r="E298" s="214">
        <v>12</v>
      </c>
      <c r="F298" s="609">
        <v>8</v>
      </c>
      <c r="G298" s="610">
        <v>67</v>
      </c>
      <c r="H298" s="611">
        <v>75</v>
      </c>
      <c r="I298" s="609">
        <v>2</v>
      </c>
      <c r="J298" s="610">
        <v>59</v>
      </c>
      <c r="K298" s="611">
        <v>61</v>
      </c>
      <c r="L298" s="613">
        <v>15</v>
      </c>
      <c r="M298" s="613">
        <v>233</v>
      </c>
      <c r="N298" s="140"/>
    </row>
    <row r="299" spans="1:14" s="466" customFormat="1" ht="14.25" hidden="1" x14ac:dyDescent="0.2">
      <c r="A299" s="128">
        <v>1</v>
      </c>
      <c r="B299" s="107" t="s">
        <v>9</v>
      </c>
      <c r="C299" s="203" t="s">
        <v>72</v>
      </c>
      <c r="D299" s="107">
        <v>1988</v>
      </c>
      <c r="E299" s="214">
        <v>13</v>
      </c>
      <c r="F299" s="609">
        <v>6</v>
      </c>
      <c r="G299" s="610">
        <v>80</v>
      </c>
      <c r="H299" s="611">
        <v>86</v>
      </c>
      <c r="I299" s="609">
        <v>0</v>
      </c>
      <c r="J299" s="610">
        <v>45</v>
      </c>
      <c r="K299" s="611">
        <v>45</v>
      </c>
      <c r="L299" s="613">
        <v>15</v>
      </c>
      <c r="M299" s="613">
        <v>263</v>
      </c>
      <c r="N299" s="140"/>
    </row>
    <row r="300" spans="1:14" s="466" customFormat="1" ht="14.25" hidden="1" x14ac:dyDescent="0.2">
      <c r="A300" s="128">
        <v>1</v>
      </c>
      <c r="B300" s="107" t="s">
        <v>9</v>
      </c>
      <c r="C300" s="203" t="s">
        <v>72</v>
      </c>
      <c r="D300" s="107">
        <v>1989</v>
      </c>
      <c r="E300" s="214">
        <v>14</v>
      </c>
      <c r="F300" s="609">
        <v>8</v>
      </c>
      <c r="G300" s="610">
        <v>92</v>
      </c>
      <c r="H300" s="611">
        <v>100</v>
      </c>
      <c r="I300" s="609">
        <v>16</v>
      </c>
      <c r="J300" s="610">
        <v>84</v>
      </c>
      <c r="K300" s="611">
        <v>100</v>
      </c>
      <c r="L300" s="613">
        <v>26</v>
      </c>
      <c r="M300" s="613">
        <v>337</v>
      </c>
      <c r="N300" s="140"/>
    </row>
    <row r="301" spans="1:14" s="466" customFormat="1" ht="14.25" hidden="1" x14ac:dyDescent="0.2">
      <c r="A301" s="128">
        <v>1</v>
      </c>
      <c r="B301" s="107" t="s">
        <v>9</v>
      </c>
      <c r="C301" s="203" t="s">
        <v>72</v>
      </c>
      <c r="D301" s="107">
        <v>1990</v>
      </c>
      <c r="E301" s="214">
        <v>15</v>
      </c>
      <c r="F301" s="146">
        <v>17</v>
      </c>
      <c r="G301" s="147">
        <v>43</v>
      </c>
      <c r="H301" s="148">
        <v>60</v>
      </c>
      <c r="I301" s="146">
        <v>4</v>
      </c>
      <c r="J301" s="147">
        <v>70</v>
      </c>
      <c r="K301" s="148">
        <v>74</v>
      </c>
      <c r="L301" s="150">
        <v>26</v>
      </c>
      <c r="M301" s="150">
        <v>385</v>
      </c>
      <c r="N301" s="140"/>
    </row>
    <row r="302" spans="1:14" s="466" customFormat="1" ht="14.25" hidden="1" x14ac:dyDescent="0.2">
      <c r="A302" s="128">
        <v>1</v>
      </c>
      <c r="B302" s="107" t="s">
        <v>9</v>
      </c>
      <c r="C302" s="203" t="s">
        <v>72</v>
      </c>
      <c r="D302" s="107">
        <v>1991</v>
      </c>
      <c r="E302" s="214">
        <v>16</v>
      </c>
      <c r="F302" s="146">
        <v>12</v>
      </c>
      <c r="G302" s="147">
        <v>79</v>
      </c>
      <c r="H302" s="148">
        <v>91</v>
      </c>
      <c r="I302" s="146">
        <v>11</v>
      </c>
      <c r="J302" s="147">
        <v>47</v>
      </c>
      <c r="K302" s="148">
        <v>58</v>
      </c>
      <c r="L302" s="150">
        <v>39</v>
      </c>
      <c r="M302" s="150">
        <v>404</v>
      </c>
      <c r="N302" s="140"/>
    </row>
    <row r="303" spans="1:14" s="466" customFormat="1" ht="14.25" hidden="1" x14ac:dyDescent="0.2">
      <c r="A303" s="128">
        <v>1</v>
      </c>
      <c r="B303" s="107" t="s">
        <v>9</v>
      </c>
      <c r="C303" s="203" t="s">
        <v>72</v>
      </c>
      <c r="D303" s="107">
        <v>1992</v>
      </c>
      <c r="E303" s="214">
        <v>17</v>
      </c>
      <c r="F303" s="146">
        <v>5</v>
      </c>
      <c r="G303" s="147">
        <v>67</v>
      </c>
      <c r="H303" s="148">
        <v>72</v>
      </c>
      <c r="I303" s="146">
        <v>3</v>
      </c>
      <c r="J303" s="147">
        <v>73</v>
      </c>
      <c r="K303" s="148">
        <v>76</v>
      </c>
      <c r="L303" s="150">
        <v>25</v>
      </c>
      <c r="M303" s="150">
        <v>455</v>
      </c>
      <c r="N303" s="140"/>
    </row>
    <row r="304" spans="1:14" s="466" customFormat="1" ht="14.25" hidden="1" x14ac:dyDescent="0.2">
      <c r="A304" s="128">
        <v>1</v>
      </c>
      <c r="B304" s="107" t="s">
        <v>9</v>
      </c>
      <c r="C304" s="203" t="s">
        <v>72</v>
      </c>
      <c r="D304" s="107">
        <v>1993</v>
      </c>
      <c r="E304" s="214">
        <v>18</v>
      </c>
      <c r="F304" s="146">
        <v>18</v>
      </c>
      <c r="G304" s="147">
        <v>92</v>
      </c>
      <c r="H304" s="148">
        <v>110</v>
      </c>
      <c r="I304" s="146">
        <v>9</v>
      </c>
      <c r="J304" s="147">
        <v>56</v>
      </c>
      <c r="K304" s="148">
        <v>65</v>
      </c>
      <c r="L304" s="150">
        <v>31</v>
      </c>
      <c r="M304" s="150">
        <v>489</v>
      </c>
      <c r="N304" s="140"/>
    </row>
    <row r="305" spans="1:14" s="466" customFormat="1" ht="14.25" hidden="1" x14ac:dyDescent="0.2">
      <c r="A305" s="128">
        <v>1</v>
      </c>
      <c r="B305" s="107" t="s">
        <v>9</v>
      </c>
      <c r="C305" s="203" t="s">
        <v>72</v>
      </c>
      <c r="D305" s="107">
        <v>1994</v>
      </c>
      <c r="E305" s="214">
        <v>19</v>
      </c>
      <c r="F305" s="146">
        <v>6</v>
      </c>
      <c r="G305" s="147">
        <v>134</v>
      </c>
      <c r="H305" s="148">
        <v>140</v>
      </c>
      <c r="I305" s="146">
        <v>9</v>
      </c>
      <c r="J305" s="147">
        <v>95</v>
      </c>
      <c r="K305" s="148">
        <v>104</v>
      </c>
      <c r="L305" s="150">
        <v>44</v>
      </c>
      <c r="M305" s="150">
        <v>549</v>
      </c>
      <c r="N305" s="140"/>
    </row>
    <row r="306" spans="1:14" s="466" customFormat="1" ht="14.25" hidden="1" x14ac:dyDescent="0.2">
      <c r="A306" s="128">
        <v>1</v>
      </c>
      <c r="B306" s="107" t="s">
        <v>9</v>
      </c>
      <c r="C306" s="203" t="s">
        <v>72</v>
      </c>
      <c r="D306" s="107">
        <v>1995</v>
      </c>
      <c r="E306" s="214">
        <v>20</v>
      </c>
      <c r="F306" s="146">
        <v>18</v>
      </c>
      <c r="G306" s="147">
        <v>95</v>
      </c>
      <c r="H306" s="148">
        <v>113</v>
      </c>
      <c r="I306" s="146">
        <v>9</v>
      </c>
      <c r="J306" s="147">
        <v>99</v>
      </c>
      <c r="K306" s="148">
        <v>108</v>
      </c>
      <c r="L306" s="150">
        <v>53</v>
      </c>
      <c r="M306" s="150">
        <v>604</v>
      </c>
      <c r="N306" s="140"/>
    </row>
    <row r="307" spans="1:14" s="466" customFormat="1" ht="14.25" hidden="1" x14ac:dyDescent="0.2">
      <c r="A307" s="128">
        <v>1</v>
      </c>
      <c r="B307" s="107" t="s">
        <v>9</v>
      </c>
      <c r="C307" s="203" t="s">
        <v>72</v>
      </c>
      <c r="D307" s="107">
        <v>1996</v>
      </c>
      <c r="E307" s="214">
        <v>21</v>
      </c>
      <c r="F307" s="146">
        <v>15</v>
      </c>
      <c r="G307" s="147">
        <v>98</v>
      </c>
      <c r="H307" s="148">
        <v>113</v>
      </c>
      <c r="I307" s="146">
        <v>4</v>
      </c>
      <c r="J307" s="147">
        <v>110</v>
      </c>
      <c r="K307" s="148">
        <v>114</v>
      </c>
      <c r="L307" s="150">
        <v>63</v>
      </c>
      <c r="M307" s="150">
        <v>655</v>
      </c>
      <c r="N307" s="140"/>
    </row>
    <row r="308" spans="1:14" s="466" customFormat="1" ht="14.25" hidden="1" x14ac:dyDescent="0.2">
      <c r="A308" s="128">
        <v>1</v>
      </c>
      <c r="B308" s="107" t="s">
        <v>9</v>
      </c>
      <c r="C308" s="203" t="s">
        <v>72</v>
      </c>
      <c r="D308" s="107">
        <v>1997</v>
      </c>
      <c r="E308" s="214">
        <v>22</v>
      </c>
      <c r="F308" s="146">
        <v>23</v>
      </c>
      <c r="G308" s="147">
        <v>56</v>
      </c>
      <c r="H308" s="148">
        <v>79</v>
      </c>
      <c r="I308" s="146">
        <v>19</v>
      </c>
      <c r="J308" s="147">
        <v>68</v>
      </c>
      <c r="K308" s="148">
        <v>87</v>
      </c>
      <c r="L308" s="150">
        <v>47</v>
      </c>
      <c r="M308" s="150">
        <v>695</v>
      </c>
      <c r="N308" s="140"/>
    </row>
    <row r="309" spans="1:14" s="466" customFormat="1" ht="14.25" hidden="1" x14ac:dyDescent="0.2">
      <c r="A309" s="128">
        <v>1</v>
      </c>
      <c r="B309" s="107" t="s">
        <v>9</v>
      </c>
      <c r="C309" s="203" t="s">
        <v>72</v>
      </c>
      <c r="D309" s="107">
        <v>1998</v>
      </c>
      <c r="E309" s="214">
        <v>23</v>
      </c>
      <c r="F309" s="146">
        <v>10</v>
      </c>
      <c r="G309" s="147">
        <v>63</v>
      </c>
      <c r="H309" s="148">
        <v>73</v>
      </c>
      <c r="I309" s="146">
        <v>8</v>
      </c>
      <c r="J309" s="147">
        <v>67</v>
      </c>
      <c r="K309" s="148">
        <v>75</v>
      </c>
      <c r="L309" s="150">
        <v>52</v>
      </c>
      <c r="M309" s="150">
        <v>718</v>
      </c>
      <c r="N309" s="140"/>
    </row>
    <row r="310" spans="1:14" s="466" customFormat="1" ht="14.25" hidden="1" x14ac:dyDescent="0.2">
      <c r="A310" s="128">
        <v>1</v>
      </c>
      <c r="B310" s="107" t="s">
        <v>9</v>
      </c>
      <c r="C310" s="203" t="s">
        <v>72</v>
      </c>
      <c r="D310" s="107">
        <v>1999</v>
      </c>
      <c r="E310" s="214">
        <v>24</v>
      </c>
      <c r="F310" s="146">
        <v>16</v>
      </c>
      <c r="G310" s="147">
        <v>85</v>
      </c>
      <c r="H310" s="148">
        <v>101</v>
      </c>
      <c r="I310" s="146">
        <v>11</v>
      </c>
      <c r="J310" s="147">
        <v>53</v>
      </c>
      <c r="K310" s="148">
        <v>64</v>
      </c>
      <c r="L310" s="150">
        <v>72</v>
      </c>
      <c r="M310" s="150">
        <v>710</v>
      </c>
      <c r="N310" s="140"/>
    </row>
    <row r="311" spans="1:14" s="466" customFormat="1" ht="14.25" hidden="1" x14ac:dyDescent="0.2">
      <c r="A311" s="128">
        <v>1</v>
      </c>
      <c r="B311" s="107" t="s">
        <v>9</v>
      </c>
      <c r="C311" s="203" t="s">
        <v>72</v>
      </c>
      <c r="D311" s="107">
        <v>2000</v>
      </c>
      <c r="E311" s="214">
        <v>25</v>
      </c>
      <c r="F311" s="146">
        <v>9</v>
      </c>
      <c r="G311" s="147">
        <v>95</v>
      </c>
      <c r="H311" s="148">
        <v>104</v>
      </c>
      <c r="I311" s="146">
        <v>9</v>
      </c>
      <c r="J311" s="147">
        <v>64</v>
      </c>
      <c r="K311" s="148">
        <v>73</v>
      </c>
      <c r="L311" s="150">
        <v>99</v>
      </c>
      <c r="M311" s="150">
        <v>684</v>
      </c>
      <c r="N311" s="140"/>
    </row>
    <row r="312" spans="1:14" s="466" customFormat="1" ht="14.25" hidden="1" x14ac:dyDescent="0.2">
      <c r="A312" s="128">
        <v>1</v>
      </c>
      <c r="B312" s="107" t="s">
        <v>9</v>
      </c>
      <c r="C312" s="203" t="s">
        <v>72</v>
      </c>
      <c r="D312" s="107">
        <v>2001</v>
      </c>
      <c r="E312" s="214">
        <v>26</v>
      </c>
      <c r="F312" s="146">
        <v>16</v>
      </c>
      <c r="G312" s="147">
        <v>106</v>
      </c>
      <c r="H312" s="148">
        <v>122</v>
      </c>
      <c r="I312" s="146">
        <v>6</v>
      </c>
      <c r="J312" s="147">
        <v>78</v>
      </c>
      <c r="K312" s="148">
        <v>84</v>
      </c>
      <c r="L312" s="150">
        <v>65</v>
      </c>
      <c r="M312" s="150">
        <v>703</v>
      </c>
      <c r="N312" s="140"/>
    </row>
    <row r="313" spans="1:14" s="466" customFormat="1" ht="14.25" hidden="1" x14ac:dyDescent="0.2">
      <c r="A313" s="128">
        <v>1</v>
      </c>
      <c r="B313" s="107" t="s">
        <v>9</v>
      </c>
      <c r="C313" s="203" t="s">
        <v>72</v>
      </c>
      <c r="D313" s="107">
        <v>2002</v>
      </c>
      <c r="E313" s="214">
        <v>27</v>
      </c>
      <c r="F313" s="146">
        <v>31</v>
      </c>
      <c r="G313" s="147">
        <v>137</v>
      </c>
      <c r="H313" s="148">
        <v>168</v>
      </c>
      <c r="I313" s="146">
        <v>16</v>
      </c>
      <c r="J313" s="147">
        <v>80</v>
      </c>
      <c r="K313" s="148">
        <v>96</v>
      </c>
      <c r="L313" s="150">
        <v>54</v>
      </c>
      <c r="M313" s="150">
        <v>746</v>
      </c>
      <c r="N313" s="140"/>
    </row>
    <row r="314" spans="1:14" s="466" customFormat="1" ht="14.25" hidden="1" x14ac:dyDescent="0.2">
      <c r="A314" s="128">
        <v>1</v>
      </c>
      <c r="B314" s="107" t="s">
        <v>9</v>
      </c>
      <c r="C314" s="203" t="s">
        <v>72</v>
      </c>
      <c r="D314" s="107">
        <v>2003</v>
      </c>
      <c r="E314" s="214">
        <v>28</v>
      </c>
      <c r="F314" s="146">
        <v>17</v>
      </c>
      <c r="G314" s="147">
        <v>86</v>
      </c>
      <c r="H314" s="148">
        <v>103</v>
      </c>
      <c r="I314" s="146">
        <v>24</v>
      </c>
      <c r="J314" s="147">
        <v>101</v>
      </c>
      <c r="K314" s="148">
        <v>125</v>
      </c>
      <c r="L314" s="150">
        <v>89</v>
      </c>
      <c r="M314" s="150">
        <v>782</v>
      </c>
      <c r="N314" s="140"/>
    </row>
    <row r="315" spans="1:14" s="466" customFormat="1" ht="14.25" hidden="1" x14ac:dyDescent="0.2">
      <c r="A315" s="128">
        <v>1</v>
      </c>
      <c r="B315" s="107" t="s">
        <v>9</v>
      </c>
      <c r="C315" s="203" t="s">
        <v>72</v>
      </c>
      <c r="D315" s="107">
        <v>2004</v>
      </c>
      <c r="E315" s="214">
        <v>29</v>
      </c>
      <c r="F315" s="146">
        <v>9</v>
      </c>
      <c r="G315" s="147">
        <v>116</v>
      </c>
      <c r="H315" s="148">
        <v>125</v>
      </c>
      <c r="I315" s="146">
        <v>22</v>
      </c>
      <c r="J315" s="147">
        <v>105</v>
      </c>
      <c r="K315" s="148">
        <v>127</v>
      </c>
      <c r="L315" s="150">
        <v>72</v>
      </c>
      <c r="M315" s="150">
        <v>837</v>
      </c>
      <c r="N315" s="140"/>
    </row>
    <row r="316" spans="1:14" s="466" customFormat="1" ht="14.25" hidden="1" x14ac:dyDescent="0.2">
      <c r="A316" s="128"/>
      <c r="B316" s="107"/>
      <c r="C316" s="203"/>
      <c r="D316" s="107">
        <v>2005</v>
      </c>
      <c r="E316" s="214"/>
      <c r="F316" s="146">
        <v>5</v>
      </c>
      <c r="G316" s="147">
        <v>82</v>
      </c>
      <c r="H316" s="148">
        <v>87</v>
      </c>
      <c r="I316" s="146">
        <v>13</v>
      </c>
      <c r="J316" s="147">
        <v>89</v>
      </c>
      <c r="K316" s="148">
        <v>102</v>
      </c>
      <c r="L316" s="150">
        <v>72</v>
      </c>
      <c r="M316" s="150">
        <v>862</v>
      </c>
      <c r="N316" s="141"/>
    </row>
    <row r="317" spans="1:14" s="466" customFormat="1" ht="14.25" hidden="1" x14ac:dyDescent="0.2">
      <c r="A317" s="128">
        <v>1</v>
      </c>
      <c r="B317" s="107" t="s">
        <v>9</v>
      </c>
      <c r="C317" s="203" t="s">
        <v>72</v>
      </c>
      <c r="D317" s="105">
        <v>2006</v>
      </c>
      <c r="E317" s="214">
        <v>30</v>
      </c>
      <c r="F317" s="146">
        <v>14</v>
      </c>
      <c r="G317" s="147">
        <v>84</v>
      </c>
      <c r="H317" s="148">
        <v>98</v>
      </c>
      <c r="I317" s="146">
        <v>12</v>
      </c>
      <c r="J317" s="147">
        <v>64</v>
      </c>
      <c r="K317" s="148">
        <v>76</v>
      </c>
      <c r="L317" s="150">
        <v>189</v>
      </c>
      <c r="M317" s="150">
        <v>749</v>
      </c>
      <c r="N317" s="140"/>
    </row>
    <row r="318" spans="1:14" s="466" customFormat="1" ht="14.25" hidden="1" x14ac:dyDescent="0.2">
      <c r="A318" s="128">
        <v>1</v>
      </c>
      <c r="B318" s="107" t="s">
        <v>9</v>
      </c>
      <c r="C318" s="203"/>
      <c r="D318" s="105">
        <v>2007</v>
      </c>
      <c r="E318" s="214">
        <v>31</v>
      </c>
      <c r="F318" s="146">
        <v>4</v>
      </c>
      <c r="G318" s="147">
        <v>75</v>
      </c>
      <c r="H318" s="148">
        <v>79</v>
      </c>
      <c r="I318" s="146">
        <v>18</v>
      </c>
      <c r="J318" s="147">
        <v>93</v>
      </c>
      <c r="K318" s="148">
        <v>111</v>
      </c>
      <c r="L318" s="150">
        <v>62</v>
      </c>
      <c r="M318" s="150">
        <v>798</v>
      </c>
      <c r="N318" s="140"/>
    </row>
    <row r="319" spans="1:14" s="466" customFormat="1" ht="14.25" hidden="1" x14ac:dyDescent="0.2">
      <c r="A319" s="128">
        <v>1</v>
      </c>
      <c r="B319" s="106"/>
      <c r="C319" s="218" t="s">
        <v>132</v>
      </c>
      <c r="D319" s="105">
        <v>2008</v>
      </c>
      <c r="E319" s="214">
        <v>32</v>
      </c>
      <c r="F319" s="146">
        <v>9</v>
      </c>
      <c r="G319" s="147">
        <v>92</v>
      </c>
      <c r="H319" s="148">
        <v>101</v>
      </c>
      <c r="I319" s="146">
        <v>6</v>
      </c>
      <c r="J319" s="147">
        <v>54</v>
      </c>
      <c r="K319" s="148">
        <v>60</v>
      </c>
      <c r="L319" s="150">
        <v>57</v>
      </c>
      <c r="M319" s="150">
        <v>801</v>
      </c>
      <c r="N319" s="140"/>
    </row>
    <row r="320" spans="1:14" s="466" customFormat="1" ht="15" hidden="1" thickBot="1" x14ac:dyDescent="0.25">
      <c r="A320" s="128">
        <v>1</v>
      </c>
      <c r="B320" s="107" t="s">
        <v>9</v>
      </c>
      <c r="C320" s="218" t="s">
        <v>132</v>
      </c>
      <c r="D320" s="105">
        <v>2009</v>
      </c>
      <c r="E320" s="216">
        <v>33</v>
      </c>
      <c r="F320" s="146">
        <v>4</v>
      </c>
      <c r="G320" s="147">
        <v>65</v>
      </c>
      <c r="H320" s="148">
        <v>69</v>
      </c>
      <c r="I320" s="146">
        <v>2</v>
      </c>
      <c r="J320" s="149">
        <v>69</v>
      </c>
      <c r="K320" s="148">
        <v>71</v>
      </c>
      <c r="L320" s="150">
        <v>77</v>
      </c>
      <c r="M320" s="150">
        <v>795</v>
      </c>
      <c r="N320" s="140"/>
    </row>
    <row r="321" spans="1:24" s="466" customFormat="1" ht="14.25" hidden="1" x14ac:dyDescent="0.2">
      <c r="A321" s="128">
        <v>1</v>
      </c>
      <c r="B321" s="106"/>
      <c r="C321" s="203"/>
      <c r="D321" s="107">
        <v>2010</v>
      </c>
      <c r="E321" s="214">
        <v>-5</v>
      </c>
      <c r="F321" s="146">
        <v>8</v>
      </c>
      <c r="G321" s="147">
        <v>62</v>
      </c>
      <c r="H321" s="611">
        <v>70</v>
      </c>
      <c r="I321" s="146">
        <v>4</v>
      </c>
      <c r="J321" s="147">
        <v>67</v>
      </c>
      <c r="K321" s="611">
        <v>71</v>
      </c>
      <c r="L321" s="150">
        <v>91</v>
      </c>
      <c r="M321" s="150">
        <v>775</v>
      </c>
      <c r="N321" s="140"/>
    </row>
    <row r="322" spans="1:24" s="467" customFormat="1" ht="15" hidden="1" x14ac:dyDescent="0.25">
      <c r="A322" s="100"/>
      <c r="B322" s="106"/>
      <c r="C322" s="203"/>
      <c r="D322" s="107">
        <v>2011</v>
      </c>
      <c r="E322" s="214"/>
      <c r="F322" s="146">
        <v>13</v>
      </c>
      <c r="G322" s="147">
        <v>59</v>
      </c>
      <c r="H322" s="611">
        <v>72</v>
      </c>
      <c r="I322" s="146">
        <v>7</v>
      </c>
      <c r="J322" s="147">
        <v>64</v>
      </c>
      <c r="K322" s="611">
        <v>71</v>
      </c>
      <c r="L322" s="150">
        <v>50</v>
      </c>
      <c r="M322" s="150">
        <v>796</v>
      </c>
      <c r="N322" s="115"/>
      <c r="O322" s="466"/>
      <c r="Q322" s="466"/>
      <c r="R322" s="466"/>
      <c r="S322" s="466"/>
      <c r="T322" s="466"/>
      <c r="U322" s="466"/>
      <c r="V322" s="466"/>
      <c r="W322" s="466"/>
      <c r="X322" s="466"/>
    </row>
    <row r="323" spans="1:24" s="467" customFormat="1" ht="15" hidden="1" x14ac:dyDescent="0.25">
      <c r="A323" s="128">
        <v>13</v>
      </c>
      <c r="B323" s="212"/>
      <c r="C323" s="212"/>
      <c r="D323" s="107" t="s">
        <v>339</v>
      </c>
      <c r="E323" s="214"/>
      <c r="F323" s="144">
        <v>4</v>
      </c>
      <c r="G323" s="142">
        <v>65</v>
      </c>
      <c r="H323" s="143">
        <v>69</v>
      </c>
      <c r="I323" s="144">
        <v>6</v>
      </c>
      <c r="J323" s="142">
        <v>70</v>
      </c>
      <c r="K323" s="143">
        <v>76</v>
      </c>
      <c r="L323" s="145">
        <v>72</v>
      </c>
      <c r="M323" s="145">
        <v>800</v>
      </c>
      <c r="N323" s="115"/>
      <c r="O323" s="466"/>
      <c r="Q323" s="466"/>
      <c r="R323" s="466"/>
      <c r="S323" s="466"/>
      <c r="T323" s="466"/>
      <c r="U323" s="466"/>
      <c r="V323" s="466"/>
      <c r="W323" s="466"/>
      <c r="X323" s="466"/>
    </row>
    <row r="324" spans="1:24" s="467" customFormat="1" ht="15" hidden="1" x14ac:dyDescent="0.25">
      <c r="A324" s="128"/>
      <c r="B324" s="107" t="s">
        <v>9</v>
      </c>
      <c r="C324" s="218" t="s">
        <v>132</v>
      </c>
      <c r="D324" s="107">
        <v>2013</v>
      </c>
      <c r="E324" s="214"/>
      <c r="F324" s="144">
        <v>12</v>
      </c>
      <c r="G324" s="142">
        <v>65</v>
      </c>
      <c r="H324" s="143">
        <v>77</v>
      </c>
      <c r="I324" s="144">
        <v>2</v>
      </c>
      <c r="J324" s="142">
        <v>50</v>
      </c>
      <c r="K324" s="143">
        <v>52</v>
      </c>
      <c r="L324" s="145">
        <v>76</v>
      </c>
      <c r="M324" s="145">
        <v>776</v>
      </c>
      <c r="N324" s="115"/>
      <c r="O324" s="466"/>
      <c r="Q324" s="466"/>
      <c r="R324" s="466"/>
      <c r="S324" s="466"/>
      <c r="T324" s="466"/>
      <c r="U324" s="466"/>
      <c r="V324" s="466"/>
      <c r="W324" s="466"/>
      <c r="X324" s="466"/>
    </row>
    <row r="325" spans="1:24" s="467" customFormat="1" ht="15" x14ac:dyDescent="0.25">
      <c r="A325" s="128"/>
      <c r="B325" s="107" t="s">
        <v>9</v>
      </c>
      <c r="C325" s="218" t="s">
        <v>132</v>
      </c>
      <c r="D325" s="107">
        <v>2014</v>
      </c>
      <c r="E325" s="214"/>
      <c r="F325" s="144">
        <v>4</v>
      </c>
      <c r="G325" s="142">
        <v>49</v>
      </c>
      <c r="H325" s="143">
        <v>53</v>
      </c>
      <c r="I325" s="144">
        <v>7</v>
      </c>
      <c r="J325" s="142">
        <v>79</v>
      </c>
      <c r="K325" s="143">
        <v>86</v>
      </c>
      <c r="L325" s="145">
        <v>69</v>
      </c>
      <c r="M325" s="145">
        <v>793</v>
      </c>
      <c r="N325" s="115"/>
      <c r="O325" s="466"/>
      <c r="Q325" s="466"/>
      <c r="R325" s="466"/>
      <c r="S325" s="466"/>
      <c r="T325" s="466"/>
      <c r="U325" s="466"/>
      <c r="V325" s="466"/>
      <c r="W325" s="466"/>
      <c r="X325" s="466"/>
    </row>
    <row r="326" spans="1:24" s="467" customFormat="1" ht="12.75" customHeight="1" x14ac:dyDescent="0.25">
      <c r="A326" s="128"/>
      <c r="B326" s="107"/>
      <c r="C326" s="203"/>
      <c r="D326" s="107">
        <v>2015</v>
      </c>
      <c r="E326" s="214"/>
      <c r="F326" s="144">
        <v>7</v>
      </c>
      <c r="G326" s="142">
        <v>57</v>
      </c>
      <c r="H326" s="143">
        <v>64</v>
      </c>
      <c r="I326" s="144">
        <v>9</v>
      </c>
      <c r="J326" s="142">
        <v>52</v>
      </c>
      <c r="K326" s="143">
        <v>61</v>
      </c>
      <c r="L326" s="145">
        <v>140</v>
      </c>
      <c r="M326" s="145">
        <v>714</v>
      </c>
      <c r="N326" s="115"/>
      <c r="O326" s="466"/>
      <c r="Q326" s="466"/>
      <c r="R326" s="466"/>
      <c r="S326" s="466"/>
      <c r="T326" s="466"/>
      <c r="U326" s="466"/>
      <c r="V326" s="466"/>
      <c r="W326" s="466"/>
      <c r="X326" s="466"/>
    </row>
    <row r="327" spans="1:24" s="467" customFormat="1" ht="12.75" customHeight="1" x14ac:dyDescent="0.25">
      <c r="A327" s="128"/>
      <c r="B327" s="107"/>
      <c r="C327" s="203"/>
      <c r="D327" s="107">
        <v>2016</v>
      </c>
      <c r="E327" s="214"/>
      <c r="F327" s="144">
        <v>5</v>
      </c>
      <c r="G327" s="142">
        <v>67</v>
      </c>
      <c r="H327" s="143">
        <v>72</v>
      </c>
      <c r="I327" s="144">
        <v>8</v>
      </c>
      <c r="J327" s="142">
        <v>54</v>
      </c>
      <c r="K327" s="143">
        <v>62</v>
      </c>
      <c r="L327" s="145">
        <v>85</v>
      </c>
      <c r="M327" s="145">
        <v>691</v>
      </c>
      <c r="N327" s="115"/>
      <c r="O327" s="466"/>
      <c r="Q327" s="466"/>
      <c r="R327" s="466"/>
      <c r="S327" s="466"/>
      <c r="T327" s="466"/>
      <c r="U327" s="466"/>
      <c r="V327" s="466"/>
      <c r="W327" s="466"/>
      <c r="X327" s="466"/>
    </row>
    <row r="328" spans="1:24" s="467" customFormat="1" ht="12.75" customHeight="1" x14ac:dyDescent="0.25">
      <c r="A328" s="128"/>
      <c r="B328" s="107"/>
      <c r="C328" s="201"/>
      <c r="D328" s="107">
        <v>2017</v>
      </c>
      <c r="E328" s="211"/>
      <c r="F328" s="146">
        <v>12</v>
      </c>
      <c r="G328" s="147">
        <v>63</v>
      </c>
      <c r="H328" s="148">
        <v>75</v>
      </c>
      <c r="I328" s="146">
        <v>6</v>
      </c>
      <c r="J328" s="147">
        <v>48</v>
      </c>
      <c r="K328" s="148">
        <v>54</v>
      </c>
      <c r="L328" s="150">
        <v>65</v>
      </c>
      <c r="M328" s="150">
        <v>680</v>
      </c>
      <c r="N328" s="115"/>
      <c r="O328" s="466"/>
    </row>
    <row r="329" spans="1:24" s="467" customFormat="1" ht="12.75" customHeight="1" x14ac:dyDescent="0.25">
      <c r="A329" s="128"/>
      <c r="B329" s="107"/>
      <c r="C329" s="201"/>
      <c r="D329" s="107">
        <v>2018</v>
      </c>
      <c r="E329" s="211"/>
      <c r="F329" s="146">
        <v>11</v>
      </c>
      <c r="G329" s="147">
        <v>46</v>
      </c>
      <c r="H329" s="148">
        <v>57</v>
      </c>
      <c r="I329" s="146">
        <v>7</v>
      </c>
      <c r="J329" s="147">
        <v>57</v>
      </c>
      <c r="K329" s="148">
        <v>64</v>
      </c>
      <c r="L329" s="150">
        <v>45</v>
      </c>
      <c r="M329" s="150">
        <v>699</v>
      </c>
      <c r="N329" s="115"/>
      <c r="O329" s="466"/>
    </row>
    <row r="330" spans="1:24" s="466" customFormat="1" ht="4.5" customHeight="1" thickBot="1" x14ac:dyDescent="0.25">
      <c r="A330" s="128"/>
      <c r="B330" s="107"/>
      <c r="C330" s="201"/>
      <c r="D330" s="105"/>
      <c r="E330" s="213">
        <v>5</v>
      </c>
      <c r="F330" s="13"/>
      <c r="G330" s="14"/>
      <c r="H330" s="15"/>
      <c r="I330" s="13"/>
      <c r="J330" s="14"/>
      <c r="K330" s="15"/>
      <c r="L330" s="8"/>
      <c r="M330" s="8"/>
      <c r="N330" s="140"/>
    </row>
    <row r="331" spans="1:24" s="466" customFormat="1" ht="13.5" hidden="1" customHeight="1" x14ac:dyDescent="0.2">
      <c r="A331" s="128"/>
      <c r="B331" s="107"/>
      <c r="C331" s="435" t="s">
        <v>73</v>
      </c>
      <c r="D331" s="105">
        <v>1991</v>
      </c>
      <c r="E331" s="211"/>
      <c r="F331" s="606">
        <v>11</v>
      </c>
      <c r="G331" s="149">
        <v>30</v>
      </c>
      <c r="H331" s="607">
        <v>41</v>
      </c>
      <c r="I331" s="606">
        <v>4</v>
      </c>
      <c r="J331" s="149">
        <v>24</v>
      </c>
      <c r="K331" s="607">
        <v>28</v>
      </c>
      <c r="L331" s="608">
        <v>7</v>
      </c>
      <c r="M331" s="608">
        <v>153</v>
      </c>
      <c r="N331" s="140"/>
    </row>
    <row r="332" spans="1:24" s="466" customFormat="1" ht="12.75" hidden="1" customHeight="1" x14ac:dyDescent="0.2">
      <c r="A332" s="128">
        <v>1</v>
      </c>
      <c r="B332" s="434"/>
      <c r="C332" s="435" t="s">
        <v>73</v>
      </c>
      <c r="D332" s="434">
        <v>1992</v>
      </c>
      <c r="E332" s="436">
        <v>-2</v>
      </c>
      <c r="F332" s="617">
        <v>11</v>
      </c>
      <c r="G332" s="618">
        <v>27</v>
      </c>
      <c r="H332" s="619">
        <v>38</v>
      </c>
      <c r="I332" s="617">
        <v>0</v>
      </c>
      <c r="J332" s="618">
        <v>12</v>
      </c>
      <c r="K332" s="619">
        <v>12</v>
      </c>
      <c r="L332" s="620">
        <v>0</v>
      </c>
      <c r="M332" s="620">
        <v>165</v>
      </c>
      <c r="N332" s="140"/>
    </row>
    <row r="333" spans="1:24" s="466" customFormat="1" ht="12.75" hidden="1" customHeight="1" x14ac:dyDescent="0.2">
      <c r="A333" s="128">
        <v>1</v>
      </c>
      <c r="B333" s="434" t="s">
        <v>10</v>
      </c>
      <c r="C333" s="435" t="s">
        <v>73</v>
      </c>
      <c r="D333" s="434">
        <v>1993</v>
      </c>
      <c r="E333" s="436">
        <v>-1</v>
      </c>
      <c r="F333" s="617">
        <v>5</v>
      </c>
      <c r="G333" s="618">
        <v>17</v>
      </c>
      <c r="H333" s="619">
        <v>22</v>
      </c>
      <c r="I333" s="617">
        <v>10</v>
      </c>
      <c r="J333" s="618">
        <v>9</v>
      </c>
      <c r="K333" s="619">
        <v>19</v>
      </c>
      <c r="L333" s="620">
        <v>6</v>
      </c>
      <c r="M333" s="620">
        <v>178</v>
      </c>
      <c r="N333" s="140"/>
    </row>
    <row r="334" spans="1:24" s="466" customFormat="1" ht="12.75" hidden="1" customHeight="1" x14ac:dyDescent="0.2">
      <c r="A334" s="128">
        <v>1</v>
      </c>
      <c r="B334" s="434" t="s">
        <v>10</v>
      </c>
      <c r="C334" s="435" t="s">
        <v>73</v>
      </c>
      <c r="D334" s="434">
        <v>1994</v>
      </c>
      <c r="E334" s="436">
        <v>0</v>
      </c>
      <c r="F334" s="617">
        <v>11</v>
      </c>
      <c r="G334" s="618">
        <v>28</v>
      </c>
      <c r="H334" s="619">
        <v>39</v>
      </c>
      <c r="I334" s="617">
        <v>11</v>
      </c>
      <c r="J334" s="618">
        <v>7</v>
      </c>
      <c r="K334" s="619">
        <v>18</v>
      </c>
      <c r="L334" s="620">
        <v>28</v>
      </c>
      <c r="M334" s="620">
        <v>168</v>
      </c>
      <c r="N334" s="140"/>
    </row>
    <row r="335" spans="1:24" s="466" customFormat="1" ht="12.75" hidden="1" customHeight="1" x14ac:dyDescent="0.2">
      <c r="A335" s="128">
        <v>1</v>
      </c>
      <c r="B335" s="434" t="s">
        <v>10</v>
      </c>
      <c r="C335" s="435" t="s">
        <v>73</v>
      </c>
      <c r="D335" s="434">
        <v>1995</v>
      </c>
      <c r="E335" s="436">
        <v>1</v>
      </c>
      <c r="F335" s="617">
        <v>11</v>
      </c>
      <c r="G335" s="618">
        <v>44</v>
      </c>
      <c r="H335" s="619">
        <v>55</v>
      </c>
      <c r="I335" s="617">
        <v>7</v>
      </c>
      <c r="J335" s="618">
        <v>66</v>
      </c>
      <c r="K335" s="619">
        <v>73</v>
      </c>
      <c r="L335" s="620">
        <v>14</v>
      </c>
      <c r="M335" s="620">
        <v>227</v>
      </c>
      <c r="N335" s="140"/>
    </row>
    <row r="336" spans="1:24" s="466" customFormat="1" ht="12.75" hidden="1" customHeight="1" x14ac:dyDescent="0.2">
      <c r="A336" s="128">
        <v>1</v>
      </c>
      <c r="B336" s="107" t="s">
        <v>10</v>
      </c>
      <c r="C336" s="203" t="s">
        <v>73</v>
      </c>
      <c r="D336" s="107">
        <v>1996</v>
      </c>
      <c r="E336" s="214">
        <v>2</v>
      </c>
      <c r="F336" s="146">
        <v>16</v>
      </c>
      <c r="G336" s="147">
        <v>13</v>
      </c>
      <c r="H336" s="148">
        <v>29</v>
      </c>
      <c r="I336" s="146">
        <v>7</v>
      </c>
      <c r="J336" s="147">
        <v>15</v>
      </c>
      <c r="K336" s="148">
        <v>22</v>
      </c>
      <c r="L336" s="150">
        <v>10</v>
      </c>
      <c r="M336" s="150">
        <v>239</v>
      </c>
      <c r="N336" s="140"/>
    </row>
    <row r="337" spans="1:15" s="466" customFormat="1" ht="12.75" hidden="1" customHeight="1" x14ac:dyDescent="0.2">
      <c r="A337" s="128">
        <v>1</v>
      </c>
      <c r="B337" s="107" t="s">
        <v>10</v>
      </c>
      <c r="C337" s="203" t="s">
        <v>73</v>
      </c>
      <c r="D337" s="107">
        <v>1997</v>
      </c>
      <c r="E337" s="214">
        <v>3</v>
      </c>
      <c r="F337" s="146">
        <v>6</v>
      </c>
      <c r="G337" s="147">
        <v>7</v>
      </c>
      <c r="H337" s="148">
        <v>13</v>
      </c>
      <c r="I337" s="146">
        <v>10</v>
      </c>
      <c r="J337" s="147">
        <v>6</v>
      </c>
      <c r="K337" s="148">
        <v>16</v>
      </c>
      <c r="L337" s="150">
        <v>20</v>
      </c>
      <c r="M337" s="150">
        <v>235</v>
      </c>
      <c r="N337" s="140"/>
    </row>
    <row r="338" spans="1:15" s="466" customFormat="1" ht="12.75" hidden="1" customHeight="1" x14ac:dyDescent="0.2">
      <c r="A338" s="128">
        <v>1</v>
      </c>
      <c r="B338" s="107" t="s">
        <v>10</v>
      </c>
      <c r="C338" s="203" t="s">
        <v>73</v>
      </c>
      <c r="D338" s="107">
        <v>1998</v>
      </c>
      <c r="E338" s="214">
        <v>4</v>
      </c>
      <c r="F338" s="146">
        <v>15</v>
      </c>
      <c r="G338" s="147">
        <v>108</v>
      </c>
      <c r="H338" s="148">
        <v>123</v>
      </c>
      <c r="I338" s="146">
        <v>7</v>
      </c>
      <c r="J338" s="147">
        <v>26</v>
      </c>
      <c r="K338" s="148">
        <v>33</v>
      </c>
      <c r="L338" s="150">
        <v>46</v>
      </c>
      <c r="M338" s="150">
        <v>222</v>
      </c>
      <c r="N338" s="140"/>
    </row>
    <row r="339" spans="1:15" s="466" customFormat="1" ht="12.75" hidden="1" customHeight="1" x14ac:dyDescent="0.2">
      <c r="A339" s="128">
        <v>1</v>
      </c>
      <c r="B339" s="107" t="s">
        <v>10</v>
      </c>
      <c r="C339" s="203" t="s">
        <v>73</v>
      </c>
      <c r="D339" s="107">
        <v>1999</v>
      </c>
      <c r="E339" s="214">
        <v>5</v>
      </c>
      <c r="F339" s="146">
        <v>9</v>
      </c>
      <c r="G339" s="147">
        <v>46</v>
      </c>
      <c r="H339" s="148">
        <v>55</v>
      </c>
      <c r="I339" s="146">
        <v>2</v>
      </c>
      <c r="J339" s="147">
        <v>81</v>
      </c>
      <c r="K339" s="148">
        <v>83</v>
      </c>
      <c r="L339" s="150">
        <v>17</v>
      </c>
      <c r="M339" s="150">
        <v>288</v>
      </c>
      <c r="N339" s="140"/>
    </row>
    <row r="340" spans="1:15" s="466" customFormat="1" ht="12.75" hidden="1" customHeight="1" x14ac:dyDescent="0.2">
      <c r="A340" s="128">
        <v>1</v>
      </c>
      <c r="B340" s="107" t="s">
        <v>10</v>
      </c>
      <c r="C340" s="203" t="s">
        <v>73</v>
      </c>
      <c r="D340" s="107">
        <v>2000</v>
      </c>
      <c r="E340" s="214">
        <v>6</v>
      </c>
      <c r="F340" s="146">
        <v>9</v>
      </c>
      <c r="G340" s="147">
        <v>47</v>
      </c>
      <c r="H340" s="148">
        <v>56</v>
      </c>
      <c r="I340" s="146">
        <v>8</v>
      </c>
      <c r="J340" s="147">
        <v>45</v>
      </c>
      <c r="K340" s="148">
        <v>53</v>
      </c>
      <c r="L340" s="150">
        <v>25</v>
      </c>
      <c r="M340" s="150">
        <v>316</v>
      </c>
      <c r="N340" s="140"/>
    </row>
    <row r="341" spans="1:15" s="466" customFormat="1" ht="12.75" hidden="1" customHeight="1" x14ac:dyDescent="0.2">
      <c r="A341" s="128">
        <v>1</v>
      </c>
      <c r="B341" s="107" t="s">
        <v>10</v>
      </c>
      <c r="C341" s="203" t="s">
        <v>73</v>
      </c>
      <c r="D341" s="107">
        <v>2001</v>
      </c>
      <c r="E341" s="214">
        <v>7</v>
      </c>
      <c r="F341" s="146">
        <v>8</v>
      </c>
      <c r="G341" s="147">
        <v>35</v>
      </c>
      <c r="H341" s="148">
        <v>43</v>
      </c>
      <c r="I341" s="146">
        <v>3</v>
      </c>
      <c r="J341" s="147">
        <v>49</v>
      </c>
      <c r="K341" s="148">
        <v>52</v>
      </c>
      <c r="L341" s="150">
        <v>24</v>
      </c>
      <c r="M341" s="150">
        <v>344</v>
      </c>
      <c r="N341" s="140"/>
    </row>
    <row r="342" spans="1:15" s="466" customFormat="1" ht="12.75" hidden="1" customHeight="1" x14ac:dyDescent="0.2">
      <c r="A342" s="128">
        <v>1</v>
      </c>
      <c r="B342" s="107" t="s">
        <v>10</v>
      </c>
      <c r="C342" s="203" t="s">
        <v>73</v>
      </c>
      <c r="D342" s="107">
        <v>2002</v>
      </c>
      <c r="E342" s="214">
        <v>8</v>
      </c>
      <c r="F342" s="146">
        <v>9</v>
      </c>
      <c r="G342" s="147">
        <v>21</v>
      </c>
      <c r="H342" s="148">
        <v>30</v>
      </c>
      <c r="I342" s="146">
        <v>6</v>
      </c>
      <c r="J342" s="147">
        <v>18</v>
      </c>
      <c r="K342" s="148">
        <v>24</v>
      </c>
      <c r="L342" s="150">
        <v>30</v>
      </c>
      <c r="M342" s="150">
        <v>338</v>
      </c>
      <c r="N342" s="140"/>
    </row>
    <row r="343" spans="1:15" s="466" customFormat="1" ht="12.75" hidden="1" customHeight="1" x14ac:dyDescent="0.2">
      <c r="A343" s="128">
        <v>1</v>
      </c>
      <c r="B343" s="107" t="s">
        <v>10</v>
      </c>
      <c r="C343" s="203" t="s">
        <v>73</v>
      </c>
      <c r="D343" s="107">
        <v>2003</v>
      </c>
      <c r="E343" s="214">
        <v>9</v>
      </c>
      <c r="F343" s="146">
        <v>12</v>
      </c>
      <c r="G343" s="147">
        <v>63</v>
      </c>
      <c r="H343" s="148">
        <v>75</v>
      </c>
      <c r="I343" s="146">
        <v>11</v>
      </c>
      <c r="J343" s="147">
        <v>34</v>
      </c>
      <c r="K343" s="148">
        <v>45</v>
      </c>
      <c r="L343" s="150">
        <v>27</v>
      </c>
      <c r="M343" s="150">
        <v>356</v>
      </c>
      <c r="N343" s="140"/>
    </row>
    <row r="344" spans="1:15" s="466" customFormat="1" ht="12.75" hidden="1" customHeight="1" x14ac:dyDescent="0.2">
      <c r="A344" s="128">
        <v>1</v>
      </c>
      <c r="B344" s="107" t="s">
        <v>10</v>
      </c>
      <c r="C344" s="203" t="s">
        <v>73</v>
      </c>
      <c r="D344" s="107">
        <v>2004</v>
      </c>
      <c r="E344" s="214">
        <v>10</v>
      </c>
      <c r="F344" s="146">
        <v>9</v>
      </c>
      <c r="G344" s="147">
        <v>69</v>
      </c>
      <c r="H344" s="148">
        <v>78</v>
      </c>
      <c r="I344" s="146">
        <v>10</v>
      </c>
      <c r="J344" s="147">
        <v>60</v>
      </c>
      <c r="K344" s="148">
        <v>70</v>
      </c>
      <c r="L344" s="150">
        <v>34</v>
      </c>
      <c r="M344" s="150">
        <v>392</v>
      </c>
      <c r="N344" s="140"/>
    </row>
    <row r="345" spans="1:15" s="466" customFormat="1" ht="12.75" hidden="1" customHeight="1" x14ac:dyDescent="0.2">
      <c r="A345" s="128"/>
      <c r="B345" s="107"/>
      <c r="C345" s="203"/>
      <c r="D345" s="107">
        <v>2005</v>
      </c>
      <c r="E345" s="214"/>
      <c r="F345" s="146">
        <v>18</v>
      </c>
      <c r="G345" s="147">
        <v>72</v>
      </c>
      <c r="H345" s="148">
        <v>90</v>
      </c>
      <c r="I345" s="146">
        <v>9</v>
      </c>
      <c r="J345" s="147">
        <v>64</v>
      </c>
      <c r="K345" s="148">
        <v>73</v>
      </c>
      <c r="L345" s="150">
        <v>33</v>
      </c>
      <c r="M345" s="150">
        <v>432</v>
      </c>
      <c r="N345" s="140"/>
    </row>
    <row r="346" spans="1:15" s="466" customFormat="1" ht="12.75" hidden="1" customHeight="1" x14ac:dyDescent="0.2">
      <c r="A346" s="128">
        <v>1</v>
      </c>
      <c r="B346" s="107" t="s">
        <v>10</v>
      </c>
      <c r="C346" s="203" t="s">
        <v>73</v>
      </c>
      <c r="D346" s="105">
        <v>2006</v>
      </c>
      <c r="E346" s="214">
        <v>11</v>
      </c>
      <c r="F346" s="146">
        <v>7</v>
      </c>
      <c r="G346" s="147">
        <v>62</v>
      </c>
      <c r="H346" s="148">
        <v>69</v>
      </c>
      <c r="I346" s="146">
        <v>11</v>
      </c>
      <c r="J346" s="147">
        <v>50</v>
      </c>
      <c r="K346" s="148">
        <v>61</v>
      </c>
      <c r="L346" s="150">
        <v>21</v>
      </c>
      <c r="M346" s="150">
        <v>472</v>
      </c>
      <c r="N346" s="140"/>
    </row>
    <row r="347" spans="1:15" s="466" customFormat="1" ht="12.75" hidden="1" customHeight="1" x14ac:dyDescent="0.2">
      <c r="A347" s="128">
        <v>1</v>
      </c>
      <c r="B347" s="107" t="s">
        <v>10</v>
      </c>
      <c r="C347" s="203"/>
      <c r="D347" s="105">
        <v>2007</v>
      </c>
      <c r="E347" s="214">
        <v>12</v>
      </c>
      <c r="F347" s="146">
        <v>17</v>
      </c>
      <c r="G347" s="147">
        <v>91</v>
      </c>
      <c r="H347" s="148">
        <v>108</v>
      </c>
      <c r="I347" s="146">
        <v>7</v>
      </c>
      <c r="J347" s="147">
        <v>88</v>
      </c>
      <c r="K347" s="148">
        <v>95</v>
      </c>
      <c r="L347" s="150">
        <v>38</v>
      </c>
      <c r="M347" s="150">
        <v>529</v>
      </c>
      <c r="N347" s="140"/>
    </row>
    <row r="348" spans="1:15" s="466" customFormat="1" ht="12.75" hidden="1" customHeight="1" x14ac:dyDescent="0.2">
      <c r="A348" s="128">
        <v>1</v>
      </c>
      <c r="B348" s="106"/>
      <c r="C348" s="203" t="s">
        <v>73</v>
      </c>
      <c r="D348" s="105">
        <v>2008</v>
      </c>
      <c r="E348" s="214">
        <v>13</v>
      </c>
      <c r="F348" s="146">
        <v>5</v>
      </c>
      <c r="G348" s="147">
        <v>71</v>
      </c>
      <c r="H348" s="148">
        <v>76</v>
      </c>
      <c r="I348" s="146">
        <v>12</v>
      </c>
      <c r="J348" s="147">
        <v>76</v>
      </c>
      <c r="K348" s="148">
        <v>88</v>
      </c>
      <c r="L348" s="150">
        <v>23</v>
      </c>
      <c r="M348" s="150">
        <v>594</v>
      </c>
      <c r="N348" s="140"/>
    </row>
    <row r="349" spans="1:15" s="466" customFormat="1" ht="12.75" hidden="1" customHeight="1" thickBot="1" x14ac:dyDescent="0.25">
      <c r="A349" s="128">
        <v>1</v>
      </c>
      <c r="B349" s="107" t="s">
        <v>10</v>
      </c>
      <c r="C349" s="203" t="s">
        <v>73</v>
      </c>
      <c r="D349" s="105">
        <v>2009</v>
      </c>
      <c r="E349" s="216">
        <v>14</v>
      </c>
      <c r="F349" s="146">
        <v>5</v>
      </c>
      <c r="G349" s="147">
        <v>75</v>
      </c>
      <c r="H349" s="148">
        <v>80</v>
      </c>
      <c r="I349" s="146">
        <v>8</v>
      </c>
      <c r="J349" s="149">
        <v>52</v>
      </c>
      <c r="K349" s="148">
        <v>60</v>
      </c>
      <c r="L349" s="150">
        <v>26</v>
      </c>
      <c r="M349" s="150">
        <v>628</v>
      </c>
      <c r="N349" s="140"/>
    </row>
    <row r="350" spans="1:15" s="466" customFormat="1" ht="12.75" hidden="1" customHeight="1" x14ac:dyDescent="0.2">
      <c r="A350" s="128">
        <v>1</v>
      </c>
      <c r="B350" s="106"/>
      <c r="C350" s="203"/>
      <c r="D350" s="107">
        <v>2010</v>
      </c>
      <c r="E350" s="214">
        <v>0</v>
      </c>
      <c r="F350" s="609">
        <v>13</v>
      </c>
      <c r="G350" s="610">
        <v>107</v>
      </c>
      <c r="H350" s="611">
        <v>120</v>
      </c>
      <c r="I350" s="609">
        <v>2</v>
      </c>
      <c r="J350" s="612">
        <v>75</v>
      </c>
      <c r="K350" s="611">
        <v>77</v>
      </c>
      <c r="L350" s="613">
        <v>49</v>
      </c>
      <c r="M350" s="613">
        <v>656</v>
      </c>
      <c r="N350" s="140"/>
    </row>
    <row r="351" spans="1:15" s="467" customFormat="1" ht="12.75" hidden="1" customHeight="1" x14ac:dyDescent="0.25">
      <c r="A351" s="100"/>
      <c r="B351" s="106"/>
      <c r="C351" s="203"/>
      <c r="D351" s="107">
        <v>2011</v>
      </c>
      <c r="E351" s="214"/>
      <c r="F351" s="609">
        <v>6</v>
      </c>
      <c r="G351" s="610">
        <v>86</v>
      </c>
      <c r="H351" s="611">
        <v>92</v>
      </c>
      <c r="I351" s="609">
        <v>15</v>
      </c>
      <c r="J351" s="612">
        <v>100</v>
      </c>
      <c r="K351" s="611">
        <v>115</v>
      </c>
      <c r="L351" s="613">
        <v>51</v>
      </c>
      <c r="M351" s="613">
        <v>720</v>
      </c>
      <c r="N351" s="115"/>
      <c r="O351" s="466"/>
    </row>
    <row r="352" spans="1:15" s="467" customFormat="1" ht="12.75" hidden="1" customHeight="1" x14ac:dyDescent="0.25">
      <c r="A352" s="128">
        <v>14</v>
      </c>
      <c r="B352" s="212"/>
      <c r="C352" s="212"/>
      <c r="D352" s="107" t="s">
        <v>339</v>
      </c>
      <c r="E352" s="214"/>
      <c r="F352" s="144">
        <v>9</v>
      </c>
      <c r="G352" s="142">
        <v>75</v>
      </c>
      <c r="H352" s="143">
        <v>84</v>
      </c>
      <c r="I352" s="144">
        <v>9</v>
      </c>
      <c r="J352" s="142">
        <v>53</v>
      </c>
      <c r="K352" s="143">
        <v>62</v>
      </c>
      <c r="L352" s="145">
        <v>49</v>
      </c>
      <c r="M352" s="145">
        <v>733</v>
      </c>
      <c r="N352" s="115"/>
      <c r="O352" s="466"/>
    </row>
    <row r="353" spans="1:15" s="467" customFormat="1" ht="12.75" hidden="1" customHeight="1" x14ac:dyDescent="0.25">
      <c r="A353" s="128"/>
      <c r="B353" s="107" t="s">
        <v>10</v>
      </c>
      <c r="C353" s="203" t="s">
        <v>73</v>
      </c>
      <c r="D353" s="107">
        <v>2013</v>
      </c>
      <c r="E353" s="214"/>
      <c r="F353" s="144">
        <v>7</v>
      </c>
      <c r="G353" s="142">
        <v>62</v>
      </c>
      <c r="H353" s="143">
        <v>69</v>
      </c>
      <c r="I353" s="144">
        <v>9</v>
      </c>
      <c r="J353" s="142">
        <v>72</v>
      </c>
      <c r="K353" s="143">
        <v>81</v>
      </c>
      <c r="L353" s="145">
        <v>79</v>
      </c>
      <c r="M353" s="145">
        <v>735</v>
      </c>
      <c r="N353" s="140"/>
      <c r="O353" s="466"/>
    </row>
    <row r="354" spans="1:15" s="468" customFormat="1" ht="12.75" customHeight="1" x14ac:dyDescent="0.25">
      <c r="A354" s="127"/>
      <c r="B354" s="107" t="s">
        <v>10</v>
      </c>
      <c r="C354" s="203" t="s">
        <v>73</v>
      </c>
      <c r="D354" s="107">
        <v>2014</v>
      </c>
      <c r="E354" s="214"/>
      <c r="F354" s="144">
        <v>20</v>
      </c>
      <c r="G354" s="142">
        <v>114</v>
      </c>
      <c r="H354" s="143">
        <v>134</v>
      </c>
      <c r="I354" s="144">
        <v>5</v>
      </c>
      <c r="J354" s="142">
        <v>55</v>
      </c>
      <c r="K354" s="143">
        <v>60</v>
      </c>
      <c r="L354" s="93" t="s">
        <v>307</v>
      </c>
      <c r="M354" s="93" t="s">
        <v>307</v>
      </c>
      <c r="N354" s="116"/>
      <c r="O354" s="466"/>
    </row>
    <row r="355" spans="1:15" s="468" customFormat="1" ht="12.75" customHeight="1" x14ac:dyDescent="0.25">
      <c r="A355" s="127"/>
      <c r="B355" s="107"/>
      <c r="C355" s="203"/>
      <c r="D355" s="107">
        <v>2015</v>
      </c>
      <c r="E355" s="214"/>
      <c r="F355" s="144">
        <v>17</v>
      </c>
      <c r="G355" s="142">
        <v>90</v>
      </c>
      <c r="H355" s="143">
        <v>107</v>
      </c>
      <c r="I355" s="144">
        <v>22</v>
      </c>
      <c r="J355" s="142">
        <v>81</v>
      </c>
      <c r="K355" s="143">
        <v>103</v>
      </c>
      <c r="L355" s="145">
        <v>72</v>
      </c>
      <c r="M355" s="145">
        <v>763</v>
      </c>
      <c r="N355" s="116"/>
      <c r="O355" s="466"/>
    </row>
    <row r="356" spans="1:15" s="468" customFormat="1" ht="12.75" customHeight="1" x14ac:dyDescent="0.25">
      <c r="A356" s="127"/>
      <c r="B356" s="107"/>
      <c r="C356" s="203"/>
      <c r="D356" s="107">
        <v>2016</v>
      </c>
      <c r="E356" s="214"/>
      <c r="F356" s="144">
        <v>10</v>
      </c>
      <c r="G356" s="142">
        <v>80</v>
      </c>
      <c r="H356" s="143">
        <v>90</v>
      </c>
      <c r="I356" s="144">
        <v>3</v>
      </c>
      <c r="J356" s="142">
        <v>93</v>
      </c>
      <c r="K356" s="143">
        <v>96</v>
      </c>
      <c r="L356" s="145">
        <v>67</v>
      </c>
      <c r="M356" s="145">
        <v>792</v>
      </c>
      <c r="N356" s="116"/>
      <c r="O356" s="466"/>
    </row>
    <row r="357" spans="1:15" s="467" customFormat="1" ht="12.75" customHeight="1" x14ac:dyDescent="0.25">
      <c r="A357" s="128"/>
      <c r="B357" s="107"/>
      <c r="C357" s="201"/>
      <c r="D357" s="107">
        <v>2017</v>
      </c>
      <c r="E357" s="211"/>
      <c r="F357" s="146">
        <v>13</v>
      </c>
      <c r="G357" s="147">
        <v>102</v>
      </c>
      <c r="H357" s="148">
        <v>115</v>
      </c>
      <c r="I357" s="146">
        <v>13</v>
      </c>
      <c r="J357" s="147">
        <v>86</v>
      </c>
      <c r="K357" s="148">
        <v>99</v>
      </c>
      <c r="L357" s="150">
        <v>68</v>
      </c>
      <c r="M357" s="150">
        <v>823</v>
      </c>
      <c r="N357" s="115"/>
      <c r="O357" s="466"/>
    </row>
    <row r="358" spans="1:15" s="467" customFormat="1" ht="12.75" customHeight="1" x14ac:dyDescent="0.25">
      <c r="A358" s="128"/>
      <c r="B358" s="107"/>
      <c r="C358" s="201"/>
      <c r="D358" s="107">
        <v>2018</v>
      </c>
      <c r="E358" s="211"/>
      <c r="F358" s="146">
        <v>4</v>
      </c>
      <c r="G358" s="147">
        <v>95</v>
      </c>
      <c r="H358" s="148">
        <v>99</v>
      </c>
      <c r="I358" s="146">
        <v>10</v>
      </c>
      <c r="J358" s="147">
        <v>88</v>
      </c>
      <c r="K358" s="148">
        <v>98</v>
      </c>
      <c r="L358" s="150">
        <v>46</v>
      </c>
      <c r="M358" s="150">
        <v>875</v>
      </c>
      <c r="N358" s="115"/>
      <c r="O358" s="466"/>
    </row>
    <row r="359" spans="1:15" s="466" customFormat="1" ht="4.5" customHeight="1" thickBot="1" x14ac:dyDescent="0.25">
      <c r="A359" s="128"/>
      <c r="B359" s="107"/>
      <c r="C359" s="201"/>
      <c r="D359" s="105"/>
      <c r="E359" s="213">
        <v>5</v>
      </c>
      <c r="F359" s="13"/>
      <c r="G359" s="14"/>
      <c r="H359" s="15"/>
      <c r="I359" s="13"/>
      <c r="J359" s="14"/>
      <c r="K359" s="15"/>
      <c r="L359" s="8"/>
      <c r="M359" s="8"/>
      <c r="N359" s="140"/>
    </row>
    <row r="360" spans="1:15" s="466" customFormat="1" ht="12.75" hidden="1" customHeight="1" x14ac:dyDescent="0.2">
      <c r="A360" s="128">
        <v>1</v>
      </c>
      <c r="B360" s="107"/>
      <c r="C360" s="203" t="s">
        <v>74</v>
      </c>
      <c r="D360" s="107">
        <v>1999</v>
      </c>
      <c r="E360" s="214">
        <v>3</v>
      </c>
      <c r="F360" s="146">
        <v>271</v>
      </c>
      <c r="G360" s="147">
        <v>1</v>
      </c>
      <c r="H360" s="148">
        <v>272</v>
      </c>
      <c r="I360" s="146">
        <v>19</v>
      </c>
      <c r="J360" s="147">
        <v>0</v>
      </c>
      <c r="K360" s="148">
        <v>19</v>
      </c>
      <c r="L360" s="137">
        <v>0</v>
      </c>
      <c r="M360" s="137">
        <v>19</v>
      </c>
      <c r="N360" s="141"/>
    </row>
    <row r="361" spans="1:15" s="466" customFormat="1" ht="12.75" hidden="1" customHeight="1" x14ac:dyDescent="0.2">
      <c r="A361" s="128">
        <v>1</v>
      </c>
      <c r="B361" s="107"/>
      <c r="C361" s="203" t="s">
        <v>74</v>
      </c>
      <c r="D361" s="107">
        <v>2000</v>
      </c>
      <c r="E361" s="214">
        <v>3</v>
      </c>
      <c r="F361" s="146">
        <v>118</v>
      </c>
      <c r="G361" s="147">
        <v>4</v>
      </c>
      <c r="H361" s="148">
        <v>122</v>
      </c>
      <c r="I361" s="146">
        <v>57</v>
      </c>
      <c r="J361" s="147">
        <v>5</v>
      </c>
      <c r="K361" s="148">
        <v>62</v>
      </c>
      <c r="L361" s="137">
        <v>0</v>
      </c>
      <c r="M361" s="137">
        <v>68</v>
      </c>
      <c r="N361" s="141"/>
    </row>
    <row r="362" spans="1:15" s="466" customFormat="1" ht="12.75" hidden="1" customHeight="1" x14ac:dyDescent="0.2">
      <c r="A362" s="128">
        <v>1</v>
      </c>
      <c r="B362" s="107" t="s">
        <v>50</v>
      </c>
      <c r="C362" s="203" t="s">
        <v>74</v>
      </c>
      <c r="D362" s="107">
        <v>2001</v>
      </c>
      <c r="E362" s="214">
        <v>4</v>
      </c>
      <c r="F362" s="146">
        <v>229</v>
      </c>
      <c r="G362" s="147">
        <v>8</v>
      </c>
      <c r="H362" s="148">
        <v>237</v>
      </c>
      <c r="I362" s="146">
        <v>56</v>
      </c>
      <c r="J362" s="147">
        <v>0</v>
      </c>
      <c r="K362" s="148">
        <v>56</v>
      </c>
      <c r="L362" s="137">
        <v>0</v>
      </c>
      <c r="M362" s="137">
        <v>124</v>
      </c>
      <c r="N362" s="141"/>
    </row>
    <row r="363" spans="1:15" s="466" customFormat="1" ht="12.75" hidden="1" customHeight="1" x14ac:dyDescent="0.2">
      <c r="A363" s="128">
        <v>1</v>
      </c>
      <c r="B363" s="107" t="s">
        <v>50</v>
      </c>
      <c r="C363" s="203" t="s">
        <v>74</v>
      </c>
      <c r="D363" s="107">
        <v>2002</v>
      </c>
      <c r="E363" s="214">
        <v>5</v>
      </c>
      <c r="F363" s="146">
        <v>299</v>
      </c>
      <c r="G363" s="147">
        <v>8</v>
      </c>
      <c r="H363" s="148">
        <v>307</v>
      </c>
      <c r="I363" s="146">
        <v>128</v>
      </c>
      <c r="J363" s="610">
        <v>0</v>
      </c>
      <c r="K363" s="148">
        <v>128</v>
      </c>
      <c r="L363" s="137">
        <v>0</v>
      </c>
      <c r="M363" s="137">
        <v>252</v>
      </c>
      <c r="N363" s="141"/>
    </row>
    <row r="364" spans="1:15" s="466" customFormat="1" ht="12.75" hidden="1" customHeight="1" x14ac:dyDescent="0.2">
      <c r="A364" s="128">
        <v>1</v>
      </c>
      <c r="B364" s="107" t="s">
        <v>50</v>
      </c>
      <c r="C364" s="203" t="s">
        <v>74</v>
      </c>
      <c r="D364" s="107">
        <v>2003</v>
      </c>
      <c r="E364" s="214">
        <v>6</v>
      </c>
      <c r="F364" s="146">
        <v>579</v>
      </c>
      <c r="G364" s="147">
        <v>35</v>
      </c>
      <c r="H364" s="148">
        <v>614</v>
      </c>
      <c r="I364" s="146">
        <v>241</v>
      </c>
      <c r="J364" s="147">
        <v>0</v>
      </c>
      <c r="K364" s="148">
        <v>241</v>
      </c>
      <c r="L364" s="137">
        <v>0</v>
      </c>
      <c r="M364" s="137">
        <v>493</v>
      </c>
      <c r="N364" s="140"/>
    </row>
    <row r="365" spans="1:15" s="466" customFormat="1" ht="12.75" hidden="1" customHeight="1" x14ac:dyDescent="0.2">
      <c r="A365" s="128">
        <v>1</v>
      </c>
      <c r="B365" s="107" t="s">
        <v>50</v>
      </c>
      <c r="C365" s="203" t="s">
        <v>74</v>
      </c>
      <c r="D365" s="107">
        <v>2004</v>
      </c>
      <c r="E365" s="214">
        <v>7</v>
      </c>
      <c r="F365" s="146">
        <v>733</v>
      </c>
      <c r="G365" s="147">
        <v>37</v>
      </c>
      <c r="H365" s="148">
        <v>770</v>
      </c>
      <c r="I365" s="146">
        <v>87</v>
      </c>
      <c r="J365" s="147">
        <v>4</v>
      </c>
      <c r="K365" s="148">
        <v>91</v>
      </c>
      <c r="L365" s="137">
        <v>0</v>
      </c>
      <c r="M365" s="137">
        <v>551</v>
      </c>
      <c r="N365" s="141"/>
    </row>
    <row r="366" spans="1:15" s="466" customFormat="1" ht="12.75" hidden="1" customHeight="1" x14ac:dyDescent="0.2">
      <c r="A366" s="128"/>
      <c r="B366" s="107"/>
      <c r="C366" s="203"/>
      <c r="D366" s="107">
        <v>2005</v>
      </c>
      <c r="E366" s="214"/>
      <c r="F366" s="146">
        <v>914</v>
      </c>
      <c r="G366" s="147">
        <v>109</v>
      </c>
      <c r="H366" s="148">
        <v>1023</v>
      </c>
      <c r="I366" s="146">
        <v>212</v>
      </c>
      <c r="J366" s="147">
        <v>24</v>
      </c>
      <c r="K366" s="148">
        <v>236</v>
      </c>
      <c r="L366" s="137">
        <v>17</v>
      </c>
      <c r="M366" s="137">
        <v>762</v>
      </c>
      <c r="N366" s="141"/>
    </row>
    <row r="367" spans="1:15" s="466" customFormat="1" ht="12.75" hidden="1" customHeight="1" x14ac:dyDescent="0.2">
      <c r="A367" s="128">
        <v>1</v>
      </c>
      <c r="B367" s="107" t="s">
        <v>50</v>
      </c>
      <c r="C367" s="203" t="s">
        <v>74</v>
      </c>
      <c r="D367" s="105">
        <v>2006</v>
      </c>
      <c r="E367" s="214">
        <v>8</v>
      </c>
      <c r="F367" s="146">
        <v>870</v>
      </c>
      <c r="G367" s="147">
        <v>64</v>
      </c>
      <c r="H367" s="148">
        <v>934</v>
      </c>
      <c r="I367" s="146">
        <v>207</v>
      </c>
      <c r="J367" s="147">
        <v>2</v>
      </c>
      <c r="K367" s="148">
        <v>209</v>
      </c>
      <c r="L367" s="137">
        <v>31</v>
      </c>
      <c r="M367" s="137">
        <v>928</v>
      </c>
      <c r="N367" s="141"/>
    </row>
    <row r="368" spans="1:15" s="466" customFormat="1" ht="12.75" hidden="1" customHeight="1" x14ac:dyDescent="0.2">
      <c r="A368" s="128">
        <v>1</v>
      </c>
      <c r="B368" s="107" t="s">
        <v>50</v>
      </c>
      <c r="C368" s="203"/>
      <c r="D368" s="105">
        <v>2007</v>
      </c>
      <c r="E368" s="214">
        <v>9</v>
      </c>
      <c r="F368" s="146">
        <v>811</v>
      </c>
      <c r="G368" s="147">
        <v>66</v>
      </c>
      <c r="H368" s="148">
        <v>877</v>
      </c>
      <c r="I368" s="146">
        <v>539</v>
      </c>
      <c r="J368" s="147">
        <v>57</v>
      </c>
      <c r="K368" s="148">
        <v>596</v>
      </c>
      <c r="L368" s="137">
        <v>49</v>
      </c>
      <c r="M368" s="137">
        <v>1475</v>
      </c>
      <c r="N368" s="141"/>
    </row>
    <row r="369" spans="1:18" s="466" customFormat="1" ht="12.75" hidden="1" customHeight="1" x14ac:dyDescent="0.2">
      <c r="A369" s="128">
        <v>1</v>
      </c>
      <c r="B369" s="106"/>
      <c r="C369" s="203" t="s">
        <v>74</v>
      </c>
      <c r="D369" s="105">
        <v>2008</v>
      </c>
      <c r="E369" s="214">
        <v>10</v>
      </c>
      <c r="F369" s="146">
        <v>836</v>
      </c>
      <c r="G369" s="147">
        <v>109</v>
      </c>
      <c r="H369" s="148">
        <v>945</v>
      </c>
      <c r="I369" s="146">
        <v>480</v>
      </c>
      <c r="J369" s="147">
        <v>9</v>
      </c>
      <c r="K369" s="148">
        <v>489</v>
      </c>
      <c r="L369" s="137">
        <v>66</v>
      </c>
      <c r="M369" s="137">
        <v>1896</v>
      </c>
      <c r="N369" s="141"/>
    </row>
    <row r="370" spans="1:18" s="466" customFormat="1" ht="12.75" hidden="1" customHeight="1" thickBot="1" x14ac:dyDescent="0.25">
      <c r="A370" s="128">
        <v>1</v>
      </c>
      <c r="B370" s="107" t="s">
        <v>50</v>
      </c>
      <c r="C370" s="203" t="s">
        <v>74</v>
      </c>
      <c r="D370" s="105">
        <v>2009</v>
      </c>
      <c r="E370" s="216">
        <v>11</v>
      </c>
      <c r="F370" s="146">
        <v>950</v>
      </c>
      <c r="G370" s="147">
        <v>109</v>
      </c>
      <c r="H370" s="148">
        <v>1059</v>
      </c>
      <c r="I370" s="146">
        <v>954</v>
      </c>
      <c r="J370" s="149">
        <v>42</v>
      </c>
      <c r="K370" s="148">
        <v>996</v>
      </c>
      <c r="L370" s="137">
        <v>130</v>
      </c>
      <c r="M370" s="137">
        <v>2190</v>
      </c>
      <c r="N370" s="141"/>
    </row>
    <row r="371" spans="1:18" s="466" customFormat="1" ht="12.75" hidden="1" customHeight="1" x14ac:dyDescent="0.2">
      <c r="A371" s="128">
        <v>1</v>
      </c>
      <c r="B371" s="106"/>
      <c r="C371" s="203"/>
      <c r="D371" s="107">
        <v>2010</v>
      </c>
      <c r="E371" s="214">
        <v>-1</v>
      </c>
      <c r="F371" s="609">
        <v>1090</v>
      </c>
      <c r="G371" s="610">
        <v>116</v>
      </c>
      <c r="H371" s="611">
        <v>1206</v>
      </c>
      <c r="I371" s="609">
        <v>655</v>
      </c>
      <c r="J371" s="612">
        <v>11</v>
      </c>
      <c r="K371" s="611">
        <v>666</v>
      </c>
      <c r="L371" s="137">
        <v>11</v>
      </c>
      <c r="M371" s="137">
        <v>2550</v>
      </c>
      <c r="N371" s="140"/>
    </row>
    <row r="372" spans="1:18" s="467" customFormat="1" ht="12.75" hidden="1" customHeight="1" x14ac:dyDescent="0.25">
      <c r="A372" s="100"/>
      <c r="B372" s="106"/>
      <c r="C372" s="203"/>
      <c r="D372" s="107">
        <v>2011</v>
      </c>
      <c r="E372" s="214"/>
      <c r="F372" s="609">
        <v>1193</v>
      </c>
      <c r="G372" s="610">
        <v>62</v>
      </c>
      <c r="H372" s="611">
        <v>1255</v>
      </c>
      <c r="I372" s="609">
        <v>235</v>
      </c>
      <c r="J372" s="612">
        <v>5</v>
      </c>
      <c r="K372" s="611">
        <v>240</v>
      </c>
      <c r="L372" s="137">
        <v>183</v>
      </c>
      <c r="M372" s="137">
        <v>2607</v>
      </c>
      <c r="N372" s="140"/>
      <c r="O372" s="466"/>
      <c r="Q372" s="470"/>
      <c r="R372" s="470"/>
    </row>
    <row r="373" spans="1:18" s="467" customFormat="1" ht="12.75" hidden="1" customHeight="1" x14ac:dyDescent="0.25">
      <c r="A373" s="128">
        <v>15</v>
      </c>
      <c r="B373" s="212"/>
      <c r="C373" s="212"/>
      <c r="D373" s="107" t="s">
        <v>339</v>
      </c>
      <c r="E373" s="214"/>
      <c r="F373" s="144">
        <v>1460</v>
      </c>
      <c r="G373" s="142">
        <v>123</v>
      </c>
      <c r="H373" s="143">
        <v>1583</v>
      </c>
      <c r="I373" s="144">
        <v>316</v>
      </c>
      <c r="J373" s="142">
        <v>20</v>
      </c>
      <c r="K373" s="143">
        <v>336</v>
      </c>
      <c r="L373" s="137">
        <v>161</v>
      </c>
      <c r="M373" s="137">
        <v>3465</v>
      </c>
      <c r="N373" s="115"/>
      <c r="O373" s="466"/>
      <c r="Q373" s="470"/>
      <c r="R373" s="470"/>
    </row>
    <row r="374" spans="1:18" s="467" customFormat="1" ht="12.75" hidden="1" customHeight="1" x14ac:dyDescent="0.25">
      <c r="A374" s="128"/>
      <c r="B374" s="107" t="s">
        <v>50</v>
      </c>
      <c r="C374" s="203" t="s">
        <v>74</v>
      </c>
      <c r="D374" s="107">
        <v>2013</v>
      </c>
      <c r="E374" s="214"/>
      <c r="F374" s="144">
        <v>1400</v>
      </c>
      <c r="G374" s="142">
        <v>110</v>
      </c>
      <c r="H374" s="143">
        <v>1510</v>
      </c>
      <c r="I374" s="144">
        <v>250</v>
      </c>
      <c r="J374" s="142">
        <v>46</v>
      </c>
      <c r="K374" s="143">
        <v>296</v>
      </c>
      <c r="L374" s="137">
        <v>274</v>
      </c>
      <c r="M374" s="137">
        <v>3487</v>
      </c>
      <c r="N374" s="115"/>
      <c r="O374" s="466"/>
      <c r="Q374" s="470"/>
      <c r="R374" s="470"/>
    </row>
    <row r="375" spans="1:18" s="467" customFormat="1" ht="12.75" customHeight="1" x14ac:dyDescent="0.25">
      <c r="A375" s="128"/>
      <c r="B375" s="107" t="s">
        <v>50</v>
      </c>
      <c r="C375" s="203" t="s">
        <v>74</v>
      </c>
      <c r="D375" s="107">
        <v>2014</v>
      </c>
      <c r="E375" s="214"/>
      <c r="F375" s="144">
        <v>1936</v>
      </c>
      <c r="G375" s="142">
        <v>90</v>
      </c>
      <c r="H375" s="143">
        <v>2026</v>
      </c>
      <c r="I375" s="144">
        <v>882</v>
      </c>
      <c r="J375" s="142">
        <v>114</v>
      </c>
      <c r="K375" s="143">
        <v>996</v>
      </c>
      <c r="L375" s="137">
        <v>463</v>
      </c>
      <c r="M375" s="137">
        <v>4020</v>
      </c>
      <c r="N375" s="115"/>
      <c r="O375" s="466"/>
      <c r="Q375" s="470"/>
      <c r="R375" s="470"/>
    </row>
    <row r="376" spans="1:18" s="467" customFormat="1" ht="12.75" customHeight="1" x14ac:dyDescent="0.25">
      <c r="A376" s="128"/>
      <c r="B376" s="107"/>
      <c r="C376" s="203"/>
      <c r="D376" s="107">
        <v>2015</v>
      </c>
      <c r="E376" s="214"/>
      <c r="F376" s="144">
        <v>2090</v>
      </c>
      <c r="G376" s="142">
        <v>252</v>
      </c>
      <c r="H376" s="143">
        <v>2342</v>
      </c>
      <c r="I376" s="144">
        <v>1476</v>
      </c>
      <c r="J376" s="142">
        <v>113</v>
      </c>
      <c r="K376" s="143">
        <v>1589</v>
      </c>
      <c r="L376" s="137">
        <v>793</v>
      </c>
      <c r="M376" s="137">
        <v>4816</v>
      </c>
      <c r="N376" s="140"/>
      <c r="O376" s="466"/>
      <c r="Q376" s="470"/>
      <c r="R376" s="470"/>
    </row>
    <row r="377" spans="1:18" s="467" customFormat="1" ht="12.75" customHeight="1" x14ac:dyDescent="0.25">
      <c r="A377" s="128"/>
      <c r="B377" s="107"/>
      <c r="C377" s="203"/>
      <c r="D377" s="107">
        <v>2016</v>
      </c>
      <c r="E377" s="214"/>
      <c r="F377" s="144">
        <v>2686</v>
      </c>
      <c r="G377" s="142">
        <v>237</v>
      </c>
      <c r="H377" s="143">
        <v>2923</v>
      </c>
      <c r="I377" s="144">
        <v>2011</v>
      </c>
      <c r="J377" s="142">
        <v>121</v>
      </c>
      <c r="K377" s="143">
        <v>2132</v>
      </c>
      <c r="L377" s="137">
        <v>1123</v>
      </c>
      <c r="M377" s="137">
        <v>6781</v>
      </c>
      <c r="N377" s="115"/>
      <c r="O377" s="466"/>
      <c r="Q377" s="470"/>
      <c r="R377" s="470"/>
    </row>
    <row r="378" spans="1:18" s="467" customFormat="1" ht="12.75" customHeight="1" x14ac:dyDescent="0.25">
      <c r="A378" s="128"/>
      <c r="B378" s="107"/>
      <c r="C378" s="201"/>
      <c r="D378" s="107">
        <v>2017</v>
      </c>
      <c r="E378" s="211"/>
      <c r="F378" s="146">
        <v>4004</v>
      </c>
      <c r="G378" s="147">
        <v>461</v>
      </c>
      <c r="H378" s="148">
        <v>4465</v>
      </c>
      <c r="I378" s="146">
        <v>1532</v>
      </c>
      <c r="J378" s="147">
        <v>114</v>
      </c>
      <c r="K378" s="148">
        <v>1646</v>
      </c>
      <c r="L378" s="137">
        <v>704</v>
      </c>
      <c r="M378" s="137">
        <v>7723</v>
      </c>
      <c r="N378" s="115"/>
      <c r="O378" s="466"/>
    </row>
    <row r="379" spans="1:18" s="466" customFormat="1" ht="12.75" customHeight="1" x14ac:dyDescent="0.25">
      <c r="A379" s="128"/>
      <c r="B379" s="107"/>
      <c r="C379" s="201"/>
      <c r="D379" s="107">
        <v>2018</v>
      </c>
      <c r="E379" s="211"/>
      <c r="F379" s="146">
        <v>5222</v>
      </c>
      <c r="G379" s="147">
        <v>538</v>
      </c>
      <c r="H379" s="148">
        <v>5760</v>
      </c>
      <c r="I379" s="146">
        <v>2247</v>
      </c>
      <c r="J379" s="147">
        <v>148</v>
      </c>
      <c r="K379" s="148">
        <v>2395</v>
      </c>
      <c r="L379" s="137">
        <v>129</v>
      </c>
      <c r="M379" s="137">
        <v>9989</v>
      </c>
      <c r="N379" s="100"/>
      <c r="P379" s="467"/>
      <c r="Q379" s="467"/>
    </row>
    <row r="380" spans="1:18" s="466" customFormat="1" ht="4.5" customHeight="1" thickBot="1" x14ac:dyDescent="0.25">
      <c r="A380" s="128"/>
      <c r="B380" s="107"/>
      <c r="C380" s="201"/>
      <c r="D380" s="105"/>
      <c r="E380" s="213">
        <v>5</v>
      </c>
      <c r="F380" s="13"/>
      <c r="G380" s="14"/>
      <c r="H380" s="15"/>
      <c r="I380" s="13"/>
      <c r="J380" s="14"/>
      <c r="K380" s="15"/>
      <c r="L380" s="8"/>
      <c r="M380" s="8"/>
      <c r="N380" s="140"/>
    </row>
    <row r="381" spans="1:18" s="466" customFormat="1" ht="17.25" hidden="1" customHeight="1" x14ac:dyDescent="0.2">
      <c r="A381" s="128"/>
      <c r="B381" s="107"/>
      <c r="C381" s="203" t="s">
        <v>75</v>
      </c>
      <c r="D381" s="105">
        <v>1995</v>
      </c>
      <c r="E381" s="211"/>
      <c r="F381" s="606">
        <v>1</v>
      </c>
      <c r="G381" s="149">
        <v>0</v>
      </c>
      <c r="H381" s="607">
        <v>1</v>
      </c>
      <c r="I381" s="606">
        <v>0</v>
      </c>
      <c r="J381" s="149">
        <v>0</v>
      </c>
      <c r="K381" s="607">
        <v>0</v>
      </c>
      <c r="L381" s="137">
        <v>0</v>
      </c>
      <c r="M381" s="137">
        <v>0</v>
      </c>
      <c r="N381" s="140"/>
    </row>
    <row r="382" spans="1:18" s="469" customFormat="1" ht="12.75" hidden="1" customHeight="1" x14ac:dyDescent="0.2">
      <c r="A382" s="128">
        <v>1</v>
      </c>
      <c r="B382" s="107"/>
      <c r="C382" s="203" t="s">
        <v>75</v>
      </c>
      <c r="D382" s="107">
        <v>1996</v>
      </c>
      <c r="E382" s="214">
        <v>2</v>
      </c>
      <c r="F382" s="146">
        <v>7</v>
      </c>
      <c r="G382" s="147">
        <v>285</v>
      </c>
      <c r="H382" s="148">
        <v>292</v>
      </c>
      <c r="I382" s="146">
        <v>0</v>
      </c>
      <c r="J382" s="147">
        <v>0</v>
      </c>
      <c r="K382" s="148">
        <v>0</v>
      </c>
      <c r="L382" s="137">
        <v>0</v>
      </c>
      <c r="M382" s="137">
        <v>0</v>
      </c>
      <c r="N382" s="140"/>
      <c r="O382" s="466"/>
    </row>
    <row r="383" spans="1:18" s="469" customFormat="1" ht="12.75" hidden="1" customHeight="1" x14ac:dyDescent="0.2">
      <c r="A383" s="128">
        <v>1</v>
      </c>
      <c r="B383" s="107" t="s">
        <v>11</v>
      </c>
      <c r="C383" s="203" t="s">
        <v>75</v>
      </c>
      <c r="D383" s="107">
        <v>1997</v>
      </c>
      <c r="E383" s="214">
        <v>3</v>
      </c>
      <c r="F383" s="146">
        <v>5</v>
      </c>
      <c r="G383" s="147">
        <v>27</v>
      </c>
      <c r="H383" s="148">
        <v>32</v>
      </c>
      <c r="I383" s="146">
        <v>3</v>
      </c>
      <c r="J383" s="147">
        <v>156</v>
      </c>
      <c r="K383" s="148">
        <v>159</v>
      </c>
      <c r="L383" s="137">
        <v>2</v>
      </c>
      <c r="M383" s="137">
        <v>157</v>
      </c>
      <c r="N383" s="140"/>
      <c r="O383" s="466"/>
    </row>
    <row r="384" spans="1:18" s="469" customFormat="1" ht="12.75" hidden="1" customHeight="1" x14ac:dyDescent="0.2">
      <c r="A384" s="128">
        <v>1</v>
      </c>
      <c r="B384" s="107" t="s">
        <v>11</v>
      </c>
      <c r="C384" s="203" t="s">
        <v>75</v>
      </c>
      <c r="D384" s="107">
        <v>1998</v>
      </c>
      <c r="E384" s="214">
        <v>4</v>
      </c>
      <c r="F384" s="146">
        <v>0</v>
      </c>
      <c r="G384" s="147">
        <v>95</v>
      </c>
      <c r="H384" s="148">
        <v>95</v>
      </c>
      <c r="I384" s="146">
        <v>2</v>
      </c>
      <c r="J384" s="147">
        <v>48</v>
      </c>
      <c r="K384" s="148">
        <v>50</v>
      </c>
      <c r="L384" s="137">
        <v>1</v>
      </c>
      <c r="M384" s="137">
        <v>206</v>
      </c>
      <c r="N384" s="140"/>
      <c r="O384" s="466"/>
    </row>
    <row r="385" spans="1:15" s="469" customFormat="1" ht="12.75" hidden="1" customHeight="1" x14ac:dyDescent="0.2">
      <c r="A385" s="128">
        <v>1</v>
      </c>
      <c r="B385" s="107" t="s">
        <v>11</v>
      </c>
      <c r="C385" s="203" t="s">
        <v>75</v>
      </c>
      <c r="D385" s="107">
        <v>1999</v>
      </c>
      <c r="E385" s="214">
        <v>5</v>
      </c>
      <c r="F385" s="146">
        <v>6</v>
      </c>
      <c r="G385" s="147">
        <v>48</v>
      </c>
      <c r="H385" s="148">
        <v>54</v>
      </c>
      <c r="I385" s="146">
        <v>2</v>
      </c>
      <c r="J385" s="147">
        <v>50</v>
      </c>
      <c r="K385" s="148">
        <v>52</v>
      </c>
      <c r="L385" s="137">
        <v>32</v>
      </c>
      <c r="M385" s="137">
        <v>226</v>
      </c>
      <c r="N385" s="140"/>
      <c r="O385" s="466"/>
    </row>
    <row r="386" spans="1:15" s="469" customFormat="1" ht="12.75" hidden="1" customHeight="1" x14ac:dyDescent="0.2">
      <c r="A386" s="128">
        <v>1</v>
      </c>
      <c r="B386" s="107" t="s">
        <v>11</v>
      </c>
      <c r="C386" s="203" t="s">
        <v>75</v>
      </c>
      <c r="D386" s="107">
        <v>2000</v>
      </c>
      <c r="E386" s="214">
        <v>6</v>
      </c>
      <c r="F386" s="146">
        <v>9</v>
      </c>
      <c r="G386" s="147">
        <v>72</v>
      </c>
      <c r="H386" s="148">
        <v>81</v>
      </c>
      <c r="I386" s="146">
        <v>3</v>
      </c>
      <c r="J386" s="147">
        <v>56</v>
      </c>
      <c r="K386" s="148">
        <v>59</v>
      </c>
      <c r="L386" s="137">
        <v>36</v>
      </c>
      <c r="M386" s="137">
        <v>241</v>
      </c>
      <c r="N386" s="140"/>
      <c r="O386" s="466"/>
    </row>
    <row r="387" spans="1:15" s="469" customFormat="1" ht="12.75" hidden="1" customHeight="1" x14ac:dyDescent="0.2">
      <c r="A387" s="128">
        <v>1</v>
      </c>
      <c r="B387" s="107" t="s">
        <v>11</v>
      </c>
      <c r="C387" s="203" t="s">
        <v>75</v>
      </c>
      <c r="D387" s="107">
        <v>2001</v>
      </c>
      <c r="E387" s="214">
        <v>7</v>
      </c>
      <c r="F387" s="146">
        <v>6</v>
      </c>
      <c r="G387" s="147">
        <v>33</v>
      </c>
      <c r="H387" s="148">
        <v>39</v>
      </c>
      <c r="I387" s="146">
        <v>0</v>
      </c>
      <c r="J387" s="147">
        <v>51</v>
      </c>
      <c r="K387" s="148">
        <v>51</v>
      </c>
      <c r="L387" s="137">
        <v>33</v>
      </c>
      <c r="M387" s="137">
        <v>259</v>
      </c>
      <c r="N387" s="140"/>
      <c r="O387" s="466"/>
    </row>
    <row r="388" spans="1:15" s="469" customFormat="1" ht="12.75" hidden="1" customHeight="1" x14ac:dyDescent="0.2">
      <c r="A388" s="128">
        <v>1</v>
      </c>
      <c r="B388" s="107" t="s">
        <v>11</v>
      </c>
      <c r="C388" s="203" t="s">
        <v>75</v>
      </c>
      <c r="D388" s="107">
        <v>2002</v>
      </c>
      <c r="E388" s="214">
        <v>8</v>
      </c>
      <c r="F388" s="146">
        <v>1</v>
      </c>
      <c r="G388" s="147">
        <v>80</v>
      </c>
      <c r="H388" s="148">
        <v>81</v>
      </c>
      <c r="I388" s="146">
        <v>5</v>
      </c>
      <c r="J388" s="147">
        <v>34</v>
      </c>
      <c r="K388" s="148">
        <v>39</v>
      </c>
      <c r="L388" s="137">
        <v>44</v>
      </c>
      <c r="M388" s="137">
        <v>254</v>
      </c>
      <c r="N388" s="140"/>
      <c r="O388" s="466"/>
    </row>
    <row r="389" spans="1:15" s="469" customFormat="1" ht="12.75" hidden="1" customHeight="1" x14ac:dyDescent="0.2">
      <c r="A389" s="128">
        <v>1</v>
      </c>
      <c r="B389" s="107" t="s">
        <v>11</v>
      </c>
      <c r="C389" s="203" t="s">
        <v>75</v>
      </c>
      <c r="D389" s="107">
        <v>2003</v>
      </c>
      <c r="E389" s="214">
        <v>9</v>
      </c>
      <c r="F389" s="146">
        <v>4</v>
      </c>
      <c r="G389" s="147">
        <v>98</v>
      </c>
      <c r="H389" s="148">
        <v>102</v>
      </c>
      <c r="I389" s="146">
        <v>1</v>
      </c>
      <c r="J389" s="147">
        <v>48</v>
      </c>
      <c r="K389" s="148">
        <v>49</v>
      </c>
      <c r="L389" s="137">
        <v>40</v>
      </c>
      <c r="M389" s="137">
        <v>263</v>
      </c>
      <c r="N389" s="140"/>
      <c r="O389" s="466"/>
    </row>
    <row r="390" spans="1:15" s="469" customFormat="1" ht="12.75" hidden="1" customHeight="1" x14ac:dyDescent="0.2">
      <c r="A390" s="128">
        <v>1</v>
      </c>
      <c r="B390" s="107" t="s">
        <v>11</v>
      </c>
      <c r="C390" s="203" t="s">
        <v>75</v>
      </c>
      <c r="D390" s="107">
        <v>2004</v>
      </c>
      <c r="E390" s="214">
        <v>10</v>
      </c>
      <c r="F390" s="146">
        <v>13</v>
      </c>
      <c r="G390" s="147">
        <v>89</v>
      </c>
      <c r="H390" s="148">
        <v>102</v>
      </c>
      <c r="I390" s="146">
        <v>5</v>
      </c>
      <c r="J390" s="147">
        <v>63</v>
      </c>
      <c r="K390" s="148">
        <v>68</v>
      </c>
      <c r="L390" s="137">
        <v>41</v>
      </c>
      <c r="M390" s="137">
        <v>290</v>
      </c>
      <c r="N390" s="140"/>
      <c r="O390" s="466"/>
    </row>
    <row r="391" spans="1:15" s="469" customFormat="1" ht="12.75" hidden="1" customHeight="1" x14ac:dyDescent="0.2">
      <c r="A391" s="128"/>
      <c r="B391" s="107"/>
      <c r="C391" s="203"/>
      <c r="D391" s="107">
        <v>2005</v>
      </c>
      <c r="E391" s="214"/>
      <c r="F391" s="146">
        <v>14</v>
      </c>
      <c r="G391" s="147">
        <v>100</v>
      </c>
      <c r="H391" s="148">
        <v>114</v>
      </c>
      <c r="I391" s="146">
        <v>2</v>
      </c>
      <c r="J391" s="147">
        <v>55</v>
      </c>
      <c r="K391" s="148">
        <v>57</v>
      </c>
      <c r="L391" s="137">
        <v>36</v>
      </c>
      <c r="M391" s="137">
        <v>315</v>
      </c>
      <c r="N391" s="140"/>
      <c r="O391" s="466"/>
    </row>
    <row r="392" spans="1:15" s="469" customFormat="1" ht="12.75" hidden="1" customHeight="1" x14ac:dyDescent="0.2">
      <c r="A392" s="128">
        <v>1</v>
      </c>
      <c r="B392" s="107" t="s">
        <v>11</v>
      </c>
      <c r="C392" s="203" t="s">
        <v>75</v>
      </c>
      <c r="D392" s="105">
        <v>2006</v>
      </c>
      <c r="E392" s="214">
        <v>13</v>
      </c>
      <c r="F392" s="146">
        <v>10</v>
      </c>
      <c r="G392" s="147">
        <v>116</v>
      </c>
      <c r="H392" s="148">
        <v>126</v>
      </c>
      <c r="I392" s="146">
        <v>4</v>
      </c>
      <c r="J392" s="147">
        <v>57</v>
      </c>
      <c r="K392" s="148">
        <v>61</v>
      </c>
      <c r="L392" s="137">
        <v>38</v>
      </c>
      <c r="M392" s="137">
        <v>338</v>
      </c>
      <c r="N392" s="140"/>
      <c r="O392" s="466"/>
    </row>
    <row r="393" spans="1:15" s="469" customFormat="1" ht="12.75" hidden="1" customHeight="1" thickBot="1" x14ac:dyDescent="0.25">
      <c r="A393" s="128">
        <v>1</v>
      </c>
      <c r="B393" s="107" t="s">
        <v>11</v>
      </c>
      <c r="C393" s="203" t="s">
        <v>75</v>
      </c>
      <c r="D393" s="105">
        <v>2007</v>
      </c>
      <c r="E393" s="216">
        <v>14</v>
      </c>
      <c r="F393" s="146">
        <v>5</v>
      </c>
      <c r="G393" s="147">
        <v>120</v>
      </c>
      <c r="H393" s="148">
        <v>125</v>
      </c>
      <c r="I393" s="146">
        <v>6</v>
      </c>
      <c r="J393" s="147">
        <v>51</v>
      </c>
      <c r="K393" s="148">
        <v>57</v>
      </c>
      <c r="L393" s="137">
        <v>70</v>
      </c>
      <c r="M393" s="137">
        <v>325</v>
      </c>
      <c r="N393" s="140"/>
      <c r="O393" s="466"/>
    </row>
    <row r="394" spans="1:15" s="466" customFormat="1" ht="12.75" hidden="1" customHeight="1" x14ac:dyDescent="0.2">
      <c r="A394" s="128">
        <v>1</v>
      </c>
      <c r="B394" s="106"/>
      <c r="C394" s="203" t="s">
        <v>75</v>
      </c>
      <c r="D394" s="105">
        <v>2008</v>
      </c>
      <c r="E394" s="214">
        <v>0</v>
      </c>
      <c r="F394" s="146">
        <v>15</v>
      </c>
      <c r="G394" s="147">
        <v>100</v>
      </c>
      <c r="H394" s="148">
        <v>115</v>
      </c>
      <c r="I394" s="146">
        <v>12</v>
      </c>
      <c r="J394" s="147">
        <v>50</v>
      </c>
      <c r="K394" s="148">
        <v>62</v>
      </c>
      <c r="L394" s="137">
        <v>44</v>
      </c>
      <c r="M394" s="137">
        <v>343</v>
      </c>
      <c r="N394" s="140"/>
    </row>
    <row r="395" spans="1:15" s="466" customFormat="1" ht="12.75" hidden="1" customHeight="1" x14ac:dyDescent="0.2">
      <c r="A395" s="128">
        <v>1</v>
      </c>
      <c r="B395" s="107" t="s">
        <v>11</v>
      </c>
      <c r="C395" s="203" t="s">
        <v>75</v>
      </c>
      <c r="D395" s="105">
        <v>2009</v>
      </c>
      <c r="E395" s="214">
        <v>1</v>
      </c>
      <c r="F395" s="146">
        <v>19</v>
      </c>
      <c r="G395" s="147">
        <v>60</v>
      </c>
      <c r="H395" s="148">
        <v>79</v>
      </c>
      <c r="I395" s="146">
        <v>5</v>
      </c>
      <c r="J395" s="149">
        <v>89</v>
      </c>
      <c r="K395" s="148">
        <v>94</v>
      </c>
      <c r="L395" s="137">
        <v>48</v>
      </c>
      <c r="M395" s="137">
        <v>389</v>
      </c>
      <c r="N395" s="140"/>
    </row>
    <row r="396" spans="1:15" s="466" customFormat="1" ht="12.75" hidden="1" customHeight="1" thickBot="1" x14ac:dyDescent="0.25">
      <c r="A396" s="128">
        <v>1</v>
      </c>
      <c r="B396" s="106"/>
      <c r="C396" s="203"/>
      <c r="D396" s="107">
        <v>2010</v>
      </c>
      <c r="E396" s="216"/>
      <c r="F396" s="609">
        <v>17</v>
      </c>
      <c r="G396" s="610">
        <v>96</v>
      </c>
      <c r="H396" s="611">
        <v>113</v>
      </c>
      <c r="I396" s="609">
        <v>2</v>
      </c>
      <c r="J396" s="612">
        <v>88</v>
      </c>
      <c r="K396" s="611">
        <v>90</v>
      </c>
      <c r="L396" s="137">
        <v>76</v>
      </c>
      <c r="M396" s="137">
        <v>403</v>
      </c>
      <c r="N396" s="140"/>
    </row>
    <row r="397" spans="1:15" s="467" customFormat="1" ht="12.75" hidden="1" customHeight="1" x14ac:dyDescent="0.25">
      <c r="A397" s="100"/>
      <c r="B397" s="106"/>
      <c r="C397" s="203"/>
      <c r="D397" s="107">
        <v>2011</v>
      </c>
      <c r="E397" s="214"/>
      <c r="F397" s="609">
        <v>14</v>
      </c>
      <c r="G397" s="610">
        <v>100</v>
      </c>
      <c r="H397" s="611">
        <v>114</v>
      </c>
      <c r="I397" s="609">
        <v>13</v>
      </c>
      <c r="J397" s="612">
        <v>88</v>
      </c>
      <c r="K397" s="611">
        <v>101</v>
      </c>
      <c r="L397" s="137">
        <v>63</v>
      </c>
      <c r="M397" s="137">
        <v>441</v>
      </c>
      <c r="N397" s="115"/>
      <c r="O397" s="466"/>
    </row>
    <row r="398" spans="1:15" s="100" customFormat="1" ht="12.75" hidden="1" customHeight="1" x14ac:dyDescent="0.2">
      <c r="A398" s="128">
        <v>16</v>
      </c>
      <c r="B398" s="212"/>
      <c r="C398" s="212"/>
      <c r="D398" s="107" t="s">
        <v>339</v>
      </c>
      <c r="E398" s="214"/>
      <c r="F398" s="144">
        <v>6</v>
      </c>
      <c r="G398" s="142">
        <v>113</v>
      </c>
      <c r="H398" s="143">
        <v>119</v>
      </c>
      <c r="I398" s="144">
        <v>8</v>
      </c>
      <c r="J398" s="142">
        <v>91</v>
      </c>
      <c r="K398" s="143">
        <v>99</v>
      </c>
      <c r="L398" s="137">
        <v>65</v>
      </c>
      <c r="M398" s="137">
        <v>475</v>
      </c>
      <c r="N398" s="115"/>
      <c r="O398" s="466"/>
    </row>
    <row r="399" spans="1:15" s="100" customFormat="1" ht="12.75" hidden="1" customHeight="1" x14ac:dyDescent="0.2">
      <c r="A399" s="128"/>
      <c r="B399" s="107" t="s">
        <v>11</v>
      </c>
      <c r="C399" s="203" t="s">
        <v>75</v>
      </c>
      <c r="D399" s="107">
        <v>2013</v>
      </c>
      <c r="E399" s="214"/>
      <c r="F399" s="144">
        <v>13</v>
      </c>
      <c r="G399" s="142">
        <v>80</v>
      </c>
      <c r="H399" s="143">
        <v>93</v>
      </c>
      <c r="I399" s="144">
        <v>9</v>
      </c>
      <c r="J399" s="142">
        <v>81</v>
      </c>
      <c r="K399" s="143">
        <v>90</v>
      </c>
      <c r="L399" s="137">
        <v>69</v>
      </c>
      <c r="M399" s="137">
        <v>496</v>
      </c>
      <c r="N399" s="115"/>
      <c r="O399" s="466"/>
    </row>
    <row r="400" spans="1:15" s="100" customFormat="1" ht="12.75" customHeight="1" x14ac:dyDescent="0.2">
      <c r="A400" s="128"/>
      <c r="B400" s="107" t="s">
        <v>11</v>
      </c>
      <c r="C400" s="203" t="s">
        <v>75</v>
      </c>
      <c r="D400" s="107">
        <v>2014</v>
      </c>
      <c r="E400" s="214"/>
      <c r="F400" s="144">
        <v>15</v>
      </c>
      <c r="G400" s="142">
        <v>91</v>
      </c>
      <c r="H400" s="143">
        <v>106</v>
      </c>
      <c r="I400" s="144">
        <v>18</v>
      </c>
      <c r="J400" s="142">
        <v>91</v>
      </c>
      <c r="K400" s="143">
        <v>109</v>
      </c>
      <c r="L400" s="137">
        <v>5</v>
      </c>
      <c r="M400" s="137">
        <v>597</v>
      </c>
      <c r="N400" s="115"/>
      <c r="O400" s="466"/>
    </row>
    <row r="401" spans="1:15" s="100" customFormat="1" ht="12.75" customHeight="1" x14ac:dyDescent="0.2">
      <c r="A401" s="128"/>
      <c r="B401" s="107"/>
      <c r="C401" s="203"/>
      <c r="D401" s="107">
        <v>2015</v>
      </c>
      <c r="E401" s="214"/>
      <c r="F401" s="609">
        <v>2</v>
      </c>
      <c r="G401" s="610">
        <v>111</v>
      </c>
      <c r="H401" s="611">
        <v>113</v>
      </c>
      <c r="I401" s="609">
        <v>4</v>
      </c>
      <c r="J401" s="610">
        <v>64</v>
      </c>
      <c r="K401" s="611">
        <v>68</v>
      </c>
      <c r="L401" s="137">
        <v>122</v>
      </c>
      <c r="M401" s="137">
        <v>543</v>
      </c>
      <c r="N401" s="141"/>
      <c r="O401" s="466"/>
    </row>
    <row r="402" spans="1:15" s="100" customFormat="1" ht="12.75" customHeight="1" x14ac:dyDescent="0.2">
      <c r="A402" s="128"/>
      <c r="B402" s="107"/>
      <c r="C402" s="201"/>
      <c r="D402" s="107">
        <v>2016</v>
      </c>
      <c r="E402" s="214"/>
      <c r="F402" s="609">
        <v>26</v>
      </c>
      <c r="G402" s="610">
        <v>96</v>
      </c>
      <c r="H402" s="611">
        <v>122</v>
      </c>
      <c r="I402" s="609">
        <v>0</v>
      </c>
      <c r="J402" s="610">
        <v>42</v>
      </c>
      <c r="K402" s="611">
        <v>42</v>
      </c>
      <c r="L402" s="137">
        <v>24</v>
      </c>
      <c r="M402" s="137">
        <v>561</v>
      </c>
      <c r="N402" s="141"/>
      <c r="O402" s="466"/>
    </row>
    <row r="403" spans="1:15" s="467" customFormat="1" ht="12.75" customHeight="1" x14ac:dyDescent="0.25">
      <c r="A403" s="128"/>
      <c r="B403" s="107"/>
      <c r="C403" s="201"/>
      <c r="D403" s="107">
        <v>2017</v>
      </c>
      <c r="E403" s="211"/>
      <c r="F403" s="146">
        <v>8</v>
      </c>
      <c r="G403" s="147">
        <v>116</v>
      </c>
      <c r="H403" s="148">
        <v>124</v>
      </c>
      <c r="I403" s="146">
        <v>16</v>
      </c>
      <c r="J403" s="147">
        <v>57</v>
      </c>
      <c r="K403" s="148">
        <v>73</v>
      </c>
      <c r="L403" s="137">
        <v>86</v>
      </c>
      <c r="M403" s="137">
        <v>548</v>
      </c>
      <c r="N403" s="115"/>
      <c r="O403" s="466"/>
    </row>
    <row r="404" spans="1:15" s="467" customFormat="1" ht="12.75" customHeight="1" x14ac:dyDescent="0.25">
      <c r="A404" s="128"/>
      <c r="B404" s="107"/>
      <c r="C404" s="201"/>
      <c r="D404" s="107">
        <v>2018</v>
      </c>
      <c r="E404" s="211"/>
      <c r="F404" s="146">
        <v>20</v>
      </c>
      <c r="G404" s="147">
        <v>148</v>
      </c>
      <c r="H404" s="148">
        <v>168</v>
      </c>
      <c r="I404" s="146">
        <v>18</v>
      </c>
      <c r="J404" s="147">
        <v>84</v>
      </c>
      <c r="K404" s="148">
        <v>102</v>
      </c>
      <c r="L404" s="137">
        <v>72</v>
      </c>
      <c r="M404" s="137">
        <v>578</v>
      </c>
      <c r="N404" s="115"/>
      <c r="O404" s="466"/>
    </row>
    <row r="405" spans="1:15" s="466" customFormat="1" ht="4.5" customHeight="1" thickBot="1" x14ac:dyDescent="0.25">
      <c r="A405" s="128"/>
      <c r="B405" s="107"/>
      <c r="C405" s="201"/>
      <c r="D405" s="105"/>
      <c r="E405" s="213">
        <v>5</v>
      </c>
      <c r="F405" s="13"/>
      <c r="G405" s="14"/>
      <c r="H405" s="15"/>
      <c r="I405" s="13"/>
      <c r="J405" s="14"/>
      <c r="K405" s="15"/>
      <c r="L405" s="8"/>
      <c r="M405" s="8"/>
      <c r="N405" s="140"/>
    </row>
    <row r="406" spans="1:15" s="30" customFormat="1" ht="12.75" hidden="1" customHeight="1" x14ac:dyDescent="0.2">
      <c r="A406" s="128">
        <v>1</v>
      </c>
      <c r="B406" s="107" t="s">
        <v>123</v>
      </c>
      <c r="C406" s="203" t="s">
        <v>183</v>
      </c>
      <c r="D406" s="107">
        <v>2010</v>
      </c>
      <c r="E406" s="214">
        <v>-6</v>
      </c>
      <c r="F406" s="136">
        <v>5</v>
      </c>
      <c r="G406" s="138">
        <v>0</v>
      </c>
      <c r="H406" s="96">
        <f>SUM(G406,F406)</f>
        <v>5</v>
      </c>
      <c r="I406" s="136">
        <v>0</v>
      </c>
      <c r="J406" s="14">
        <v>0</v>
      </c>
      <c r="K406" s="96">
        <f>SUM(J406,I406)</f>
        <v>0</v>
      </c>
      <c r="L406" s="137">
        <v>0</v>
      </c>
      <c r="M406" s="137">
        <v>0</v>
      </c>
      <c r="N406" s="140"/>
      <c r="O406" s="466"/>
    </row>
    <row r="407" spans="1:15" s="30" customFormat="1" ht="12.75" hidden="1" customHeight="1" x14ac:dyDescent="0.2">
      <c r="B407" s="188"/>
      <c r="C407" s="183"/>
      <c r="D407" s="107">
        <v>2011</v>
      </c>
      <c r="E407" s="214"/>
      <c r="F407" s="136">
        <v>3</v>
      </c>
      <c r="G407" s="138">
        <v>2</v>
      </c>
      <c r="H407" s="96">
        <f>SUM(G407,F407)</f>
        <v>5</v>
      </c>
      <c r="I407" s="136">
        <v>0</v>
      </c>
      <c r="J407" s="14">
        <v>0</v>
      </c>
      <c r="K407" s="96">
        <f>SUM(J407,I407)</f>
        <v>0</v>
      </c>
      <c r="L407" s="137">
        <v>0</v>
      </c>
      <c r="M407" s="137">
        <v>0</v>
      </c>
      <c r="N407" s="140"/>
      <c r="O407" s="466"/>
    </row>
    <row r="408" spans="1:15" s="30" customFormat="1" ht="12.75" hidden="1" customHeight="1" x14ac:dyDescent="0.2">
      <c r="A408" s="128">
        <v>17</v>
      </c>
      <c r="B408" s="202"/>
      <c r="C408" s="202"/>
      <c r="D408" s="107" t="s">
        <v>339</v>
      </c>
      <c r="E408" s="214"/>
      <c r="F408" s="94" t="s">
        <v>307</v>
      </c>
      <c r="G408" s="95" t="s">
        <v>307</v>
      </c>
      <c r="H408" s="96" t="s">
        <v>307</v>
      </c>
      <c r="I408" s="94" t="s">
        <v>307</v>
      </c>
      <c r="J408" s="95" t="s">
        <v>307</v>
      </c>
      <c r="K408" s="96" t="s">
        <v>307</v>
      </c>
      <c r="L408" s="93" t="s">
        <v>307</v>
      </c>
      <c r="M408" s="93">
        <v>0</v>
      </c>
      <c r="N408" s="140"/>
      <c r="O408" s="466"/>
    </row>
    <row r="409" spans="1:15" s="30" customFormat="1" ht="12.75" hidden="1" customHeight="1" x14ac:dyDescent="0.2">
      <c r="A409" s="128"/>
      <c r="B409" s="107" t="s">
        <v>123</v>
      </c>
      <c r="C409" s="203" t="s">
        <v>183</v>
      </c>
      <c r="D409" s="107">
        <v>2013</v>
      </c>
      <c r="E409" s="214"/>
      <c r="F409" s="609">
        <v>1</v>
      </c>
      <c r="G409" s="610">
        <v>7</v>
      </c>
      <c r="H409" s="611">
        <v>8</v>
      </c>
      <c r="I409" s="609">
        <v>1</v>
      </c>
      <c r="J409" s="610">
        <v>3</v>
      </c>
      <c r="K409" s="611">
        <v>4</v>
      </c>
      <c r="L409" s="613">
        <v>0</v>
      </c>
      <c r="M409" s="613">
        <v>7</v>
      </c>
      <c r="N409" s="140"/>
      <c r="O409" s="466"/>
    </row>
    <row r="410" spans="1:15" s="466" customFormat="1" ht="3.75" customHeight="1" thickBot="1" x14ac:dyDescent="0.25">
      <c r="A410" s="128"/>
      <c r="B410" s="107"/>
      <c r="C410" s="201"/>
      <c r="D410" s="105"/>
      <c r="E410" s="213">
        <v>5</v>
      </c>
      <c r="F410" s="13"/>
      <c r="G410" s="14"/>
      <c r="H410" s="15"/>
      <c r="I410" s="13"/>
      <c r="J410" s="14"/>
      <c r="K410" s="15"/>
      <c r="L410" s="8"/>
      <c r="M410" s="8"/>
      <c r="N410" s="140"/>
    </row>
    <row r="411" spans="1:15" s="62" customFormat="1" ht="36" x14ac:dyDescent="0.2">
      <c r="A411" s="113"/>
      <c r="B411" s="132"/>
      <c r="C411" s="204" t="s">
        <v>187</v>
      </c>
      <c r="D411" s="205" t="s">
        <v>186</v>
      </c>
      <c r="E411" s="219">
        <v>11</v>
      </c>
      <c r="F411" s="479" t="s">
        <v>233</v>
      </c>
      <c r="G411" s="54"/>
      <c r="H411" s="55"/>
      <c r="I411" s="5" t="s">
        <v>234</v>
      </c>
      <c r="J411" s="54"/>
      <c r="K411" s="54"/>
      <c r="L411" s="11" t="s">
        <v>235</v>
      </c>
      <c r="M411" s="7" t="s">
        <v>236</v>
      </c>
      <c r="N411" s="141"/>
      <c r="O411" s="101"/>
    </row>
    <row r="412" spans="1:15" s="466" customFormat="1" ht="4.5" customHeight="1" thickBot="1" x14ac:dyDescent="0.25">
      <c r="A412" s="128"/>
      <c r="B412" s="107"/>
      <c r="C412" s="201"/>
      <c r="D412" s="105"/>
      <c r="E412" s="213">
        <v>5</v>
      </c>
      <c r="F412" s="13"/>
      <c r="G412" s="14"/>
      <c r="H412" s="15"/>
      <c r="I412" s="13"/>
      <c r="J412" s="14"/>
      <c r="K412" s="15"/>
      <c r="L412" s="8"/>
      <c r="M412" s="8"/>
      <c r="N412" s="140"/>
    </row>
    <row r="413" spans="1:15" s="30" customFormat="1" ht="12.75" customHeight="1" x14ac:dyDescent="0.2">
      <c r="A413" s="128"/>
      <c r="B413" s="107" t="s">
        <v>123</v>
      </c>
      <c r="C413" s="203" t="s">
        <v>183</v>
      </c>
      <c r="D413" s="107">
        <v>2014</v>
      </c>
      <c r="E413" s="214"/>
      <c r="F413" s="609">
        <v>0</v>
      </c>
      <c r="G413" s="610">
        <v>20</v>
      </c>
      <c r="H413" s="611">
        <v>20</v>
      </c>
      <c r="I413" s="609">
        <v>1</v>
      </c>
      <c r="J413" s="610">
        <v>0</v>
      </c>
      <c r="K413" s="611">
        <v>1</v>
      </c>
      <c r="L413" s="613">
        <v>0</v>
      </c>
      <c r="M413" s="613">
        <v>8</v>
      </c>
      <c r="N413" s="140"/>
      <c r="O413" s="466"/>
    </row>
    <row r="414" spans="1:15" s="30" customFormat="1" ht="12.75" customHeight="1" x14ac:dyDescent="0.2">
      <c r="A414" s="128"/>
      <c r="B414" s="107"/>
      <c r="C414" s="203"/>
      <c r="D414" s="107">
        <v>2015</v>
      </c>
      <c r="E414" s="214"/>
      <c r="F414" s="609">
        <v>1</v>
      </c>
      <c r="G414" s="610">
        <v>1</v>
      </c>
      <c r="H414" s="611">
        <v>2</v>
      </c>
      <c r="I414" s="609">
        <v>0</v>
      </c>
      <c r="J414" s="610">
        <v>3</v>
      </c>
      <c r="K414" s="611">
        <v>3</v>
      </c>
      <c r="L414" s="613">
        <v>0</v>
      </c>
      <c r="M414" s="613">
        <v>11</v>
      </c>
      <c r="N414" s="140"/>
      <c r="O414" s="466"/>
    </row>
    <row r="415" spans="1:15" s="30" customFormat="1" ht="12.75" customHeight="1" x14ac:dyDescent="0.2">
      <c r="A415" s="128"/>
      <c r="B415" s="107"/>
      <c r="C415" s="203"/>
      <c r="D415" s="107">
        <v>2016</v>
      </c>
      <c r="E415" s="214"/>
      <c r="F415" s="609">
        <v>0</v>
      </c>
      <c r="G415" s="610">
        <v>2</v>
      </c>
      <c r="H415" s="611">
        <v>2</v>
      </c>
      <c r="I415" s="609">
        <v>1</v>
      </c>
      <c r="J415" s="610">
        <v>1</v>
      </c>
      <c r="K415" s="611">
        <v>2</v>
      </c>
      <c r="L415" s="613">
        <v>0</v>
      </c>
      <c r="M415" s="613">
        <v>13</v>
      </c>
      <c r="N415" s="140"/>
      <c r="O415" s="466"/>
    </row>
    <row r="416" spans="1:15" s="467" customFormat="1" ht="12.75" customHeight="1" x14ac:dyDescent="0.25">
      <c r="A416" s="128"/>
      <c r="B416" s="107"/>
      <c r="C416" s="201"/>
      <c r="D416" s="107">
        <v>2017</v>
      </c>
      <c r="E416" s="211"/>
      <c r="F416" s="146">
        <v>3</v>
      </c>
      <c r="G416" s="147">
        <v>2</v>
      </c>
      <c r="H416" s="148">
        <v>5</v>
      </c>
      <c r="I416" s="146">
        <v>1</v>
      </c>
      <c r="J416" s="147">
        <v>4</v>
      </c>
      <c r="K416" s="148">
        <v>5</v>
      </c>
      <c r="L416" s="150">
        <v>2</v>
      </c>
      <c r="M416" s="150">
        <v>16</v>
      </c>
      <c r="N416" s="115"/>
      <c r="O416" s="466"/>
    </row>
    <row r="417" spans="1:15" s="467" customFormat="1" ht="12.75" customHeight="1" x14ac:dyDescent="0.25">
      <c r="A417" s="128"/>
      <c r="B417" s="107"/>
      <c r="C417" s="201"/>
      <c r="D417" s="107">
        <v>2018</v>
      </c>
      <c r="E417" s="211"/>
      <c r="F417" s="146">
        <v>1</v>
      </c>
      <c r="G417" s="147">
        <v>3</v>
      </c>
      <c r="H417" s="148">
        <v>4</v>
      </c>
      <c r="I417" s="146">
        <v>0</v>
      </c>
      <c r="J417" s="147">
        <v>2</v>
      </c>
      <c r="K417" s="148">
        <v>2</v>
      </c>
      <c r="L417" s="150">
        <v>1</v>
      </c>
      <c r="M417" s="150">
        <v>14</v>
      </c>
      <c r="N417" s="100"/>
      <c r="O417" s="466"/>
    </row>
    <row r="418" spans="1:15" s="30" customFormat="1" ht="4.5" customHeight="1" x14ac:dyDescent="0.2">
      <c r="A418" s="4"/>
      <c r="B418" s="104"/>
      <c r="C418" s="208"/>
      <c r="D418" s="106"/>
      <c r="E418" s="231">
        <v>8</v>
      </c>
      <c r="F418" s="136"/>
      <c r="G418" s="138"/>
      <c r="H418" s="139"/>
      <c r="I418" s="136"/>
      <c r="J418" s="138"/>
      <c r="K418" s="139"/>
      <c r="L418" s="137"/>
      <c r="M418" s="137"/>
      <c r="N418" s="140"/>
      <c r="O418" s="101"/>
    </row>
    <row r="419" spans="1:15" s="30" customFormat="1" ht="14.25" hidden="1" x14ac:dyDescent="0.2">
      <c r="A419" s="128">
        <v>1</v>
      </c>
      <c r="B419" s="107" t="s">
        <v>12</v>
      </c>
      <c r="C419" s="203" t="s">
        <v>76</v>
      </c>
      <c r="D419" s="107">
        <v>1993</v>
      </c>
      <c r="E419" s="214">
        <v>5</v>
      </c>
      <c r="F419" s="146">
        <v>51</v>
      </c>
      <c r="G419" s="147">
        <v>39</v>
      </c>
      <c r="H419" s="148">
        <v>90</v>
      </c>
      <c r="I419" s="146">
        <v>0</v>
      </c>
      <c r="J419" s="147">
        <v>0</v>
      </c>
      <c r="K419" s="148">
        <v>0</v>
      </c>
      <c r="L419" s="137">
        <v>0</v>
      </c>
      <c r="M419" s="137">
        <v>0</v>
      </c>
      <c r="N419" s="140"/>
      <c r="O419" s="466"/>
    </row>
    <row r="420" spans="1:15" s="30" customFormat="1" ht="14.25" hidden="1" x14ac:dyDescent="0.2">
      <c r="A420" s="128">
        <v>1</v>
      </c>
      <c r="B420" s="107"/>
      <c r="C420" s="203" t="s">
        <v>76</v>
      </c>
      <c r="D420" s="107">
        <v>1994</v>
      </c>
      <c r="E420" s="214">
        <v>4</v>
      </c>
      <c r="F420" s="146">
        <v>71</v>
      </c>
      <c r="G420" s="147">
        <v>49</v>
      </c>
      <c r="H420" s="148">
        <v>120</v>
      </c>
      <c r="I420" s="146">
        <v>59</v>
      </c>
      <c r="J420" s="147">
        <v>33</v>
      </c>
      <c r="K420" s="148">
        <v>92</v>
      </c>
      <c r="L420" s="137">
        <v>0</v>
      </c>
      <c r="M420" s="137">
        <v>92</v>
      </c>
      <c r="N420" s="140"/>
      <c r="O420" s="466"/>
    </row>
    <row r="421" spans="1:15" s="30" customFormat="1" ht="14.25" hidden="1" x14ac:dyDescent="0.2">
      <c r="A421" s="128">
        <v>1</v>
      </c>
      <c r="B421" s="107" t="s">
        <v>12</v>
      </c>
      <c r="C421" s="203" t="s">
        <v>76</v>
      </c>
      <c r="D421" s="107">
        <v>1995</v>
      </c>
      <c r="E421" s="214">
        <v>5</v>
      </c>
      <c r="F421" s="146">
        <v>64</v>
      </c>
      <c r="G421" s="147">
        <v>48</v>
      </c>
      <c r="H421" s="148">
        <v>112</v>
      </c>
      <c r="I421" s="146">
        <v>125</v>
      </c>
      <c r="J421" s="147">
        <v>68</v>
      </c>
      <c r="K421" s="148">
        <v>193</v>
      </c>
      <c r="L421" s="137">
        <v>2</v>
      </c>
      <c r="M421" s="137">
        <v>283</v>
      </c>
      <c r="N421" s="140"/>
      <c r="O421" s="466"/>
    </row>
    <row r="422" spans="1:15" s="30" customFormat="1" ht="14.25" hidden="1" x14ac:dyDescent="0.2">
      <c r="A422" s="128">
        <v>1</v>
      </c>
      <c r="B422" s="107" t="s">
        <v>12</v>
      </c>
      <c r="C422" s="203" t="s">
        <v>76</v>
      </c>
      <c r="D422" s="107">
        <v>1996</v>
      </c>
      <c r="E422" s="214">
        <v>6</v>
      </c>
      <c r="F422" s="146">
        <v>47</v>
      </c>
      <c r="G422" s="147">
        <v>38</v>
      </c>
      <c r="H422" s="148">
        <v>85</v>
      </c>
      <c r="I422" s="146">
        <v>53</v>
      </c>
      <c r="J422" s="147">
        <v>19</v>
      </c>
      <c r="K422" s="148">
        <v>72</v>
      </c>
      <c r="L422" s="137">
        <v>0</v>
      </c>
      <c r="M422" s="137">
        <v>355</v>
      </c>
      <c r="N422" s="140"/>
      <c r="O422" s="466"/>
    </row>
    <row r="423" spans="1:15" s="30" customFormat="1" ht="14.25" hidden="1" x14ac:dyDescent="0.2">
      <c r="A423" s="128">
        <v>1</v>
      </c>
      <c r="B423" s="107" t="s">
        <v>12</v>
      </c>
      <c r="C423" s="203" t="s">
        <v>76</v>
      </c>
      <c r="D423" s="107">
        <v>1997</v>
      </c>
      <c r="E423" s="214">
        <v>7</v>
      </c>
      <c r="F423" s="146">
        <v>40</v>
      </c>
      <c r="G423" s="147">
        <v>71</v>
      </c>
      <c r="H423" s="148">
        <v>111</v>
      </c>
      <c r="I423" s="146">
        <v>57</v>
      </c>
      <c r="J423" s="147">
        <v>23</v>
      </c>
      <c r="K423" s="148">
        <v>80</v>
      </c>
      <c r="L423" s="137">
        <v>16</v>
      </c>
      <c r="M423" s="137">
        <v>419</v>
      </c>
      <c r="N423" s="140"/>
      <c r="O423" s="466"/>
    </row>
    <row r="424" spans="1:15" s="30" customFormat="1" ht="14.25" hidden="1" x14ac:dyDescent="0.2">
      <c r="A424" s="128">
        <v>1</v>
      </c>
      <c r="B424" s="107" t="s">
        <v>12</v>
      </c>
      <c r="C424" s="203" t="s">
        <v>76</v>
      </c>
      <c r="D424" s="107">
        <v>1998</v>
      </c>
      <c r="E424" s="214">
        <v>8</v>
      </c>
      <c r="F424" s="146">
        <v>31</v>
      </c>
      <c r="G424" s="147">
        <v>65</v>
      </c>
      <c r="H424" s="148">
        <v>96</v>
      </c>
      <c r="I424" s="146">
        <v>53</v>
      </c>
      <c r="J424" s="147">
        <v>33</v>
      </c>
      <c r="K424" s="148">
        <v>86</v>
      </c>
      <c r="L424" s="137">
        <v>39</v>
      </c>
      <c r="M424" s="137">
        <v>466</v>
      </c>
      <c r="N424" s="140"/>
      <c r="O424" s="466"/>
    </row>
    <row r="425" spans="1:15" s="30" customFormat="1" ht="14.25" hidden="1" x14ac:dyDescent="0.2">
      <c r="A425" s="128">
        <v>1</v>
      </c>
      <c r="B425" s="107" t="s">
        <v>12</v>
      </c>
      <c r="C425" s="203" t="s">
        <v>76</v>
      </c>
      <c r="D425" s="107">
        <v>1999</v>
      </c>
      <c r="E425" s="214">
        <v>9</v>
      </c>
      <c r="F425" s="146">
        <v>33</v>
      </c>
      <c r="G425" s="147">
        <v>75</v>
      </c>
      <c r="H425" s="148">
        <v>108</v>
      </c>
      <c r="I425" s="146">
        <v>32</v>
      </c>
      <c r="J425" s="147">
        <v>25</v>
      </c>
      <c r="K425" s="148">
        <v>57</v>
      </c>
      <c r="L425" s="137">
        <v>31</v>
      </c>
      <c r="M425" s="137">
        <v>492</v>
      </c>
      <c r="N425" s="140"/>
      <c r="O425" s="466"/>
    </row>
    <row r="426" spans="1:15" s="30" customFormat="1" ht="14.25" hidden="1" x14ac:dyDescent="0.2">
      <c r="A426" s="128">
        <v>1</v>
      </c>
      <c r="B426" s="107" t="s">
        <v>12</v>
      </c>
      <c r="C426" s="203" t="s">
        <v>76</v>
      </c>
      <c r="D426" s="107">
        <v>2000</v>
      </c>
      <c r="E426" s="214">
        <v>10</v>
      </c>
      <c r="F426" s="146">
        <v>33</v>
      </c>
      <c r="G426" s="147">
        <v>40</v>
      </c>
      <c r="H426" s="148">
        <v>73</v>
      </c>
      <c r="I426" s="146">
        <v>14</v>
      </c>
      <c r="J426" s="147">
        <v>35</v>
      </c>
      <c r="K426" s="148">
        <v>49</v>
      </c>
      <c r="L426" s="137">
        <v>8</v>
      </c>
      <c r="M426" s="137">
        <v>533</v>
      </c>
      <c r="N426" s="140"/>
      <c r="O426" s="466"/>
    </row>
    <row r="427" spans="1:15" s="30" customFormat="1" ht="14.25" hidden="1" x14ac:dyDescent="0.2">
      <c r="A427" s="128">
        <v>1</v>
      </c>
      <c r="B427" s="107" t="s">
        <v>12</v>
      </c>
      <c r="C427" s="203" t="s">
        <v>76</v>
      </c>
      <c r="D427" s="107">
        <v>2001</v>
      </c>
      <c r="E427" s="214">
        <v>11</v>
      </c>
      <c r="F427" s="146">
        <v>57</v>
      </c>
      <c r="G427" s="147">
        <v>94</v>
      </c>
      <c r="H427" s="148">
        <v>151</v>
      </c>
      <c r="I427" s="146">
        <v>9</v>
      </c>
      <c r="J427" s="147">
        <v>40</v>
      </c>
      <c r="K427" s="148">
        <v>49</v>
      </c>
      <c r="L427" s="137">
        <v>17</v>
      </c>
      <c r="M427" s="137">
        <v>565</v>
      </c>
      <c r="N427" s="140"/>
      <c r="O427" s="466"/>
    </row>
    <row r="428" spans="1:15" s="30" customFormat="1" ht="14.25" hidden="1" x14ac:dyDescent="0.2">
      <c r="A428" s="128">
        <v>1</v>
      </c>
      <c r="B428" s="107" t="s">
        <v>12</v>
      </c>
      <c r="C428" s="203" t="s">
        <v>76</v>
      </c>
      <c r="D428" s="107">
        <v>2002</v>
      </c>
      <c r="E428" s="214">
        <v>12</v>
      </c>
      <c r="F428" s="146">
        <v>29</v>
      </c>
      <c r="G428" s="147">
        <v>97</v>
      </c>
      <c r="H428" s="148">
        <v>126</v>
      </c>
      <c r="I428" s="146">
        <v>62</v>
      </c>
      <c r="J428" s="147">
        <v>39</v>
      </c>
      <c r="K428" s="148">
        <v>101</v>
      </c>
      <c r="L428" s="137">
        <v>30</v>
      </c>
      <c r="M428" s="137">
        <v>636</v>
      </c>
      <c r="N428" s="140"/>
      <c r="O428" s="466"/>
    </row>
    <row r="429" spans="1:15" s="30" customFormat="1" ht="14.25" hidden="1" x14ac:dyDescent="0.2">
      <c r="A429" s="128">
        <v>1</v>
      </c>
      <c r="B429" s="107" t="s">
        <v>12</v>
      </c>
      <c r="C429" s="203" t="s">
        <v>76</v>
      </c>
      <c r="D429" s="107">
        <v>2003</v>
      </c>
      <c r="E429" s="214">
        <v>13</v>
      </c>
      <c r="F429" s="146">
        <v>44</v>
      </c>
      <c r="G429" s="147">
        <v>36</v>
      </c>
      <c r="H429" s="148">
        <v>80</v>
      </c>
      <c r="I429" s="146">
        <v>36</v>
      </c>
      <c r="J429" s="147">
        <v>59</v>
      </c>
      <c r="K429" s="148">
        <v>95</v>
      </c>
      <c r="L429" s="137">
        <v>19</v>
      </c>
      <c r="M429" s="137">
        <v>712</v>
      </c>
      <c r="N429" s="140"/>
      <c r="O429" s="466"/>
    </row>
    <row r="430" spans="1:15" s="30" customFormat="1" ht="14.25" hidden="1" x14ac:dyDescent="0.2">
      <c r="A430" s="128">
        <v>1</v>
      </c>
      <c r="B430" s="107" t="s">
        <v>12</v>
      </c>
      <c r="C430" s="203" t="s">
        <v>76</v>
      </c>
      <c r="D430" s="107">
        <v>2004</v>
      </c>
      <c r="E430" s="214">
        <v>14</v>
      </c>
      <c r="F430" s="146">
        <v>32</v>
      </c>
      <c r="G430" s="147">
        <v>18</v>
      </c>
      <c r="H430" s="148">
        <v>50</v>
      </c>
      <c r="I430" s="146">
        <v>28</v>
      </c>
      <c r="J430" s="147">
        <v>16</v>
      </c>
      <c r="K430" s="148">
        <v>44</v>
      </c>
      <c r="L430" s="137">
        <v>99</v>
      </c>
      <c r="M430" s="137">
        <v>657</v>
      </c>
      <c r="N430" s="140"/>
      <c r="O430" s="466"/>
    </row>
    <row r="431" spans="1:15" s="30" customFormat="1" ht="14.25" hidden="1" x14ac:dyDescent="0.2">
      <c r="A431" s="128"/>
      <c r="B431" s="107"/>
      <c r="C431" s="203"/>
      <c r="D431" s="107">
        <v>2005</v>
      </c>
      <c r="E431" s="214"/>
      <c r="F431" s="146">
        <v>47</v>
      </c>
      <c r="G431" s="147">
        <v>5</v>
      </c>
      <c r="H431" s="148">
        <v>52</v>
      </c>
      <c r="I431" s="146">
        <v>37</v>
      </c>
      <c r="J431" s="147">
        <v>19</v>
      </c>
      <c r="K431" s="148">
        <v>56</v>
      </c>
      <c r="L431" s="137">
        <v>102</v>
      </c>
      <c r="M431" s="137">
        <v>611</v>
      </c>
      <c r="N431" s="140"/>
      <c r="O431" s="466"/>
    </row>
    <row r="432" spans="1:15" s="30" customFormat="1" ht="14.25" hidden="1" x14ac:dyDescent="0.2">
      <c r="A432" s="128">
        <v>1</v>
      </c>
      <c r="B432" s="107" t="s">
        <v>12</v>
      </c>
      <c r="C432" s="203" t="s">
        <v>76</v>
      </c>
      <c r="D432" s="105">
        <v>2006</v>
      </c>
      <c r="E432" s="214">
        <v>15</v>
      </c>
      <c r="F432" s="146">
        <v>38</v>
      </c>
      <c r="G432" s="147">
        <v>12</v>
      </c>
      <c r="H432" s="148">
        <v>50</v>
      </c>
      <c r="I432" s="146">
        <v>47</v>
      </c>
      <c r="J432" s="147">
        <v>15</v>
      </c>
      <c r="K432" s="148">
        <v>62</v>
      </c>
      <c r="L432" s="137">
        <v>47</v>
      </c>
      <c r="M432" s="137">
        <v>620</v>
      </c>
      <c r="N432" s="140"/>
      <c r="O432" s="466"/>
    </row>
    <row r="433" spans="1:15" s="30" customFormat="1" ht="14.25" hidden="1" x14ac:dyDescent="0.2">
      <c r="A433" s="128">
        <v>1</v>
      </c>
      <c r="B433" s="107" t="s">
        <v>12</v>
      </c>
      <c r="C433" s="203" t="s">
        <v>308</v>
      </c>
      <c r="D433" s="105">
        <v>2007</v>
      </c>
      <c r="E433" s="214">
        <v>16</v>
      </c>
      <c r="F433" s="146">
        <v>82</v>
      </c>
      <c r="G433" s="147">
        <v>7</v>
      </c>
      <c r="H433" s="148">
        <v>89</v>
      </c>
      <c r="I433" s="146">
        <v>45</v>
      </c>
      <c r="J433" s="147">
        <v>3</v>
      </c>
      <c r="K433" s="148">
        <v>48</v>
      </c>
      <c r="L433" s="137">
        <v>13</v>
      </c>
      <c r="M433" s="137">
        <v>655</v>
      </c>
      <c r="N433" s="140"/>
      <c r="O433" s="466"/>
    </row>
    <row r="434" spans="1:15" s="30" customFormat="1" ht="15" hidden="1" thickBot="1" x14ac:dyDescent="0.25">
      <c r="A434" s="128">
        <v>1</v>
      </c>
      <c r="B434" s="107" t="s">
        <v>12</v>
      </c>
      <c r="C434" s="203" t="s">
        <v>308</v>
      </c>
      <c r="D434" s="105">
        <v>2008</v>
      </c>
      <c r="E434" s="216">
        <v>17</v>
      </c>
      <c r="F434" s="146">
        <v>62</v>
      </c>
      <c r="G434" s="147">
        <v>6</v>
      </c>
      <c r="H434" s="148">
        <v>68</v>
      </c>
      <c r="I434" s="146">
        <v>55</v>
      </c>
      <c r="J434" s="147">
        <v>5</v>
      </c>
      <c r="K434" s="148">
        <v>60</v>
      </c>
      <c r="L434" s="137">
        <v>33</v>
      </c>
      <c r="M434" s="137">
        <v>682</v>
      </c>
      <c r="N434" s="140"/>
      <c r="O434" s="466"/>
    </row>
    <row r="435" spans="1:15" s="30" customFormat="1" ht="14.25" hidden="1" x14ac:dyDescent="0.2">
      <c r="A435" s="128">
        <v>1</v>
      </c>
      <c r="B435" s="107" t="s">
        <v>12</v>
      </c>
      <c r="C435" s="203" t="s">
        <v>308</v>
      </c>
      <c r="D435" s="105">
        <v>2009</v>
      </c>
      <c r="E435" s="214">
        <v>-7</v>
      </c>
      <c r="F435" s="146">
        <v>98</v>
      </c>
      <c r="G435" s="147">
        <v>6</v>
      </c>
      <c r="H435" s="148">
        <v>104</v>
      </c>
      <c r="I435" s="146">
        <v>47</v>
      </c>
      <c r="J435" s="149">
        <v>2</v>
      </c>
      <c r="K435" s="148">
        <v>49</v>
      </c>
      <c r="L435" s="137">
        <v>53</v>
      </c>
      <c r="M435" s="137">
        <v>678</v>
      </c>
      <c r="N435" s="140"/>
      <c r="O435" s="466"/>
    </row>
    <row r="436" spans="1:15" s="30" customFormat="1" ht="14.25" hidden="1" x14ac:dyDescent="0.2">
      <c r="A436" s="128">
        <v>1</v>
      </c>
      <c r="B436" s="104"/>
      <c r="C436" s="220"/>
      <c r="D436" s="107">
        <v>2010</v>
      </c>
      <c r="E436" s="214">
        <v>-6</v>
      </c>
      <c r="F436" s="609">
        <v>57</v>
      </c>
      <c r="G436" s="610">
        <v>2</v>
      </c>
      <c r="H436" s="611">
        <v>59</v>
      </c>
      <c r="I436" s="609">
        <v>58</v>
      </c>
      <c r="J436" s="612">
        <v>2</v>
      </c>
      <c r="K436" s="611">
        <v>60</v>
      </c>
      <c r="L436" s="137">
        <v>88</v>
      </c>
      <c r="M436" s="137">
        <v>650</v>
      </c>
      <c r="N436" s="140"/>
      <c r="O436" s="466"/>
    </row>
    <row r="437" spans="1:15" s="100" customFormat="1" ht="14.25" hidden="1" x14ac:dyDescent="0.2">
      <c r="B437" s="188"/>
      <c r="C437" s="183"/>
      <c r="D437" s="107">
        <v>2011</v>
      </c>
      <c r="E437" s="214"/>
      <c r="F437" s="609">
        <v>81</v>
      </c>
      <c r="G437" s="610">
        <v>11</v>
      </c>
      <c r="H437" s="611">
        <v>92</v>
      </c>
      <c r="I437" s="609">
        <v>76</v>
      </c>
      <c r="J437" s="612">
        <v>5</v>
      </c>
      <c r="K437" s="611">
        <v>81</v>
      </c>
      <c r="L437" s="137">
        <v>45</v>
      </c>
      <c r="M437" s="137">
        <v>686</v>
      </c>
      <c r="N437" s="115"/>
      <c r="O437" s="466"/>
    </row>
    <row r="438" spans="1:15" s="100" customFormat="1" ht="14.25" hidden="1" x14ac:dyDescent="0.2">
      <c r="A438" s="128">
        <v>18</v>
      </c>
      <c r="B438" s="212"/>
      <c r="C438" s="212"/>
      <c r="D438" s="107">
        <v>2012</v>
      </c>
      <c r="E438" s="214"/>
      <c r="F438" s="144">
        <v>74</v>
      </c>
      <c r="G438" s="142">
        <v>4</v>
      </c>
      <c r="H438" s="143">
        <v>78</v>
      </c>
      <c r="I438" s="144">
        <v>61</v>
      </c>
      <c r="J438" s="142">
        <v>6</v>
      </c>
      <c r="K438" s="143">
        <v>67</v>
      </c>
      <c r="L438" s="137">
        <v>50</v>
      </c>
      <c r="M438" s="137">
        <v>703</v>
      </c>
      <c r="N438" s="115"/>
      <c r="O438" s="466"/>
    </row>
    <row r="439" spans="1:15" s="100" customFormat="1" ht="14.25" hidden="1" x14ac:dyDescent="0.2">
      <c r="A439" s="128"/>
      <c r="B439" s="107" t="s">
        <v>12</v>
      </c>
      <c r="C439" s="203" t="s">
        <v>308</v>
      </c>
      <c r="D439" s="107">
        <v>2013</v>
      </c>
      <c r="E439" s="214"/>
      <c r="F439" s="144">
        <v>71</v>
      </c>
      <c r="G439" s="142">
        <v>25</v>
      </c>
      <c r="H439" s="143">
        <v>96</v>
      </c>
      <c r="I439" s="144">
        <v>58</v>
      </c>
      <c r="J439" s="142">
        <v>8</v>
      </c>
      <c r="K439" s="143">
        <v>66</v>
      </c>
      <c r="L439" s="137">
        <v>48</v>
      </c>
      <c r="M439" s="137">
        <v>721</v>
      </c>
      <c r="N439" s="115"/>
      <c r="O439" s="466"/>
    </row>
    <row r="440" spans="1:15" s="100" customFormat="1" ht="12.75" customHeight="1" x14ac:dyDescent="0.2">
      <c r="A440" s="128"/>
      <c r="B440" s="107" t="s">
        <v>12</v>
      </c>
      <c r="C440" s="203" t="s">
        <v>308</v>
      </c>
      <c r="D440" s="107">
        <v>2014</v>
      </c>
      <c r="E440" s="214"/>
      <c r="F440" s="144">
        <v>82</v>
      </c>
      <c r="G440" s="142">
        <v>17</v>
      </c>
      <c r="H440" s="143">
        <v>99</v>
      </c>
      <c r="I440" s="144">
        <v>85</v>
      </c>
      <c r="J440" s="142">
        <v>5</v>
      </c>
      <c r="K440" s="143">
        <v>90</v>
      </c>
      <c r="L440" s="137">
        <v>50</v>
      </c>
      <c r="M440" s="137">
        <v>761</v>
      </c>
      <c r="N440" s="115"/>
      <c r="O440" s="466"/>
    </row>
    <row r="441" spans="1:15" s="100" customFormat="1" ht="12.75" customHeight="1" x14ac:dyDescent="0.2">
      <c r="A441" s="128"/>
      <c r="B441" s="107"/>
      <c r="C441" s="221" t="s">
        <v>309</v>
      </c>
      <c r="D441" s="107">
        <v>2015</v>
      </c>
      <c r="E441" s="214"/>
      <c r="F441" s="144">
        <v>68</v>
      </c>
      <c r="G441" s="142">
        <v>12</v>
      </c>
      <c r="H441" s="143">
        <v>80</v>
      </c>
      <c r="I441" s="144">
        <v>59</v>
      </c>
      <c r="J441" s="142">
        <v>5</v>
      </c>
      <c r="K441" s="143">
        <v>64</v>
      </c>
      <c r="L441" s="137">
        <v>100</v>
      </c>
      <c r="M441" s="137">
        <v>725</v>
      </c>
      <c r="N441" s="115"/>
      <c r="O441" s="466"/>
    </row>
    <row r="442" spans="1:15" s="100" customFormat="1" ht="12.75" customHeight="1" x14ac:dyDescent="0.2">
      <c r="A442" s="128"/>
      <c r="B442" s="107"/>
      <c r="C442" s="203"/>
      <c r="D442" s="107">
        <v>2016</v>
      </c>
      <c r="E442" s="214"/>
      <c r="F442" s="144">
        <v>60</v>
      </c>
      <c r="G442" s="142">
        <v>8</v>
      </c>
      <c r="H442" s="143">
        <v>68</v>
      </c>
      <c r="I442" s="144">
        <v>53</v>
      </c>
      <c r="J442" s="142">
        <v>20</v>
      </c>
      <c r="K442" s="143">
        <v>73</v>
      </c>
      <c r="L442" s="137">
        <v>37</v>
      </c>
      <c r="M442" s="137">
        <v>761</v>
      </c>
      <c r="N442" s="115"/>
      <c r="O442" s="466"/>
    </row>
    <row r="443" spans="1:15" s="467" customFormat="1" ht="12.75" customHeight="1" x14ac:dyDescent="0.25">
      <c r="A443" s="128"/>
      <c r="B443" s="107"/>
      <c r="C443" s="201"/>
      <c r="D443" s="107">
        <v>2017</v>
      </c>
      <c r="E443" s="211"/>
      <c r="F443" s="146">
        <v>49</v>
      </c>
      <c r="G443" s="147">
        <v>8</v>
      </c>
      <c r="H443" s="148">
        <v>57</v>
      </c>
      <c r="I443" s="146">
        <v>53</v>
      </c>
      <c r="J443" s="147">
        <v>16</v>
      </c>
      <c r="K443" s="148">
        <v>69</v>
      </c>
      <c r="L443" s="137">
        <v>62</v>
      </c>
      <c r="M443" s="137">
        <v>768</v>
      </c>
      <c r="N443" s="115"/>
      <c r="O443" s="466"/>
    </row>
    <row r="444" spans="1:15" s="467" customFormat="1" ht="12" customHeight="1" x14ac:dyDescent="0.25">
      <c r="A444" s="128"/>
      <c r="B444" s="107"/>
      <c r="C444" s="201"/>
      <c r="D444" s="107">
        <v>2018</v>
      </c>
      <c r="E444" s="211"/>
      <c r="F444" s="146">
        <v>65</v>
      </c>
      <c r="G444" s="147">
        <v>5</v>
      </c>
      <c r="H444" s="148">
        <v>70</v>
      </c>
      <c r="I444" s="146">
        <v>61</v>
      </c>
      <c r="J444" s="147">
        <v>7</v>
      </c>
      <c r="K444" s="148">
        <v>68</v>
      </c>
      <c r="L444" s="137">
        <v>56</v>
      </c>
      <c r="M444" s="137">
        <v>780</v>
      </c>
      <c r="N444" s="115"/>
      <c r="O444" s="466"/>
    </row>
    <row r="445" spans="1:15" s="466" customFormat="1" ht="4.5" customHeight="1" thickBot="1" x14ac:dyDescent="0.25">
      <c r="A445" s="128"/>
      <c r="B445" s="107"/>
      <c r="C445" s="201"/>
      <c r="D445" s="105"/>
      <c r="E445" s="213">
        <v>5</v>
      </c>
      <c r="F445" s="13"/>
      <c r="G445" s="14"/>
      <c r="H445" s="15"/>
      <c r="I445" s="13"/>
      <c r="J445" s="14"/>
      <c r="K445" s="15"/>
      <c r="L445" s="8"/>
      <c r="M445" s="8"/>
      <c r="N445" s="140"/>
    </row>
    <row r="446" spans="1:15" s="466" customFormat="1" ht="12" hidden="1" customHeight="1" x14ac:dyDescent="0.2">
      <c r="A446" s="128"/>
      <c r="B446" s="107"/>
      <c r="C446" s="435" t="s">
        <v>77</v>
      </c>
      <c r="D446" s="105">
        <v>1961</v>
      </c>
      <c r="E446" s="211"/>
      <c r="F446" s="606">
        <v>0</v>
      </c>
      <c r="G446" s="149">
        <v>0</v>
      </c>
      <c r="H446" s="607">
        <v>0</v>
      </c>
      <c r="I446" s="606">
        <v>0</v>
      </c>
      <c r="J446" s="149">
        <v>0</v>
      </c>
      <c r="K446" s="607">
        <v>0</v>
      </c>
      <c r="L446" s="137">
        <v>0</v>
      </c>
      <c r="M446" s="137">
        <v>854</v>
      </c>
      <c r="N446" s="140"/>
    </row>
    <row r="447" spans="1:15" s="30" customFormat="1" ht="12.75" hidden="1" customHeight="1" x14ac:dyDescent="0.2">
      <c r="A447" s="128">
        <v>1</v>
      </c>
      <c r="B447" s="434"/>
      <c r="C447" s="435" t="s">
        <v>77</v>
      </c>
      <c r="D447" s="434">
        <v>1962</v>
      </c>
      <c r="E447" s="436">
        <v>-3</v>
      </c>
      <c r="F447" s="617">
        <v>0</v>
      </c>
      <c r="G447" s="618">
        <v>0</v>
      </c>
      <c r="H447" s="619">
        <v>0</v>
      </c>
      <c r="I447" s="617">
        <v>0</v>
      </c>
      <c r="J447" s="618">
        <v>0</v>
      </c>
      <c r="K447" s="619">
        <v>0</v>
      </c>
      <c r="L447" s="137">
        <v>0</v>
      </c>
      <c r="M447" s="137">
        <v>879</v>
      </c>
      <c r="N447" s="441"/>
      <c r="O447" s="466"/>
    </row>
    <row r="448" spans="1:15" s="30" customFormat="1" ht="12.75" hidden="1" customHeight="1" x14ac:dyDescent="0.2">
      <c r="A448" s="128">
        <v>1</v>
      </c>
      <c r="B448" s="434" t="s">
        <v>13</v>
      </c>
      <c r="C448" s="435" t="s">
        <v>77</v>
      </c>
      <c r="D448" s="434">
        <v>1963</v>
      </c>
      <c r="E448" s="436">
        <v>-2</v>
      </c>
      <c r="F448" s="617">
        <v>0</v>
      </c>
      <c r="G448" s="618">
        <v>0</v>
      </c>
      <c r="H448" s="619">
        <v>0</v>
      </c>
      <c r="I448" s="617">
        <v>0</v>
      </c>
      <c r="J448" s="618">
        <v>0</v>
      </c>
      <c r="K448" s="619">
        <v>0</v>
      </c>
      <c r="L448" s="137">
        <v>0</v>
      </c>
      <c r="M448" s="137">
        <v>888</v>
      </c>
      <c r="N448" s="441"/>
      <c r="O448" s="466"/>
    </row>
    <row r="449" spans="1:15" s="30" customFormat="1" ht="12.75" hidden="1" customHeight="1" x14ac:dyDescent="0.2">
      <c r="A449" s="128">
        <v>1</v>
      </c>
      <c r="B449" s="434" t="s">
        <v>13</v>
      </c>
      <c r="C449" s="435" t="s">
        <v>77</v>
      </c>
      <c r="D449" s="434">
        <v>1964</v>
      </c>
      <c r="E449" s="436">
        <v>-1</v>
      </c>
      <c r="F449" s="617">
        <v>0</v>
      </c>
      <c r="G449" s="618">
        <v>0</v>
      </c>
      <c r="H449" s="619">
        <v>0</v>
      </c>
      <c r="I449" s="617">
        <v>0</v>
      </c>
      <c r="J449" s="618">
        <v>0</v>
      </c>
      <c r="K449" s="619">
        <v>0</v>
      </c>
      <c r="L449" s="137">
        <v>0</v>
      </c>
      <c r="M449" s="137">
        <v>905</v>
      </c>
      <c r="N449" s="441"/>
      <c r="O449" s="466"/>
    </row>
    <row r="450" spans="1:15" s="30" customFormat="1" ht="12.75" hidden="1" customHeight="1" x14ac:dyDescent="0.2">
      <c r="A450" s="128">
        <v>1</v>
      </c>
      <c r="B450" s="434" t="s">
        <v>13</v>
      </c>
      <c r="C450" s="435" t="s">
        <v>77</v>
      </c>
      <c r="D450" s="434">
        <v>1965</v>
      </c>
      <c r="E450" s="436">
        <v>0</v>
      </c>
      <c r="F450" s="617">
        <v>0</v>
      </c>
      <c r="G450" s="618">
        <v>0</v>
      </c>
      <c r="H450" s="619">
        <v>0</v>
      </c>
      <c r="I450" s="617">
        <v>0</v>
      </c>
      <c r="J450" s="618">
        <v>0</v>
      </c>
      <c r="K450" s="619">
        <v>0</v>
      </c>
      <c r="L450" s="137">
        <v>0</v>
      </c>
      <c r="M450" s="137">
        <v>928</v>
      </c>
      <c r="N450" s="441"/>
      <c r="O450" s="466"/>
    </row>
    <row r="451" spans="1:15" s="30" customFormat="1" ht="12.75" hidden="1" customHeight="1" x14ac:dyDescent="0.2">
      <c r="A451" s="128">
        <v>1</v>
      </c>
      <c r="B451" s="434" t="s">
        <v>13</v>
      </c>
      <c r="C451" s="435" t="s">
        <v>77</v>
      </c>
      <c r="D451" s="434">
        <v>1966</v>
      </c>
      <c r="E451" s="436">
        <v>1</v>
      </c>
      <c r="F451" s="617">
        <v>0</v>
      </c>
      <c r="G451" s="618">
        <v>0</v>
      </c>
      <c r="H451" s="619">
        <v>0</v>
      </c>
      <c r="I451" s="617">
        <v>0</v>
      </c>
      <c r="J451" s="618">
        <v>0</v>
      </c>
      <c r="K451" s="619">
        <v>0</v>
      </c>
      <c r="L451" s="137">
        <v>0</v>
      </c>
      <c r="M451" s="137">
        <v>929</v>
      </c>
      <c r="N451" s="441"/>
      <c r="O451" s="466"/>
    </row>
    <row r="452" spans="1:15" s="30" customFormat="1" ht="12.75" hidden="1" customHeight="1" x14ac:dyDescent="0.2">
      <c r="A452" s="128">
        <v>1</v>
      </c>
      <c r="B452" s="434" t="s">
        <v>13</v>
      </c>
      <c r="C452" s="435" t="s">
        <v>77</v>
      </c>
      <c r="D452" s="434">
        <v>1967</v>
      </c>
      <c r="E452" s="436">
        <v>2</v>
      </c>
      <c r="F452" s="617">
        <v>0</v>
      </c>
      <c r="G452" s="618">
        <v>0</v>
      </c>
      <c r="H452" s="619">
        <v>0</v>
      </c>
      <c r="I452" s="617">
        <v>0</v>
      </c>
      <c r="J452" s="618">
        <v>0</v>
      </c>
      <c r="K452" s="619">
        <v>0</v>
      </c>
      <c r="L452" s="137">
        <v>0</v>
      </c>
      <c r="M452" s="137">
        <v>945</v>
      </c>
      <c r="N452" s="441"/>
      <c r="O452" s="466"/>
    </row>
    <row r="453" spans="1:15" s="30" customFormat="1" ht="12.75" hidden="1" customHeight="1" x14ac:dyDescent="0.2">
      <c r="A453" s="128">
        <v>1</v>
      </c>
      <c r="B453" s="107" t="s">
        <v>13</v>
      </c>
      <c r="C453" s="203" t="s">
        <v>77</v>
      </c>
      <c r="D453" s="107">
        <v>1968</v>
      </c>
      <c r="E453" s="214">
        <v>3</v>
      </c>
      <c r="F453" s="146">
        <v>441</v>
      </c>
      <c r="G453" s="147">
        <v>63</v>
      </c>
      <c r="H453" s="148">
        <v>504</v>
      </c>
      <c r="I453" s="146">
        <v>58</v>
      </c>
      <c r="J453" s="147">
        <v>1</v>
      </c>
      <c r="K453" s="148">
        <v>59</v>
      </c>
      <c r="L453" s="137">
        <v>48</v>
      </c>
      <c r="M453" s="137">
        <v>959</v>
      </c>
      <c r="N453" s="140"/>
      <c r="O453" s="466"/>
    </row>
    <row r="454" spans="1:15" s="30" customFormat="1" ht="12.75" hidden="1" customHeight="1" x14ac:dyDescent="0.2">
      <c r="A454" s="128">
        <v>1</v>
      </c>
      <c r="B454" s="107" t="s">
        <v>13</v>
      </c>
      <c r="C454" s="203" t="s">
        <v>77</v>
      </c>
      <c r="D454" s="107">
        <v>1969</v>
      </c>
      <c r="E454" s="214">
        <v>4</v>
      </c>
      <c r="F454" s="146">
        <v>357</v>
      </c>
      <c r="G454" s="147">
        <v>62</v>
      </c>
      <c r="H454" s="148">
        <v>419</v>
      </c>
      <c r="I454" s="146">
        <v>161</v>
      </c>
      <c r="J454" s="147">
        <v>18</v>
      </c>
      <c r="K454" s="148">
        <v>179</v>
      </c>
      <c r="L454" s="137">
        <v>70</v>
      </c>
      <c r="M454" s="137">
        <v>1068</v>
      </c>
      <c r="N454" s="140"/>
      <c r="O454" s="466"/>
    </row>
    <row r="455" spans="1:15" s="30" customFormat="1" ht="12.75" hidden="1" customHeight="1" x14ac:dyDescent="0.2">
      <c r="A455" s="128">
        <v>1</v>
      </c>
      <c r="B455" s="107" t="s">
        <v>13</v>
      </c>
      <c r="C455" s="203" t="s">
        <v>77</v>
      </c>
      <c r="D455" s="107">
        <v>1970</v>
      </c>
      <c r="E455" s="214">
        <v>5</v>
      </c>
      <c r="F455" s="146">
        <v>260</v>
      </c>
      <c r="G455" s="147">
        <v>86</v>
      </c>
      <c r="H455" s="148">
        <v>346</v>
      </c>
      <c r="I455" s="146">
        <v>138</v>
      </c>
      <c r="J455" s="147">
        <v>3</v>
      </c>
      <c r="K455" s="148">
        <v>141</v>
      </c>
      <c r="L455" s="137">
        <v>80</v>
      </c>
      <c r="M455" s="137">
        <v>1129</v>
      </c>
      <c r="N455" s="140"/>
      <c r="O455" s="466"/>
    </row>
    <row r="456" spans="1:15" s="30" customFormat="1" ht="12.75" hidden="1" customHeight="1" x14ac:dyDescent="0.2">
      <c r="A456" s="128">
        <v>1</v>
      </c>
      <c r="B456" s="107" t="s">
        <v>13</v>
      </c>
      <c r="C456" s="203" t="s">
        <v>77</v>
      </c>
      <c r="D456" s="107">
        <v>1971</v>
      </c>
      <c r="E456" s="214">
        <v>6</v>
      </c>
      <c r="F456" s="146">
        <v>379</v>
      </c>
      <c r="G456" s="147">
        <v>70</v>
      </c>
      <c r="H456" s="148">
        <v>449</v>
      </c>
      <c r="I456" s="146">
        <v>158</v>
      </c>
      <c r="J456" s="147">
        <v>43</v>
      </c>
      <c r="K456" s="148">
        <v>201</v>
      </c>
      <c r="L456" s="137">
        <v>78</v>
      </c>
      <c r="M456" s="137">
        <v>1252</v>
      </c>
      <c r="N456" s="140"/>
      <c r="O456" s="466"/>
    </row>
    <row r="457" spans="1:15" s="30" customFormat="1" ht="12.75" hidden="1" customHeight="1" x14ac:dyDescent="0.2">
      <c r="A457" s="128">
        <v>1</v>
      </c>
      <c r="B457" s="107" t="s">
        <v>13</v>
      </c>
      <c r="C457" s="203" t="s">
        <v>77</v>
      </c>
      <c r="D457" s="107">
        <v>1972</v>
      </c>
      <c r="E457" s="214">
        <v>7</v>
      </c>
      <c r="F457" s="146">
        <v>291</v>
      </c>
      <c r="G457" s="147">
        <v>49</v>
      </c>
      <c r="H457" s="148">
        <v>340</v>
      </c>
      <c r="I457" s="146">
        <v>89</v>
      </c>
      <c r="J457" s="147">
        <v>29</v>
      </c>
      <c r="K457" s="148">
        <v>118</v>
      </c>
      <c r="L457" s="137">
        <v>84</v>
      </c>
      <c r="M457" s="137">
        <v>1286</v>
      </c>
      <c r="N457" s="140"/>
      <c r="O457" s="466"/>
    </row>
    <row r="458" spans="1:15" s="30" customFormat="1" ht="12.75" hidden="1" customHeight="1" x14ac:dyDescent="0.2">
      <c r="A458" s="128">
        <v>1</v>
      </c>
      <c r="B458" s="107" t="s">
        <v>13</v>
      </c>
      <c r="C458" s="203" t="s">
        <v>77</v>
      </c>
      <c r="D458" s="107">
        <v>1973</v>
      </c>
      <c r="E458" s="214">
        <v>8</v>
      </c>
      <c r="F458" s="146">
        <v>334</v>
      </c>
      <c r="G458" s="147">
        <v>98</v>
      </c>
      <c r="H458" s="148">
        <v>432</v>
      </c>
      <c r="I458" s="146">
        <v>105</v>
      </c>
      <c r="J458" s="147">
        <v>24</v>
      </c>
      <c r="K458" s="148">
        <v>129</v>
      </c>
      <c r="L458" s="137">
        <v>108</v>
      </c>
      <c r="M458" s="137">
        <v>1307</v>
      </c>
      <c r="N458" s="140"/>
      <c r="O458" s="466"/>
    </row>
    <row r="459" spans="1:15" s="30" customFormat="1" ht="12.75" hidden="1" customHeight="1" x14ac:dyDescent="0.2">
      <c r="A459" s="128">
        <v>1</v>
      </c>
      <c r="B459" s="107" t="s">
        <v>13</v>
      </c>
      <c r="C459" s="203" t="s">
        <v>77</v>
      </c>
      <c r="D459" s="107">
        <v>1974</v>
      </c>
      <c r="E459" s="214">
        <v>9</v>
      </c>
      <c r="F459" s="146">
        <v>338</v>
      </c>
      <c r="G459" s="147">
        <v>115</v>
      </c>
      <c r="H459" s="148">
        <v>453</v>
      </c>
      <c r="I459" s="146">
        <v>164</v>
      </c>
      <c r="J459" s="147">
        <v>46</v>
      </c>
      <c r="K459" s="148">
        <v>210</v>
      </c>
      <c r="L459" s="137">
        <v>67</v>
      </c>
      <c r="M459" s="137">
        <v>1450</v>
      </c>
      <c r="N459" s="140"/>
      <c r="O459" s="466"/>
    </row>
    <row r="460" spans="1:15" s="30" customFormat="1" ht="12.75" hidden="1" customHeight="1" x14ac:dyDescent="0.2">
      <c r="A460" s="128">
        <v>1</v>
      </c>
      <c r="B460" s="107" t="s">
        <v>13</v>
      </c>
      <c r="C460" s="203" t="s">
        <v>77</v>
      </c>
      <c r="D460" s="107">
        <v>1975</v>
      </c>
      <c r="E460" s="214">
        <v>10</v>
      </c>
      <c r="F460" s="146">
        <v>491</v>
      </c>
      <c r="G460" s="147">
        <v>210</v>
      </c>
      <c r="H460" s="148">
        <v>701</v>
      </c>
      <c r="I460" s="146">
        <v>151</v>
      </c>
      <c r="J460" s="147">
        <v>52</v>
      </c>
      <c r="K460" s="148">
        <v>203</v>
      </c>
      <c r="L460" s="137">
        <v>110</v>
      </c>
      <c r="M460" s="137">
        <v>1543</v>
      </c>
      <c r="N460" s="140"/>
      <c r="O460" s="466"/>
    </row>
    <row r="461" spans="1:15" s="30" customFormat="1" ht="12.75" hidden="1" customHeight="1" x14ac:dyDescent="0.2">
      <c r="A461" s="128">
        <v>1</v>
      </c>
      <c r="B461" s="107" t="s">
        <v>13</v>
      </c>
      <c r="C461" s="203" t="s">
        <v>77</v>
      </c>
      <c r="D461" s="107">
        <v>1976</v>
      </c>
      <c r="E461" s="214">
        <v>11</v>
      </c>
      <c r="F461" s="146">
        <v>342</v>
      </c>
      <c r="G461" s="147">
        <v>144</v>
      </c>
      <c r="H461" s="148">
        <v>486</v>
      </c>
      <c r="I461" s="146">
        <v>150</v>
      </c>
      <c r="J461" s="147">
        <v>67</v>
      </c>
      <c r="K461" s="148">
        <v>217</v>
      </c>
      <c r="L461" s="137">
        <v>131</v>
      </c>
      <c r="M461" s="137">
        <v>1629</v>
      </c>
      <c r="N461" s="140"/>
      <c r="O461" s="466"/>
    </row>
    <row r="462" spans="1:15" s="30" customFormat="1" ht="12.75" hidden="1" customHeight="1" x14ac:dyDescent="0.2">
      <c r="A462" s="128">
        <v>1</v>
      </c>
      <c r="B462" s="107" t="s">
        <v>13</v>
      </c>
      <c r="C462" s="203" t="s">
        <v>77</v>
      </c>
      <c r="D462" s="107">
        <v>1977</v>
      </c>
      <c r="E462" s="214">
        <v>12</v>
      </c>
      <c r="F462" s="146">
        <v>457</v>
      </c>
      <c r="G462" s="147">
        <v>177</v>
      </c>
      <c r="H462" s="148">
        <v>634</v>
      </c>
      <c r="I462" s="146">
        <v>170</v>
      </c>
      <c r="J462" s="147">
        <v>47</v>
      </c>
      <c r="K462" s="148">
        <v>217</v>
      </c>
      <c r="L462" s="137">
        <v>89</v>
      </c>
      <c r="M462" s="137">
        <v>1757</v>
      </c>
      <c r="N462" s="140"/>
      <c r="O462" s="466"/>
    </row>
    <row r="463" spans="1:15" s="30" customFormat="1" ht="12.75" hidden="1" customHeight="1" x14ac:dyDescent="0.2">
      <c r="A463" s="128">
        <v>1</v>
      </c>
      <c r="B463" s="107" t="s">
        <v>13</v>
      </c>
      <c r="C463" s="203" t="s">
        <v>77</v>
      </c>
      <c r="D463" s="107">
        <v>1978</v>
      </c>
      <c r="E463" s="214">
        <v>13</v>
      </c>
      <c r="F463" s="146">
        <v>391</v>
      </c>
      <c r="G463" s="147">
        <v>170</v>
      </c>
      <c r="H463" s="148">
        <v>561</v>
      </c>
      <c r="I463" s="146">
        <v>178</v>
      </c>
      <c r="J463" s="147">
        <v>79</v>
      </c>
      <c r="K463" s="148">
        <v>257</v>
      </c>
      <c r="L463" s="137">
        <v>120</v>
      </c>
      <c r="M463" s="137">
        <v>1894</v>
      </c>
      <c r="N463" s="140"/>
      <c r="O463" s="466"/>
    </row>
    <row r="464" spans="1:15" s="30" customFormat="1" ht="12.75" hidden="1" customHeight="1" x14ac:dyDescent="0.2">
      <c r="A464" s="128">
        <v>1</v>
      </c>
      <c r="B464" s="107" t="s">
        <v>13</v>
      </c>
      <c r="C464" s="203" t="s">
        <v>77</v>
      </c>
      <c r="D464" s="107">
        <v>1979</v>
      </c>
      <c r="E464" s="214">
        <v>14</v>
      </c>
      <c r="F464" s="146">
        <v>454</v>
      </c>
      <c r="G464" s="147">
        <v>167</v>
      </c>
      <c r="H464" s="148">
        <v>621</v>
      </c>
      <c r="I464" s="146">
        <v>197</v>
      </c>
      <c r="J464" s="147">
        <v>127</v>
      </c>
      <c r="K464" s="148">
        <v>324</v>
      </c>
      <c r="L464" s="137">
        <v>210</v>
      </c>
      <c r="M464" s="137">
        <v>2008</v>
      </c>
      <c r="N464" s="140"/>
      <c r="O464" s="466"/>
    </row>
    <row r="465" spans="1:15" s="30" customFormat="1" ht="12.75" hidden="1" customHeight="1" x14ac:dyDescent="0.2">
      <c r="A465" s="128">
        <v>1</v>
      </c>
      <c r="B465" s="107" t="s">
        <v>13</v>
      </c>
      <c r="C465" s="203" t="s">
        <v>77</v>
      </c>
      <c r="D465" s="107">
        <v>1980</v>
      </c>
      <c r="E465" s="214">
        <v>15</v>
      </c>
      <c r="F465" s="146">
        <v>382</v>
      </c>
      <c r="G465" s="147">
        <v>156</v>
      </c>
      <c r="H465" s="148">
        <v>538</v>
      </c>
      <c r="I465" s="146">
        <v>260</v>
      </c>
      <c r="J465" s="147">
        <v>143</v>
      </c>
      <c r="K465" s="148">
        <v>403</v>
      </c>
      <c r="L465" s="137">
        <v>201</v>
      </c>
      <c r="M465" s="137">
        <v>2210</v>
      </c>
      <c r="N465" s="140"/>
      <c r="O465" s="466"/>
    </row>
    <row r="466" spans="1:15" s="30" customFormat="1" ht="12.75" hidden="1" customHeight="1" x14ac:dyDescent="0.2">
      <c r="A466" s="128">
        <v>1</v>
      </c>
      <c r="B466" s="107" t="s">
        <v>13</v>
      </c>
      <c r="C466" s="203" t="s">
        <v>77</v>
      </c>
      <c r="D466" s="107">
        <v>1981</v>
      </c>
      <c r="E466" s="214">
        <v>16</v>
      </c>
      <c r="F466" s="146">
        <v>429</v>
      </c>
      <c r="G466" s="147">
        <v>156</v>
      </c>
      <c r="H466" s="148">
        <v>585</v>
      </c>
      <c r="I466" s="146">
        <v>199</v>
      </c>
      <c r="J466" s="147">
        <v>102</v>
      </c>
      <c r="K466" s="148">
        <v>301</v>
      </c>
      <c r="L466" s="137">
        <v>221</v>
      </c>
      <c r="M466" s="137">
        <v>2290</v>
      </c>
      <c r="N466" s="140"/>
      <c r="O466" s="466"/>
    </row>
    <row r="467" spans="1:15" s="30" customFormat="1" ht="12.75" hidden="1" customHeight="1" x14ac:dyDescent="0.2">
      <c r="A467" s="128">
        <v>1</v>
      </c>
      <c r="B467" s="107" t="s">
        <v>13</v>
      </c>
      <c r="C467" s="203" t="s">
        <v>77</v>
      </c>
      <c r="D467" s="107">
        <v>1982</v>
      </c>
      <c r="E467" s="214">
        <v>17</v>
      </c>
      <c r="F467" s="146">
        <v>416</v>
      </c>
      <c r="G467" s="147">
        <v>231</v>
      </c>
      <c r="H467" s="148">
        <v>647</v>
      </c>
      <c r="I467" s="146">
        <v>184</v>
      </c>
      <c r="J467" s="147">
        <v>73</v>
      </c>
      <c r="K467" s="148">
        <v>257</v>
      </c>
      <c r="L467" s="137">
        <v>425</v>
      </c>
      <c r="M467" s="137">
        <v>2122</v>
      </c>
      <c r="N467" s="140"/>
      <c r="O467" s="466"/>
    </row>
    <row r="468" spans="1:15" s="30" customFormat="1" ht="12.75" hidden="1" customHeight="1" x14ac:dyDescent="0.2">
      <c r="A468" s="128">
        <v>1</v>
      </c>
      <c r="B468" s="107" t="s">
        <v>13</v>
      </c>
      <c r="C468" s="203" t="s">
        <v>77</v>
      </c>
      <c r="D468" s="107">
        <v>1983</v>
      </c>
      <c r="E468" s="214">
        <v>18</v>
      </c>
      <c r="F468" s="146">
        <v>485</v>
      </c>
      <c r="G468" s="147">
        <v>215</v>
      </c>
      <c r="H468" s="148">
        <v>700</v>
      </c>
      <c r="I468" s="146">
        <v>244</v>
      </c>
      <c r="J468" s="147">
        <v>87</v>
      </c>
      <c r="K468" s="148">
        <v>331</v>
      </c>
      <c r="L468" s="137">
        <v>175</v>
      </c>
      <c r="M468" s="137">
        <v>2278</v>
      </c>
      <c r="N468" s="140"/>
      <c r="O468" s="466"/>
    </row>
    <row r="469" spans="1:15" s="30" customFormat="1" ht="12.75" hidden="1" customHeight="1" x14ac:dyDescent="0.2">
      <c r="A469" s="128">
        <v>1</v>
      </c>
      <c r="B469" s="107" t="s">
        <v>13</v>
      </c>
      <c r="C469" s="203" t="s">
        <v>77</v>
      </c>
      <c r="D469" s="107">
        <v>1984</v>
      </c>
      <c r="E469" s="214">
        <v>19</v>
      </c>
      <c r="F469" s="609">
        <v>537</v>
      </c>
      <c r="G469" s="610">
        <v>283</v>
      </c>
      <c r="H469" s="611">
        <v>820</v>
      </c>
      <c r="I469" s="609">
        <v>213</v>
      </c>
      <c r="J469" s="610">
        <v>140</v>
      </c>
      <c r="K469" s="611">
        <v>353</v>
      </c>
      <c r="L469" s="137">
        <v>212</v>
      </c>
      <c r="M469" s="137">
        <v>2567</v>
      </c>
      <c r="N469" s="140"/>
      <c r="O469" s="466"/>
    </row>
    <row r="470" spans="1:15" s="30" customFormat="1" ht="12.75" hidden="1" customHeight="1" x14ac:dyDescent="0.2">
      <c r="A470" s="128">
        <v>1</v>
      </c>
      <c r="B470" s="107" t="s">
        <v>13</v>
      </c>
      <c r="C470" s="203" t="s">
        <v>77</v>
      </c>
      <c r="D470" s="107">
        <v>1985</v>
      </c>
      <c r="E470" s="214">
        <v>20</v>
      </c>
      <c r="F470" s="609">
        <v>620</v>
      </c>
      <c r="G470" s="610">
        <v>323</v>
      </c>
      <c r="H470" s="611">
        <v>943</v>
      </c>
      <c r="I470" s="609">
        <v>238</v>
      </c>
      <c r="J470" s="610">
        <v>130</v>
      </c>
      <c r="K470" s="611">
        <v>368</v>
      </c>
      <c r="L470" s="137">
        <v>220</v>
      </c>
      <c r="M470" s="137">
        <v>2754</v>
      </c>
      <c r="N470" s="140"/>
      <c r="O470" s="466"/>
    </row>
    <row r="471" spans="1:15" s="30" customFormat="1" ht="12.75" hidden="1" customHeight="1" x14ac:dyDescent="0.2">
      <c r="A471" s="128">
        <v>1</v>
      </c>
      <c r="B471" s="107" t="s">
        <v>13</v>
      </c>
      <c r="C471" s="203" t="s">
        <v>77</v>
      </c>
      <c r="D471" s="107">
        <v>1986</v>
      </c>
      <c r="E471" s="214">
        <v>21</v>
      </c>
      <c r="F471" s="609">
        <v>543</v>
      </c>
      <c r="G471" s="610">
        <v>333</v>
      </c>
      <c r="H471" s="611">
        <v>876</v>
      </c>
      <c r="I471" s="609">
        <v>287</v>
      </c>
      <c r="J471" s="610">
        <v>196</v>
      </c>
      <c r="K471" s="611">
        <v>483</v>
      </c>
      <c r="L471" s="137">
        <v>227</v>
      </c>
      <c r="M471" s="137">
        <v>3052</v>
      </c>
      <c r="N471" s="140"/>
      <c r="O471" s="466"/>
    </row>
    <row r="472" spans="1:15" s="30" customFormat="1" ht="12.75" hidden="1" customHeight="1" x14ac:dyDescent="0.2">
      <c r="A472" s="128">
        <v>1</v>
      </c>
      <c r="B472" s="107" t="s">
        <v>13</v>
      </c>
      <c r="C472" s="203" t="s">
        <v>77</v>
      </c>
      <c r="D472" s="107">
        <v>1987</v>
      </c>
      <c r="E472" s="214">
        <v>22</v>
      </c>
      <c r="F472" s="609">
        <v>515</v>
      </c>
      <c r="G472" s="610">
        <v>326</v>
      </c>
      <c r="H472" s="611">
        <v>841</v>
      </c>
      <c r="I472" s="609">
        <v>297</v>
      </c>
      <c r="J472" s="610">
        <v>150</v>
      </c>
      <c r="K472" s="611">
        <v>447</v>
      </c>
      <c r="L472" s="137">
        <v>267</v>
      </c>
      <c r="M472" s="137">
        <v>3268</v>
      </c>
      <c r="N472" s="140"/>
      <c r="O472" s="466"/>
    </row>
    <row r="473" spans="1:15" s="30" customFormat="1" ht="12.75" hidden="1" customHeight="1" x14ac:dyDescent="0.2">
      <c r="A473" s="128">
        <v>1</v>
      </c>
      <c r="B473" s="107" t="s">
        <v>13</v>
      </c>
      <c r="C473" s="203" t="s">
        <v>77</v>
      </c>
      <c r="D473" s="107">
        <v>1988</v>
      </c>
      <c r="E473" s="214">
        <v>23</v>
      </c>
      <c r="F473" s="609">
        <v>586</v>
      </c>
      <c r="G473" s="610">
        <v>424</v>
      </c>
      <c r="H473" s="611">
        <v>1010</v>
      </c>
      <c r="I473" s="609">
        <v>355</v>
      </c>
      <c r="J473" s="610">
        <v>244</v>
      </c>
      <c r="K473" s="611">
        <v>599</v>
      </c>
      <c r="L473" s="137">
        <v>331</v>
      </c>
      <c r="M473" s="137">
        <v>3595</v>
      </c>
      <c r="N473" s="140"/>
      <c r="O473" s="466"/>
    </row>
    <row r="474" spans="1:15" s="30" customFormat="1" ht="12.75" hidden="1" customHeight="1" x14ac:dyDescent="0.2">
      <c r="A474" s="128">
        <v>1</v>
      </c>
      <c r="B474" s="107" t="s">
        <v>13</v>
      </c>
      <c r="C474" s="203" t="s">
        <v>77</v>
      </c>
      <c r="D474" s="107">
        <v>1989</v>
      </c>
      <c r="E474" s="214">
        <v>24</v>
      </c>
      <c r="F474" s="609">
        <v>650</v>
      </c>
      <c r="G474" s="610">
        <v>335</v>
      </c>
      <c r="H474" s="611">
        <v>985</v>
      </c>
      <c r="I474" s="609">
        <v>289</v>
      </c>
      <c r="J474" s="610">
        <v>207</v>
      </c>
      <c r="K474" s="611">
        <v>496</v>
      </c>
      <c r="L474" s="137">
        <v>300</v>
      </c>
      <c r="M474" s="137">
        <v>3837</v>
      </c>
      <c r="N474" s="140"/>
      <c r="O474" s="466"/>
    </row>
    <row r="475" spans="1:15" s="30" customFormat="1" ht="12.75" hidden="1" customHeight="1" x14ac:dyDescent="0.2">
      <c r="A475" s="128">
        <v>1</v>
      </c>
      <c r="B475" s="107" t="s">
        <v>13</v>
      </c>
      <c r="C475" s="203" t="s">
        <v>77</v>
      </c>
      <c r="D475" s="107">
        <v>1990</v>
      </c>
      <c r="E475" s="214">
        <v>25</v>
      </c>
      <c r="F475" s="146">
        <v>941</v>
      </c>
      <c r="G475" s="147">
        <v>372</v>
      </c>
      <c r="H475" s="148">
        <v>1313</v>
      </c>
      <c r="I475" s="146">
        <v>427</v>
      </c>
      <c r="J475" s="147">
        <v>238</v>
      </c>
      <c r="K475" s="148">
        <v>665</v>
      </c>
      <c r="L475" s="137">
        <v>476</v>
      </c>
      <c r="M475" s="137">
        <v>3982</v>
      </c>
      <c r="N475" s="140"/>
      <c r="O475" s="466"/>
    </row>
    <row r="476" spans="1:15" s="30" customFormat="1" ht="12.75" hidden="1" customHeight="1" x14ac:dyDescent="0.2">
      <c r="A476" s="128">
        <v>1</v>
      </c>
      <c r="B476" s="107" t="s">
        <v>13</v>
      </c>
      <c r="C476" s="203" t="s">
        <v>77</v>
      </c>
      <c r="D476" s="107">
        <v>1991</v>
      </c>
      <c r="E476" s="214">
        <v>26</v>
      </c>
      <c r="F476" s="146">
        <v>786</v>
      </c>
      <c r="G476" s="147">
        <v>332</v>
      </c>
      <c r="H476" s="148">
        <v>1118</v>
      </c>
      <c r="I476" s="146">
        <v>292</v>
      </c>
      <c r="J476" s="147">
        <v>284</v>
      </c>
      <c r="K476" s="148">
        <v>576</v>
      </c>
      <c r="L476" s="137">
        <v>507</v>
      </c>
      <c r="M476" s="137">
        <v>4038</v>
      </c>
      <c r="N476" s="140"/>
      <c r="O476" s="466"/>
    </row>
    <row r="477" spans="1:15" s="30" customFormat="1" ht="12.75" hidden="1" customHeight="1" x14ac:dyDescent="0.2">
      <c r="A477" s="128">
        <v>1</v>
      </c>
      <c r="B477" s="107" t="s">
        <v>13</v>
      </c>
      <c r="C477" s="203" t="s">
        <v>77</v>
      </c>
      <c r="D477" s="107">
        <v>1992</v>
      </c>
      <c r="E477" s="214">
        <v>27</v>
      </c>
      <c r="F477" s="146">
        <v>728</v>
      </c>
      <c r="G477" s="147">
        <v>348</v>
      </c>
      <c r="H477" s="148">
        <v>1076</v>
      </c>
      <c r="I477" s="146">
        <v>330</v>
      </c>
      <c r="J477" s="147">
        <v>261</v>
      </c>
      <c r="K477" s="148">
        <v>591</v>
      </c>
      <c r="L477" s="137">
        <v>601</v>
      </c>
      <c r="M477" s="137">
        <v>4011</v>
      </c>
      <c r="N477" s="140"/>
      <c r="O477" s="466"/>
    </row>
    <row r="478" spans="1:15" s="30" customFormat="1" ht="12.75" hidden="1" customHeight="1" x14ac:dyDescent="0.2">
      <c r="A478" s="128">
        <v>1</v>
      </c>
      <c r="B478" s="107" t="s">
        <v>13</v>
      </c>
      <c r="C478" s="203" t="s">
        <v>77</v>
      </c>
      <c r="D478" s="107">
        <v>1993</v>
      </c>
      <c r="E478" s="214">
        <v>28</v>
      </c>
      <c r="F478" s="146">
        <v>799</v>
      </c>
      <c r="G478" s="147">
        <v>477</v>
      </c>
      <c r="H478" s="148">
        <v>1276</v>
      </c>
      <c r="I478" s="146">
        <v>409</v>
      </c>
      <c r="J478" s="147">
        <v>274</v>
      </c>
      <c r="K478" s="148">
        <v>683</v>
      </c>
      <c r="L478" s="137">
        <v>566</v>
      </c>
      <c r="M478" s="137">
        <v>4122</v>
      </c>
      <c r="N478" s="140"/>
      <c r="O478" s="466"/>
    </row>
    <row r="479" spans="1:15" s="30" customFormat="1" ht="12.75" hidden="1" customHeight="1" x14ac:dyDescent="0.2">
      <c r="A479" s="128">
        <v>1</v>
      </c>
      <c r="B479" s="107" t="s">
        <v>13</v>
      </c>
      <c r="C479" s="203" t="s">
        <v>77</v>
      </c>
      <c r="D479" s="107">
        <v>1994</v>
      </c>
      <c r="E479" s="214">
        <v>29</v>
      </c>
      <c r="F479" s="146">
        <v>708</v>
      </c>
      <c r="G479" s="147">
        <v>383</v>
      </c>
      <c r="H479" s="148">
        <v>1091</v>
      </c>
      <c r="I479" s="146">
        <v>430</v>
      </c>
      <c r="J479" s="147">
        <v>311</v>
      </c>
      <c r="K479" s="148">
        <v>741</v>
      </c>
      <c r="L479" s="137">
        <v>493</v>
      </c>
      <c r="M479" s="137">
        <v>4393</v>
      </c>
      <c r="N479" s="140"/>
      <c r="O479" s="466"/>
    </row>
    <row r="480" spans="1:15" s="30" customFormat="1" ht="12.75" hidden="1" customHeight="1" x14ac:dyDescent="0.2">
      <c r="A480" s="128">
        <v>1</v>
      </c>
      <c r="B480" s="107" t="s">
        <v>13</v>
      </c>
      <c r="C480" s="203" t="s">
        <v>77</v>
      </c>
      <c r="D480" s="107">
        <v>1995</v>
      </c>
      <c r="E480" s="214">
        <v>30</v>
      </c>
      <c r="F480" s="146">
        <v>413</v>
      </c>
      <c r="G480" s="147">
        <v>183</v>
      </c>
      <c r="H480" s="148">
        <v>596</v>
      </c>
      <c r="I480" s="146">
        <v>555</v>
      </c>
      <c r="J480" s="147">
        <v>325</v>
      </c>
      <c r="K480" s="148">
        <v>880</v>
      </c>
      <c r="L480" s="137">
        <v>654</v>
      </c>
      <c r="M480" s="137">
        <v>4619</v>
      </c>
      <c r="N480" s="140"/>
      <c r="O480" s="466"/>
    </row>
    <row r="481" spans="1:15" s="30" customFormat="1" ht="12.75" hidden="1" customHeight="1" x14ac:dyDescent="0.2">
      <c r="A481" s="128">
        <v>1</v>
      </c>
      <c r="B481" s="107" t="s">
        <v>13</v>
      </c>
      <c r="C481" s="203" t="s">
        <v>77</v>
      </c>
      <c r="D481" s="107">
        <v>1996</v>
      </c>
      <c r="E481" s="214">
        <v>31</v>
      </c>
      <c r="F481" s="146">
        <v>419</v>
      </c>
      <c r="G481" s="147">
        <v>115</v>
      </c>
      <c r="H481" s="148">
        <v>534</v>
      </c>
      <c r="I481" s="146">
        <v>320</v>
      </c>
      <c r="J481" s="147">
        <v>215</v>
      </c>
      <c r="K481" s="148">
        <v>535</v>
      </c>
      <c r="L481" s="137">
        <v>799</v>
      </c>
      <c r="M481" s="137">
        <v>4355</v>
      </c>
      <c r="N481" s="140"/>
      <c r="O481" s="466"/>
    </row>
    <row r="482" spans="1:15" s="30" customFormat="1" ht="12.75" hidden="1" customHeight="1" x14ac:dyDescent="0.2">
      <c r="A482" s="128">
        <v>1</v>
      </c>
      <c r="B482" s="107" t="s">
        <v>13</v>
      </c>
      <c r="C482" s="203" t="s">
        <v>77</v>
      </c>
      <c r="D482" s="107">
        <v>1997</v>
      </c>
      <c r="E482" s="214">
        <v>32</v>
      </c>
      <c r="F482" s="146">
        <v>364</v>
      </c>
      <c r="G482" s="147">
        <v>70</v>
      </c>
      <c r="H482" s="148">
        <v>434</v>
      </c>
      <c r="I482" s="146">
        <v>299</v>
      </c>
      <c r="J482" s="147">
        <v>111</v>
      </c>
      <c r="K482" s="148">
        <v>410</v>
      </c>
      <c r="L482" s="137">
        <v>737</v>
      </c>
      <c r="M482" s="137">
        <v>4015</v>
      </c>
      <c r="N482" s="140"/>
      <c r="O482" s="466"/>
    </row>
    <row r="483" spans="1:15" s="30" customFormat="1" ht="12.75" hidden="1" customHeight="1" x14ac:dyDescent="0.2">
      <c r="A483" s="128">
        <v>1</v>
      </c>
      <c r="B483" s="107" t="s">
        <v>13</v>
      </c>
      <c r="C483" s="203" t="s">
        <v>77</v>
      </c>
      <c r="D483" s="107">
        <v>1998</v>
      </c>
      <c r="E483" s="214">
        <v>33</v>
      </c>
      <c r="F483" s="146">
        <v>354</v>
      </c>
      <c r="G483" s="147">
        <v>66</v>
      </c>
      <c r="H483" s="148">
        <v>420</v>
      </c>
      <c r="I483" s="146">
        <v>260</v>
      </c>
      <c r="J483" s="147">
        <v>49</v>
      </c>
      <c r="K483" s="148">
        <v>309</v>
      </c>
      <c r="L483" s="137">
        <v>607</v>
      </c>
      <c r="M483" s="137">
        <v>3730</v>
      </c>
      <c r="N483" s="140"/>
      <c r="O483" s="466"/>
    </row>
    <row r="484" spans="1:15" s="30" customFormat="1" ht="12.75" hidden="1" customHeight="1" x14ac:dyDescent="0.2">
      <c r="A484" s="128">
        <v>1</v>
      </c>
      <c r="B484" s="107" t="s">
        <v>13</v>
      </c>
      <c r="C484" s="203" t="s">
        <v>77</v>
      </c>
      <c r="D484" s="107">
        <v>1999</v>
      </c>
      <c r="E484" s="214">
        <v>34</v>
      </c>
      <c r="F484" s="146">
        <v>316</v>
      </c>
      <c r="G484" s="147">
        <v>96</v>
      </c>
      <c r="H484" s="148">
        <v>412</v>
      </c>
      <c r="I484" s="146">
        <v>215</v>
      </c>
      <c r="J484" s="147">
        <v>33</v>
      </c>
      <c r="K484" s="148">
        <v>248</v>
      </c>
      <c r="L484" s="137">
        <v>548</v>
      </c>
      <c r="M484" s="137">
        <v>3430</v>
      </c>
      <c r="N484" s="140"/>
      <c r="O484" s="466"/>
    </row>
    <row r="485" spans="1:15" s="30" customFormat="1" ht="12.75" hidden="1" customHeight="1" x14ac:dyDescent="0.2">
      <c r="A485" s="128">
        <v>1</v>
      </c>
      <c r="B485" s="107" t="s">
        <v>13</v>
      </c>
      <c r="C485" s="203" t="s">
        <v>77</v>
      </c>
      <c r="D485" s="107">
        <v>2000</v>
      </c>
      <c r="E485" s="214">
        <v>35</v>
      </c>
      <c r="F485" s="146">
        <v>298</v>
      </c>
      <c r="G485" s="147">
        <v>38</v>
      </c>
      <c r="H485" s="148">
        <v>336</v>
      </c>
      <c r="I485" s="146">
        <v>152</v>
      </c>
      <c r="J485" s="147">
        <v>40</v>
      </c>
      <c r="K485" s="148">
        <v>192</v>
      </c>
      <c r="L485" s="137">
        <v>390</v>
      </c>
      <c r="M485" s="137">
        <v>3232</v>
      </c>
      <c r="N485" s="140"/>
      <c r="O485" s="466"/>
    </row>
    <row r="486" spans="1:15" s="30" customFormat="1" ht="12.75" hidden="1" customHeight="1" x14ac:dyDescent="0.2">
      <c r="A486" s="128">
        <v>1</v>
      </c>
      <c r="B486" s="107" t="s">
        <v>13</v>
      </c>
      <c r="C486" s="203" t="s">
        <v>77</v>
      </c>
      <c r="D486" s="107">
        <v>2001</v>
      </c>
      <c r="E486" s="214">
        <v>36</v>
      </c>
      <c r="F486" s="146">
        <v>266</v>
      </c>
      <c r="G486" s="147">
        <v>57</v>
      </c>
      <c r="H486" s="148">
        <v>323</v>
      </c>
      <c r="I486" s="146">
        <v>149</v>
      </c>
      <c r="J486" s="147">
        <v>27</v>
      </c>
      <c r="K486" s="148">
        <v>176</v>
      </c>
      <c r="L486" s="137">
        <v>368</v>
      </c>
      <c r="M486" s="137">
        <v>3040</v>
      </c>
      <c r="N486" s="140"/>
      <c r="O486" s="466"/>
    </row>
    <row r="487" spans="1:15" s="30" customFormat="1" ht="12.75" hidden="1" customHeight="1" x14ac:dyDescent="0.2">
      <c r="A487" s="128">
        <v>1</v>
      </c>
      <c r="B487" s="107" t="s">
        <v>13</v>
      </c>
      <c r="C487" s="203" t="s">
        <v>77</v>
      </c>
      <c r="D487" s="107">
        <v>2002</v>
      </c>
      <c r="E487" s="214">
        <v>37</v>
      </c>
      <c r="F487" s="146">
        <v>194</v>
      </c>
      <c r="G487" s="147">
        <v>23</v>
      </c>
      <c r="H487" s="148">
        <v>217</v>
      </c>
      <c r="I487" s="146">
        <v>230</v>
      </c>
      <c r="J487" s="147">
        <v>24</v>
      </c>
      <c r="K487" s="148">
        <v>254</v>
      </c>
      <c r="L487" s="137">
        <v>389</v>
      </c>
      <c r="M487" s="137">
        <v>2904</v>
      </c>
      <c r="N487" s="140"/>
      <c r="O487" s="466"/>
    </row>
    <row r="488" spans="1:15" s="30" customFormat="1" ht="12.75" hidden="1" customHeight="1" x14ac:dyDescent="0.2">
      <c r="A488" s="128">
        <v>1</v>
      </c>
      <c r="B488" s="107" t="s">
        <v>13</v>
      </c>
      <c r="C488" s="203" t="s">
        <v>77</v>
      </c>
      <c r="D488" s="107">
        <v>2003</v>
      </c>
      <c r="E488" s="214">
        <v>38</v>
      </c>
      <c r="F488" s="146">
        <v>230</v>
      </c>
      <c r="G488" s="147">
        <v>52</v>
      </c>
      <c r="H488" s="148">
        <v>282</v>
      </c>
      <c r="I488" s="146">
        <v>169</v>
      </c>
      <c r="J488" s="147">
        <v>27</v>
      </c>
      <c r="K488" s="148">
        <v>196</v>
      </c>
      <c r="L488" s="137">
        <v>327</v>
      </c>
      <c r="M488" s="137">
        <v>2773</v>
      </c>
      <c r="N488" s="140"/>
      <c r="O488" s="466"/>
    </row>
    <row r="489" spans="1:15" s="30" customFormat="1" ht="12.75" hidden="1" customHeight="1" x14ac:dyDescent="0.2">
      <c r="A489" s="128">
        <v>1</v>
      </c>
      <c r="B489" s="107" t="s">
        <v>13</v>
      </c>
      <c r="C489" s="203" t="s">
        <v>77</v>
      </c>
      <c r="D489" s="107">
        <v>2004</v>
      </c>
      <c r="E489" s="214">
        <v>39</v>
      </c>
      <c r="F489" s="146">
        <v>190</v>
      </c>
      <c r="G489" s="147">
        <v>23</v>
      </c>
      <c r="H489" s="148">
        <v>213</v>
      </c>
      <c r="I489" s="146">
        <v>180</v>
      </c>
      <c r="J489" s="147">
        <v>24</v>
      </c>
      <c r="K489" s="148">
        <v>204</v>
      </c>
      <c r="L489" s="137">
        <v>369</v>
      </c>
      <c r="M489" s="137">
        <v>2608</v>
      </c>
      <c r="N489" s="140"/>
      <c r="O489" s="466"/>
    </row>
    <row r="490" spans="1:15" s="30" customFormat="1" ht="12.75" hidden="1" customHeight="1" x14ac:dyDescent="0.2">
      <c r="A490" s="128"/>
      <c r="B490" s="107"/>
      <c r="C490" s="203"/>
      <c r="D490" s="107">
        <v>2005</v>
      </c>
      <c r="E490" s="214"/>
      <c r="F490" s="146">
        <v>160</v>
      </c>
      <c r="G490" s="147">
        <v>21</v>
      </c>
      <c r="H490" s="148">
        <v>181</v>
      </c>
      <c r="I490" s="146">
        <v>140</v>
      </c>
      <c r="J490" s="147">
        <v>27</v>
      </c>
      <c r="K490" s="148">
        <v>167</v>
      </c>
      <c r="L490" s="137">
        <v>289</v>
      </c>
      <c r="M490" s="137">
        <v>2484</v>
      </c>
      <c r="N490" s="140"/>
      <c r="O490" s="466"/>
    </row>
    <row r="491" spans="1:15" s="30" customFormat="1" ht="12.75" hidden="1" customHeight="1" x14ac:dyDescent="0.2">
      <c r="A491" s="128">
        <v>1</v>
      </c>
      <c r="B491" s="107" t="s">
        <v>13</v>
      </c>
      <c r="C491" s="203" t="s">
        <v>77</v>
      </c>
      <c r="D491" s="105">
        <v>2006</v>
      </c>
      <c r="E491" s="214">
        <v>40</v>
      </c>
      <c r="F491" s="146">
        <v>188</v>
      </c>
      <c r="G491" s="147">
        <v>16</v>
      </c>
      <c r="H491" s="148">
        <v>204</v>
      </c>
      <c r="I491" s="146">
        <v>138</v>
      </c>
      <c r="J491" s="147">
        <v>20</v>
      </c>
      <c r="K491" s="148">
        <v>158</v>
      </c>
      <c r="L491" s="137">
        <v>244</v>
      </c>
      <c r="M491" s="137">
        <v>2398</v>
      </c>
      <c r="N491" s="140"/>
      <c r="O491" s="466"/>
    </row>
    <row r="492" spans="1:15" s="30" customFormat="1" ht="12.75" hidden="1" customHeight="1" x14ac:dyDescent="0.2">
      <c r="A492" s="128">
        <v>1</v>
      </c>
      <c r="B492" s="107" t="s">
        <v>13</v>
      </c>
      <c r="C492" s="218" t="s">
        <v>193</v>
      </c>
      <c r="D492" s="105">
        <v>2007</v>
      </c>
      <c r="E492" s="214">
        <v>41</v>
      </c>
      <c r="F492" s="146">
        <v>155</v>
      </c>
      <c r="G492" s="147">
        <v>30</v>
      </c>
      <c r="H492" s="148">
        <v>185</v>
      </c>
      <c r="I492" s="146">
        <v>118</v>
      </c>
      <c r="J492" s="147">
        <v>26</v>
      </c>
      <c r="K492" s="148">
        <v>144</v>
      </c>
      <c r="L492" s="137">
        <v>233</v>
      </c>
      <c r="M492" s="137">
        <v>2309</v>
      </c>
      <c r="N492" s="140"/>
      <c r="O492" s="466"/>
    </row>
    <row r="493" spans="1:15" s="30" customFormat="1" ht="12.75" hidden="1" customHeight="1" thickBot="1" x14ac:dyDescent="0.25">
      <c r="A493" s="128">
        <v>1</v>
      </c>
      <c r="B493" s="107" t="s">
        <v>13</v>
      </c>
      <c r="C493" s="218" t="s">
        <v>193</v>
      </c>
      <c r="D493" s="105">
        <v>2008</v>
      </c>
      <c r="E493" s="216">
        <v>42</v>
      </c>
      <c r="F493" s="146">
        <v>160</v>
      </c>
      <c r="G493" s="147">
        <v>20</v>
      </c>
      <c r="H493" s="148">
        <v>180</v>
      </c>
      <c r="I493" s="146">
        <v>112</v>
      </c>
      <c r="J493" s="147">
        <v>21</v>
      </c>
      <c r="K493" s="148">
        <v>133</v>
      </c>
      <c r="L493" s="137">
        <v>317</v>
      </c>
      <c r="M493" s="137">
        <v>2125</v>
      </c>
      <c r="N493" s="140"/>
      <c r="O493" s="466"/>
    </row>
    <row r="494" spans="1:15" s="30" customFormat="1" ht="12.75" hidden="1" customHeight="1" x14ac:dyDescent="0.2">
      <c r="A494" s="128">
        <v>1</v>
      </c>
      <c r="B494" s="107" t="s">
        <v>13</v>
      </c>
      <c r="C494" s="218" t="s">
        <v>193</v>
      </c>
      <c r="D494" s="105">
        <v>2009</v>
      </c>
      <c r="E494" s="214">
        <v>16</v>
      </c>
      <c r="F494" s="146">
        <v>101</v>
      </c>
      <c r="G494" s="147">
        <v>23</v>
      </c>
      <c r="H494" s="148">
        <v>124</v>
      </c>
      <c r="I494" s="146">
        <v>112</v>
      </c>
      <c r="J494" s="149">
        <v>5</v>
      </c>
      <c r="K494" s="148">
        <v>117</v>
      </c>
      <c r="L494" s="137">
        <v>189</v>
      </c>
      <c r="M494" s="137">
        <v>2053</v>
      </c>
      <c r="N494" s="140"/>
      <c r="O494" s="466"/>
    </row>
    <row r="495" spans="1:15" s="30" customFormat="1" ht="12.75" hidden="1" customHeight="1" x14ac:dyDescent="0.2">
      <c r="A495" s="128">
        <v>1</v>
      </c>
      <c r="B495" s="104"/>
      <c r="C495" s="220"/>
      <c r="D495" s="107">
        <v>2010</v>
      </c>
      <c r="E495" s="214">
        <v>17</v>
      </c>
      <c r="F495" s="609">
        <v>80</v>
      </c>
      <c r="G495" s="610">
        <v>6</v>
      </c>
      <c r="H495" s="611">
        <v>86</v>
      </c>
      <c r="I495" s="609">
        <v>104</v>
      </c>
      <c r="J495" s="612">
        <v>9</v>
      </c>
      <c r="K495" s="611">
        <v>113</v>
      </c>
      <c r="L495" s="137">
        <v>177</v>
      </c>
      <c r="M495" s="137">
        <v>1988</v>
      </c>
      <c r="N495" s="140"/>
      <c r="O495" s="466"/>
    </row>
    <row r="496" spans="1:15" s="100" customFormat="1" ht="12.75" hidden="1" customHeight="1" x14ac:dyDescent="0.2">
      <c r="B496" s="188"/>
      <c r="C496" s="183"/>
      <c r="D496" s="107">
        <v>2011</v>
      </c>
      <c r="E496" s="214"/>
      <c r="F496" s="609">
        <v>95</v>
      </c>
      <c r="G496" s="610">
        <v>10</v>
      </c>
      <c r="H496" s="611">
        <v>105</v>
      </c>
      <c r="I496" s="609">
        <v>106</v>
      </c>
      <c r="J496" s="612">
        <v>8</v>
      </c>
      <c r="K496" s="611">
        <v>114</v>
      </c>
      <c r="L496" s="137">
        <v>175</v>
      </c>
      <c r="M496" s="137">
        <v>1927</v>
      </c>
      <c r="N496" s="115"/>
      <c r="O496" s="466"/>
    </row>
    <row r="497" spans="1:15" s="100" customFormat="1" ht="12.75" hidden="1" customHeight="1" x14ac:dyDescent="0.2">
      <c r="A497" s="128">
        <v>19</v>
      </c>
      <c r="B497" s="212"/>
      <c r="C497" s="212"/>
      <c r="D497" s="107" t="s">
        <v>339</v>
      </c>
      <c r="E497" s="214"/>
      <c r="F497" s="144">
        <v>82</v>
      </c>
      <c r="G497" s="142">
        <v>16</v>
      </c>
      <c r="H497" s="143">
        <v>98</v>
      </c>
      <c r="I497" s="144">
        <v>61</v>
      </c>
      <c r="J497" s="142">
        <v>8</v>
      </c>
      <c r="K497" s="143">
        <v>69</v>
      </c>
      <c r="L497" s="137">
        <v>149</v>
      </c>
      <c r="M497" s="137">
        <v>1847</v>
      </c>
      <c r="N497" s="115"/>
      <c r="O497" s="466"/>
    </row>
    <row r="498" spans="1:15" s="100" customFormat="1" ht="12.75" hidden="1" customHeight="1" x14ac:dyDescent="0.2">
      <c r="A498" s="128"/>
      <c r="B498" s="107" t="s">
        <v>13</v>
      </c>
      <c r="C498" s="218" t="s">
        <v>193</v>
      </c>
      <c r="D498" s="107">
        <v>2013</v>
      </c>
      <c r="E498" s="214"/>
      <c r="F498" s="144">
        <v>88</v>
      </c>
      <c r="G498" s="142">
        <v>16</v>
      </c>
      <c r="H498" s="143">
        <v>104</v>
      </c>
      <c r="I498" s="144">
        <v>55</v>
      </c>
      <c r="J498" s="142">
        <v>4</v>
      </c>
      <c r="K498" s="143">
        <v>59</v>
      </c>
      <c r="L498" s="137">
        <v>145</v>
      </c>
      <c r="M498" s="137">
        <v>1760</v>
      </c>
      <c r="N498" s="115"/>
      <c r="O498" s="466"/>
    </row>
    <row r="499" spans="1:15" s="100" customFormat="1" ht="12.75" customHeight="1" x14ac:dyDescent="0.2">
      <c r="A499" s="128"/>
      <c r="B499" s="107" t="s">
        <v>13</v>
      </c>
      <c r="C499" s="218" t="s">
        <v>193</v>
      </c>
      <c r="D499" s="107">
        <v>2014</v>
      </c>
      <c r="E499" s="214"/>
      <c r="F499" s="144">
        <v>59</v>
      </c>
      <c r="G499" s="142">
        <v>10</v>
      </c>
      <c r="H499" s="143">
        <v>69</v>
      </c>
      <c r="I499" s="144">
        <v>46</v>
      </c>
      <c r="J499" s="142">
        <v>10</v>
      </c>
      <c r="K499" s="143">
        <v>56</v>
      </c>
      <c r="L499" s="137">
        <v>119</v>
      </c>
      <c r="M499" s="137">
        <v>1697</v>
      </c>
      <c r="N499" s="140"/>
      <c r="O499" s="466"/>
    </row>
    <row r="500" spans="1:15" s="100" customFormat="1" ht="12.75" customHeight="1" x14ac:dyDescent="0.2">
      <c r="A500" s="128"/>
      <c r="B500" s="107"/>
      <c r="C500" s="203"/>
      <c r="D500" s="107">
        <v>2015</v>
      </c>
      <c r="E500" s="214"/>
      <c r="F500" s="144">
        <v>49</v>
      </c>
      <c r="G500" s="142">
        <v>17</v>
      </c>
      <c r="H500" s="143">
        <v>66</v>
      </c>
      <c r="I500" s="144">
        <v>50</v>
      </c>
      <c r="J500" s="142">
        <v>7</v>
      </c>
      <c r="K500" s="143">
        <v>57</v>
      </c>
      <c r="L500" s="137">
        <v>211</v>
      </c>
      <c r="M500" s="137">
        <v>1545</v>
      </c>
      <c r="N500" s="115"/>
      <c r="O500" s="466"/>
    </row>
    <row r="501" spans="1:15" s="100" customFormat="1" ht="12.75" customHeight="1" x14ac:dyDescent="0.2">
      <c r="A501" s="128"/>
      <c r="B501" s="107"/>
      <c r="C501" s="203"/>
      <c r="D501" s="107">
        <v>2016</v>
      </c>
      <c r="E501" s="214"/>
      <c r="F501" s="144">
        <v>50</v>
      </c>
      <c r="G501" s="142">
        <v>6</v>
      </c>
      <c r="H501" s="143">
        <v>56</v>
      </c>
      <c r="I501" s="144">
        <v>49</v>
      </c>
      <c r="J501" s="142">
        <v>5</v>
      </c>
      <c r="K501" s="143">
        <v>54</v>
      </c>
      <c r="L501" s="137">
        <v>164</v>
      </c>
      <c r="M501" s="137">
        <v>1435</v>
      </c>
      <c r="N501" s="140"/>
      <c r="O501" s="466"/>
    </row>
    <row r="502" spans="1:15" s="467" customFormat="1" ht="12.75" customHeight="1" x14ac:dyDescent="0.25">
      <c r="A502" s="128"/>
      <c r="B502" s="107"/>
      <c r="C502" s="201"/>
      <c r="D502" s="107">
        <v>2017</v>
      </c>
      <c r="E502" s="211"/>
      <c r="F502" s="146">
        <v>32</v>
      </c>
      <c r="G502" s="147">
        <v>7</v>
      </c>
      <c r="H502" s="148">
        <v>39</v>
      </c>
      <c r="I502" s="146">
        <v>40</v>
      </c>
      <c r="J502" s="147">
        <v>4</v>
      </c>
      <c r="K502" s="148">
        <v>44</v>
      </c>
      <c r="L502" s="137">
        <v>205</v>
      </c>
      <c r="M502" s="137">
        <v>1272</v>
      </c>
      <c r="N502" s="115"/>
      <c r="O502" s="466"/>
    </row>
    <row r="503" spans="1:15" s="467" customFormat="1" ht="12" customHeight="1" x14ac:dyDescent="0.25">
      <c r="A503" s="128"/>
      <c r="B503" s="107"/>
      <c r="C503" s="201"/>
      <c r="D503" s="107">
        <v>2018</v>
      </c>
      <c r="E503" s="211"/>
      <c r="F503" s="146">
        <v>43</v>
      </c>
      <c r="G503" s="147">
        <v>14</v>
      </c>
      <c r="H503" s="148">
        <v>57</v>
      </c>
      <c r="I503" s="146">
        <v>35</v>
      </c>
      <c r="J503" s="147">
        <v>7</v>
      </c>
      <c r="K503" s="148">
        <v>42</v>
      </c>
      <c r="L503" s="137">
        <v>122</v>
      </c>
      <c r="M503" s="137">
        <v>1192</v>
      </c>
      <c r="N503" s="115"/>
      <c r="O503" s="466"/>
    </row>
    <row r="504" spans="1:15" s="467" customFormat="1" ht="12" hidden="1" customHeight="1" x14ac:dyDescent="0.25">
      <c r="A504" s="128"/>
      <c r="B504" s="107"/>
      <c r="C504" s="201"/>
      <c r="D504" s="107"/>
      <c r="E504" s="211"/>
      <c r="F504" s="146"/>
      <c r="G504" s="147"/>
      <c r="H504" s="148"/>
      <c r="I504" s="146"/>
      <c r="J504" s="147"/>
      <c r="K504" s="148"/>
      <c r="L504" s="137"/>
      <c r="M504" s="137"/>
      <c r="N504" s="115"/>
      <c r="O504" s="466"/>
    </row>
    <row r="505" spans="1:15" s="467" customFormat="1" ht="12" hidden="1" customHeight="1" x14ac:dyDescent="0.25">
      <c r="A505" s="128"/>
      <c r="B505" s="106" t="s">
        <v>14</v>
      </c>
      <c r="C505" s="203" t="s">
        <v>78</v>
      </c>
      <c r="D505" s="107">
        <v>1968</v>
      </c>
      <c r="E505" s="211"/>
      <c r="F505" s="146">
        <v>9</v>
      </c>
      <c r="G505" s="147">
        <v>25</v>
      </c>
      <c r="H505" s="148">
        <v>34</v>
      </c>
      <c r="I505" s="146">
        <v>4</v>
      </c>
      <c r="J505" s="147">
        <v>17</v>
      </c>
      <c r="K505" s="148">
        <v>21</v>
      </c>
      <c r="L505" s="137">
        <v>25</v>
      </c>
      <c r="M505" s="137">
        <v>46</v>
      </c>
      <c r="N505" s="115"/>
      <c r="O505" s="466"/>
    </row>
    <row r="506" spans="1:15" s="467" customFormat="1" ht="12" hidden="1" customHeight="1" x14ac:dyDescent="0.25">
      <c r="A506" s="128"/>
      <c r="B506" s="106" t="s">
        <v>14</v>
      </c>
      <c r="C506" s="203" t="s">
        <v>78</v>
      </c>
      <c r="D506" s="107">
        <v>1969</v>
      </c>
      <c r="E506" s="211"/>
      <c r="F506" s="146">
        <v>7</v>
      </c>
      <c r="G506" s="147">
        <v>30</v>
      </c>
      <c r="H506" s="148">
        <v>37</v>
      </c>
      <c r="I506" s="146">
        <v>3</v>
      </c>
      <c r="J506" s="147">
        <v>18</v>
      </c>
      <c r="K506" s="148">
        <v>21</v>
      </c>
      <c r="L506" s="137">
        <v>9</v>
      </c>
      <c r="M506" s="137">
        <v>58</v>
      </c>
      <c r="N506" s="115"/>
      <c r="O506" s="466"/>
    </row>
    <row r="507" spans="1:15" s="467" customFormat="1" ht="12" hidden="1" customHeight="1" x14ac:dyDescent="0.25">
      <c r="A507" s="128"/>
      <c r="B507" s="106" t="s">
        <v>14</v>
      </c>
      <c r="C507" s="203" t="s">
        <v>78</v>
      </c>
      <c r="D507" s="107">
        <v>1970</v>
      </c>
      <c r="E507" s="211"/>
      <c r="F507" s="146">
        <v>16</v>
      </c>
      <c r="G507" s="147">
        <v>37</v>
      </c>
      <c r="H507" s="148">
        <v>53</v>
      </c>
      <c r="I507" s="146">
        <v>10</v>
      </c>
      <c r="J507" s="147">
        <v>15</v>
      </c>
      <c r="K507" s="148">
        <v>25</v>
      </c>
      <c r="L507" s="137">
        <v>2</v>
      </c>
      <c r="M507" s="137">
        <v>81</v>
      </c>
      <c r="N507" s="115"/>
      <c r="O507" s="466"/>
    </row>
    <row r="508" spans="1:15" s="467" customFormat="1" ht="12" hidden="1" customHeight="1" x14ac:dyDescent="0.25">
      <c r="A508" s="128"/>
      <c r="B508" s="106" t="s">
        <v>14</v>
      </c>
      <c r="C508" s="203" t="s">
        <v>78</v>
      </c>
      <c r="D508" s="107">
        <v>1971</v>
      </c>
      <c r="E508" s="211"/>
      <c r="F508" s="146">
        <v>16</v>
      </c>
      <c r="G508" s="147">
        <v>25</v>
      </c>
      <c r="H508" s="148">
        <v>41</v>
      </c>
      <c r="I508" s="146">
        <v>5</v>
      </c>
      <c r="J508" s="147">
        <v>10</v>
      </c>
      <c r="K508" s="148">
        <v>15</v>
      </c>
      <c r="L508" s="137">
        <v>15</v>
      </c>
      <c r="M508" s="137">
        <v>81</v>
      </c>
      <c r="N508" s="115"/>
      <c r="O508" s="466"/>
    </row>
    <row r="509" spans="1:15" s="467" customFormat="1" ht="12" hidden="1" customHeight="1" x14ac:dyDescent="0.25">
      <c r="A509" s="128"/>
      <c r="B509" s="106" t="s">
        <v>14</v>
      </c>
      <c r="C509" s="203" t="s">
        <v>78</v>
      </c>
      <c r="D509" s="107">
        <v>1972</v>
      </c>
      <c r="E509" s="211"/>
      <c r="F509" s="146">
        <v>19</v>
      </c>
      <c r="G509" s="147">
        <v>40</v>
      </c>
      <c r="H509" s="148">
        <v>59</v>
      </c>
      <c r="I509" s="146">
        <v>12</v>
      </c>
      <c r="J509" s="147">
        <v>30</v>
      </c>
      <c r="K509" s="148">
        <v>42</v>
      </c>
      <c r="L509" s="137">
        <v>4</v>
      </c>
      <c r="M509" s="137">
        <v>119</v>
      </c>
      <c r="N509" s="115"/>
      <c r="O509" s="466"/>
    </row>
    <row r="510" spans="1:15" s="467" customFormat="1" ht="12" hidden="1" customHeight="1" x14ac:dyDescent="0.25">
      <c r="A510" s="128"/>
      <c r="B510" s="106" t="s">
        <v>14</v>
      </c>
      <c r="C510" s="203" t="s">
        <v>78</v>
      </c>
      <c r="D510" s="107">
        <v>1973</v>
      </c>
      <c r="E510" s="211"/>
      <c r="F510" s="146">
        <v>13</v>
      </c>
      <c r="G510" s="147">
        <v>39</v>
      </c>
      <c r="H510" s="148">
        <v>52</v>
      </c>
      <c r="I510" s="146">
        <v>6</v>
      </c>
      <c r="J510" s="147">
        <v>16</v>
      </c>
      <c r="K510" s="148">
        <v>22</v>
      </c>
      <c r="L510" s="137">
        <v>2</v>
      </c>
      <c r="M510" s="137">
        <v>139</v>
      </c>
      <c r="N510" s="115"/>
      <c r="O510" s="466"/>
    </row>
    <row r="511" spans="1:15" s="467" customFormat="1" ht="12" hidden="1" customHeight="1" x14ac:dyDescent="0.25">
      <c r="A511" s="128"/>
      <c r="B511" s="106" t="s">
        <v>14</v>
      </c>
      <c r="C511" s="203" t="s">
        <v>78</v>
      </c>
      <c r="D511" s="107">
        <v>1974</v>
      </c>
      <c r="E511" s="211"/>
      <c r="F511" s="146">
        <v>10</v>
      </c>
      <c r="G511" s="147">
        <v>44</v>
      </c>
      <c r="H511" s="148">
        <v>54</v>
      </c>
      <c r="I511" s="146">
        <v>21</v>
      </c>
      <c r="J511" s="147">
        <v>28</v>
      </c>
      <c r="K511" s="148">
        <v>49</v>
      </c>
      <c r="L511" s="137">
        <v>30</v>
      </c>
      <c r="M511" s="137">
        <v>179</v>
      </c>
      <c r="N511" s="115"/>
      <c r="O511" s="466"/>
    </row>
    <row r="512" spans="1:15" s="467" customFormat="1" ht="12" hidden="1" customHeight="1" x14ac:dyDescent="0.25">
      <c r="A512" s="128"/>
      <c r="B512" s="106" t="s">
        <v>14</v>
      </c>
      <c r="C512" s="203" t="s">
        <v>78</v>
      </c>
      <c r="D512" s="107">
        <v>1975</v>
      </c>
      <c r="E512" s="211"/>
      <c r="F512" s="146">
        <v>51</v>
      </c>
      <c r="G512" s="147">
        <v>52</v>
      </c>
      <c r="H512" s="148">
        <v>103</v>
      </c>
      <c r="I512" s="146">
        <v>19</v>
      </c>
      <c r="J512" s="147">
        <v>35</v>
      </c>
      <c r="K512" s="148">
        <v>54</v>
      </c>
      <c r="L512" s="137">
        <v>30</v>
      </c>
      <c r="M512" s="137">
        <v>203</v>
      </c>
      <c r="N512" s="115"/>
      <c r="O512" s="466"/>
    </row>
    <row r="513" spans="1:15" s="467" customFormat="1" ht="12" hidden="1" customHeight="1" x14ac:dyDescent="0.25">
      <c r="A513" s="128"/>
      <c r="B513" s="106" t="s">
        <v>14</v>
      </c>
      <c r="C513" s="203" t="s">
        <v>78</v>
      </c>
      <c r="D513" s="107">
        <v>1976</v>
      </c>
      <c r="E513" s="211"/>
      <c r="F513" s="146">
        <v>28</v>
      </c>
      <c r="G513" s="147">
        <v>134</v>
      </c>
      <c r="H513" s="148">
        <v>162</v>
      </c>
      <c r="I513" s="146">
        <v>25</v>
      </c>
      <c r="J513" s="147">
        <v>45</v>
      </c>
      <c r="K513" s="148">
        <v>70</v>
      </c>
      <c r="L513" s="137">
        <v>22</v>
      </c>
      <c r="M513" s="137">
        <v>251</v>
      </c>
      <c r="N513" s="115"/>
      <c r="O513" s="466"/>
    </row>
    <row r="514" spans="1:15" s="467" customFormat="1" ht="12" hidden="1" customHeight="1" x14ac:dyDescent="0.25">
      <c r="A514" s="128"/>
      <c r="B514" s="106" t="s">
        <v>14</v>
      </c>
      <c r="C514" s="203" t="s">
        <v>78</v>
      </c>
      <c r="D514" s="107">
        <v>1977</v>
      </c>
      <c r="E514" s="211"/>
      <c r="F514" s="146">
        <v>24</v>
      </c>
      <c r="G514" s="147">
        <v>87</v>
      </c>
      <c r="H514" s="148">
        <v>111</v>
      </c>
      <c r="I514" s="146">
        <v>14</v>
      </c>
      <c r="J514" s="147">
        <v>28</v>
      </c>
      <c r="K514" s="148">
        <v>42</v>
      </c>
      <c r="L514" s="137">
        <v>31</v>
      </c>
      <c r="M514" s="137">
        <v>262</v>
      </c>
      <c r="N514" s="115"/>
      <c r="O514" s="466"/>
    </row>
    <row r="515" spans="1:15" s="467" customFormat="1" ht="12" hidden="1" customHeight="1" x14ac:dyDescent="0.25">
      <c r="A515" s="128"/>
      <c r="B515" s="106" t="s">
        <v>14</v>
      </c>
      <c r="C515" s="203" t="s">
        <v>78</v>
      </c>
      <c r="D515" s="107">
        <v>1978</v>
      </c>
      <c r="E515" s="211"/>
      <c r="F515" s="146">
        <v>26</v>
      </c>
      <c r="G515" s="147">
        <v>72</v>
      </c>
      <c r="H515" s="148">
        <v>98</v>
      </c>
      <c r="I515" s="146">
        <v>20</v>
      </c>
      <c r="J515" s="147">
        <v>77</v>
      </c>
      <c r="K515" s="148">
        <v>97</v>
      </c>
      <c r="L515" s="137">
        <v>23</v>
      </c>
      <c r="M515" s="137">
        <v>336</v>
      </c>
      <c r="N515" s="115"/>
      <c r="O515" s="466"/>
    </row>
    <row r="516" spans="1:15" s="467" customFormat="1" ht="12" hidden="1" customHeight="1" x14ac:dyDescent="0.25">
      <c r="A516" s="128"/>
      <c r="B516" s="106" t="s">
        <v>14</v>
      </c>
      <c r="C516" s="203" t="s">
        <v>78</v>
      </c>
      <c r="D516" s="107">
        <v>1979</v>
      </c>
      <c r="E516" s="211"/>
      <c r="F516" s="146">
        <v>33</v>
      </c>
      <c r="G516" s="147">
        <v>94</v>
      </c>
      <c r="H516" s="148">
        <v>127</v>
      </c>
      <c r="I516" s="146">
        <v>16</v>
      </c>
      <c r="J516" s="147">
        <v>52</v>
      </c>
      <c r="K516" s="148">
        <v>68</v>
      </c>
      <c r="L516" s="137">
        <v>43</v>
      </c>
      <c r="M516" s="137">
        <v>361</v>
      </c>
      <c r="N516" s="115"/>
      <c r="O516" s="466"/>
    </row>
    <row r="517" spans="1:15" s="467" customFormat="1" ht="12" hidden="1" customHeight="1" x14ac:dyDescent="0.25">
      <c r="A517" s="128"/>
      <c r="B517" s="106" t="s">
        <v>14</v>
      </c>
      <c r="C517" s="203" t="s">
        <v>78</v>
      </c>
      <c r="D517" s="107">
        <v>1980</v>
      </c>
      <c r="E517" s="211"/>
      <c r="F517" s="146">
        <v>35</v>
      </c>
      <c r="G517" s="147">
        <v>91</v>
      </c>
      <c r="H517" s="148">
        <v>126</v>
      </c>
      <c r="I517" s="146">
        <v>19</v>
      </c>
      <c r="J517" s="147">
        <v>90</v>
      </c>
      <c r="K517" s="148">
        <v>109</v>
      </c>
      <c r="L517" s="137">
        <v>42</v>
      </c>
      <c r="M517" s="137">
        <v>428</v>
      </c>
      <c r="N517" s="115"/>
      <c r="O517" s="466"/>
    </row>
    <row r="518" spans="1:15" s="467" customFormat="1" ht="12" hidden="1" customHeight="1" x14ac:dyDescent="0.25">
      <c r="A518" s="128"/>
      <c r="B518" s="106" t="s">
        <v>14</v>
      </c>
      <c r="C518" s="203" t="s">
        <v>78</v>
      </c>
      <c r="D518" s="107">
        <v>1981</v>
      </c>
      <c r="E518" s="211"/>
      <c r="F518" s="146">
        <v>27</v>
      </c>
      <c r="G518" s="147">
        <v>66</v>
      </c>
      <c r="H518" s="148">
        <v>93</v>
      </c>
      <c r="I518" s="146">
        <v>35</v>
      </c>
      <c r="J518" s="147">
        <v>95</v>
      </c>
      <c r="K518" s="148">
        <v>130</v>
      </c>
      <c r="L518" s="137">
        <v>77</v>
      </c>
      <c r="M518" s="137">
        <v>481</v>
      </c>
      <c r="N518" s="115"/>
      <c r="O518" s="466"/>
    </row>
    <row r="519" spans="1:15" s="467" customFormat="1" ht="12" hidden="1" customHeight="1" x14ac:dyDescent="0.25">
      <c r="A519" s="128"/>
      <c r="B519" s="106" t="s">
        <v>14</v>
      </c>
      <c r="C519" s="203" t="s">
        <v>78</v>
      </c>
      <c r="D519" s="107">
        <v>1982</v>
      </c>
      <c r="E519" s="211"/>
      <c r="F519" s="146">
        <v>27</v>
      </c>
      <c r="G519" s="147">
        <v>102</v>
      </c>
      <c r="H519" s="148">
        <v>129</v>
      </c>
      <c r="I519" s="146">
        <v>21</v>
      </c>
      <c r="J519" s="147">
        <v>42</v>
      </c>
      <c r="K519" s="148">
        <v>63</v>
      </c>
      <c r="L519" s="137">
        <v>44</v>
      </c>
      <c r="M519" s="137">
        <v>500</v>
      </c>
      <c r="N519" s="115"/>
      <c r="O519" s="466"/>
    </row>
    <row r="520" spans="1:15" s="467" customFormat="1" ht="12" hidden="1" customHeight="1" x14ac:dyDescent="0.25">
      <c r="A520" s="128"/>
      <c r="B520" s="106" t="s">
        <v>14</v>
      </c>
      <c r="C520" s="203" t="s">
        <v>78</v>
      </c>
      <c r="D520" s="107">
        <v>1983</v>
      </c>
      <c r="E520" s="211"/>
      <c r="F520" s="146">
        <v>46</v>
      </c>
      <c r="G520" s="147">
        <v>110</v>
      </c>
      <c r="H520" s="148">
        <v>156</v>
      </c>
      <c r="I520" s="146">
        <v>25</v>
      </c>
      <c r="J520" s="147">
        <v>86</v>
      </c>
      <c r="K520" s="148">
        <v>111</v>
      </c>
      <c r="L520" s="137">
        <v>55</v>
      </c>
      <c r="M520" s="137">
        <v>556</v>
      </c>
      <c r="N520" s="115"/>
      <c r="O520" s="466"/>
    </row>
    <row r="521" spans="1:15" s="30" customFormat="1" ht="12" hidden="1" customHeight="1" x14ac:dyDescent="0.2">
      <c r="A521" s="128"/>
      <c r="B521" s="106" t="s">
        <v>14</v>
      </c>
      <c r="C521" s="203" t="s">
        <v>78</v>
      </c>
      <c r="D521" s="107">
        <v>1984</v>
      </c>
      <c r="E521" s="214"/>
      <c r="F521" s="609">
        <v>40</v>
      </c>
      <c r="G521" s="610">
        <v>123</v>
      </c>
      <c r="H521" s="611">
        <v>163</v>
      </c>
      <c r="I521" s="609">
        <v>16</v>
      </c>
      <c r="J521" s="610">
        <v>85</v>
      </c>
      <c r="K521" s="611">
        <v>101</v>
      </c>
      <c r="L521" s="137">
        <v>66</v>
      </c>
      <c r="M521" s="137">
        <v>591</v>
      </c>
      <c r="N521" s="140"/>
      <c r="O521" s="466"/>
    </row>
    <row r="522" spans="1:15" s="30" customFormat="1" ht="12" hidden="1" customHeight="1" x14ac:dyDescent="0.2">
      <c r="A522" s="128">
        <v>1</v>
      </c>
      <c r="B522" s="106" t="s">
        <v>14</v>
      </c>
      <c r="C522" s="203" t="s">
        <v>78</v>
      </c>
      <c r="D522" s="107">
        <v>1985</v>
      </c>
      <c r="E522" s="214">
        <v>20</v>
      </c>
      <c r="F522" s="609">
        <v>57</v>
      </c>
      <c r="G522" s="610">
        <v>171</v>
      </c>
      <c r="H522" s="611">
        <v>228</v>
      </c>
      <c r="I522" s="609">
        <v>41</v>
      </c>
      <c r="J522" s="610">
        <v>85</v>
      </c>
      <c r="K522" s="611">
        <v>126</v>
      </c>
      <c r="L522" s="137">
        <v>68</v>
      </c>
      <c r="M522" s="137">
        <v>649</v>
      </c>
      <c r="N522" s="140"/>
      <c r="O522" s="466"/>
    </row>
    <row r="523" spans="1:15" s="30" customFormat="1" ht="12" hidden="1" customHeight="1" x14ac:dyDescent="0.2">
      <c r="A523" s="128">
        <v>1</v>
      </c>
      <c r="B523" s="106" t="s">
        <v>14</v>
      </c>
      <c r="C523" s="203" t="s">
        <v>78</v>
      </c>
      <c r="D523" s="107">
        <v>1986</v>
      </c>
      <c r="E523" s="214">
        <v>21</v>
      </c>
      <c r="F523" s="609">
        <v>29</v>
      </c>
      <c r="G523" s="610">
        <v>160</v>
      </c>
      <c r="H523" s="611">
        <v>189</v>
      </c>
      <c r="I523" s="609">
        <v>22</v>
      </c>
      <c r="J523" s="610">
        <v>85</v>
      </c>
      <c r="K523" s="611">
        <v>107</v>
      </c>
      <c r="L523" s="137">
        <v>78</v>
      </c>
      <c r="M523" s="137">
        <v>678</v>
      </c>
      <c r="N523" s="140"/>
      <c r="O523" s="466"/>
    </row>
    <row r="524" spans="1:15" s="30" customFormat="1" ht="12" hidden="1" customHeight="1" x14ac:dyDescent="0.2">
      <c r="A524" s="128">
        <v>1</v>
      </c>
      <c r="B524" s="106" t="s">
        <v>14</v>
      </c>
      <c r="C524" s="203" t="s">
        <v>78</v>
      </c>
      <c r="D524" s="107">
        <v>1987</v>
      </c>
      <c r="E524" s="214">
        <v>22</v>
      </c>
      <c r="F524" s="609">
        <v>60</v>
      </c>
      <c r="G524" s="610">
        <v>169</v>
      </c>
      <c r="H524" s="611">
        <v>229</v>
      </c>
      <c r="I524" s="609">
        <v>29</v>
      </c>
      <c r="J524" s="610">
        <v>134</v>
      </c>
      <c r="K524" s="611">
        <v>163</v>
      </c>
      <c r="L524" s="137">
        <v>82</v>
      </c>
      <c r="M524" s="137">
        <v>730</v>
      </c>
      <c r="N524" s="140"/>
      <c r="O524" s="466"/>
    </row>
    <row r="525" spans="1:15" s="30" customFormat="1" ht="12" hidden="1" customHeight="1" x14ac:dyDescent="0.2">
      <c r="A525" s="128">
        <v>1</v>
      </c>
      <c r="B525" s="106" t="s">
        <v>14</v>
      </c>
      <c r="C525" s="203" t="s">
        <v>78</v>
      </c>
      <c r="D525" s="107">
        <v>1988</v>
      </c>
      <c r="E525" s="214">
        <v>23</v>
      </c>
      <c r="F525" s="609">
        <v>59</v>
      </c>
      <c r="G525" s="610">
        <v>184</v>
      </c>
      <c r="H525" s="611">
        <v>243</v>
      </c>
      <c r="I525" s="609">
        <v>29</v>
      </c>
      <c r="J525" s="610">
        <v>136</v>
      </c>
      <c r="K525" s="611">
        <v>165</v>
      </c>
      <c r="L525" s="137">
        <v>76</v>
      </c>
      <c r="M525" s="137">
        <v>819</v>
      </c>
      <c r="N525" s="140"/>
      <c r="O525" s="466"/>
    </row>
    <row r="526" spans="1:15" s="30" customFormat="1" ht="12" hidden="1" customHeight="1" x14ac:dyDescent="0.2">
      <c r="A526" s="128">
        <v>1</v>
      </c>
      <c r="B526" s="106" t="s">
        <v>14</v>
      </c>
      <c r="C526" s="203" t="s">
        <v>78</v>
      </c>
      <c r="D526" s="107">
        <v>1989</v>
      </c>
      <c r="E526" s="214">
        <v>24</v>
      </c>
      <c r="F526" s="609">
        <v>80</v>
      </c>
      <c r="G526" s="610">
        <v>173</v>
      </c>
      <c r="H526" s="611">
        <v>253</v>
      </c>
      <c r="I526" s="609">
        <v>51</v>
      </c>
      <c r="J526" s="610">
        <v>175</v>
      </c>
      <c r="K526" s="611">
        <v>226</v>
      </c>
      <c r="L526" s="137">
        <v>62</v>
      </c>
      <c r="M526" s="137">
        <v>954</v>
      </c>
      <c r="N526" s="140"/>
      <c r="O526" s="466"/>
    </row>
    <row r="527" spans="1:15" s="30" customFormat="1" ht="12" hidden="1" customHeight="1" x14ac:dyDescent="0.2">
      <c r="A527" s="128">
        <v>1</v>
      </c>
      <c r="B527" s="106" t="s">
        <v>14</v>
      </c>
      <c r="C527" s="203" t="s">
        <v>78</v>
      </c>
      <c r="D527" s="107">
        <v>1990</v>
      </c>
      <c r="E527" s="214">
        <v>25</v>
      </c>
      <c r="F527" s="146">
        <v>68</v>
      </c>
      <c r="G527" s="147">
        <v>163</v>
      </c>
      <c r="H527" s="148">
        <v>231</v>
      </c>
      <c r="I527" s="146">
        <v>48</v>
      </c>
      <c r="J527" s="147">
        <v>172</v>
      </c>
      <c r="K527" s="148">
        <v>220</v>
      </c>
      <c r="L527" s="137">
        <v>156</v>
      </c>
      <c r="M527" s="137">
        <v>1018</v>
      </c>
      <c r="N527" s="140"/>
      <c r="O527" s="466"/>
    </row>
    <row r="528" spans="1:15" s="30" customFormat="1" ht="12" hidden="1" customHeight="1" x14ac:dyDescent="0.2">
      <c r="A528" s="128">
        <v>1</v>
      </c>
      <c r="B528" s="106" t="s">
        <v>14</v>
      </c>
      <c r="C528" s="203" t="s">
        <v>78</v>
      </c>
      <c r="D528" s="107">
        <v>1991</v>
      </c>
      <c r="E528" s="214">
        <v>26</v>
      </c>
      <c r="F528" s="146">
        <v>83</v>
      </c>
      <c r="G528" s="147">
        <v>159</v>
      </c>
      <c r="H528" s="148">
        <v>242</v>
      </c>
      <c r="I528" s="146">
        <v>75</v>
      </c>
      <c r="J528" s="147">
        <v>175</v>
      </c>
      <c r="K528" s="148">
        <v>250</v>
      </c>
      <c r="L528" s="137">
        <v>92</v>
      </c>
      <c r="M528" s="137">
        <v>1176</v>
      </c>
      <c r="N528" s="140"/>
      <c r="O528" s="466"/>
    </row>
    <row r="529" spans="1:15" s="30" customFormat="1" ht="12" hidden="1" customHeight="1" x14ac:dyDescent="0.2">
      <c r="A529" s="128">
        <v>1</v>
      </c>
      <c r="B529" s="106" t="s">
        <v>14</v>
      </c>
      <c r="C529" s="203" t="s">
        <v>78</v>
      </c>
      <c r="D529" s="107">
        <v>1992</v>
      </c>
      <c r="E529" s="214">
        <v>27</v>
      </c>
      <c r="F529" s="146">
        <v>131</v>
      </c>
      <c r="G529" s="147">
        <v>192</v>
      </c>
      <c r="H529" s="148">
        <v>323</v>
      </c>
      <c r="I529" s="146">
        <v>57</v>
      </c>
      <c r="J529" s="147">
        <v>137</v>
      </c>
      <c r="K529" s="148">
        <v>194</v>
      </c>
      <c r="L529" s="137">
        <v>162</v>
      </c>
      <c r="M529" s="137">
        <v>1208</v>
      </c>
      <c r="N529" s="140"/>
      <c r="O529" s="466"/>
    </row>
    <row r="530" spans="1:15" s="30" customFormat="1" ht="12" hidden="1" customHeight="1" x14ac:dyDescent="0.2">
      <c r="A530" s="128">
        <v>1</v>
      </c>
      <c r="B530" s="106" t="s">
        <v>14</v>
      </c>
      <c r="C530" s="203" t="s">
        <v>78</v>
      </c>
      <c r="D530" s="107">
        <v>1993</v>
      </c>
      <c r="E530" s="214">
        <v>28</v>
      </c>
      <c r="F530" s="146">
        <v>93</v>
      </c>
      <c r="G530" s="147">
        <v>196</v>
      </c>
      <c r="H530" s="148">
        <v>289</v>
      </c>
      <c r="I530" s="146">
        <v>84</v>
      </c>
      <c r="J530" s="147">
        <v>190</v>
      </c>
      <c r="K530" s="148">
        <v>274</v>
      </c>
      <c r="L530" s="137">
        <v>175</v>
      </c>
      <c r="M530" s="137">
        <v>1307</v>
      </c>
      <c r="N530" s="140"/>
      <c r="O530" s="466"/>
    </row>
    <row r="531" spans="1:15" s="30" customFormat="1" ht="12" hidden="1" customHeight="1" x14ac:dyDescent="0.2">
      <c r="A531" s="128">
        <v>1</v>
      </c>
      <c r="B531" s="106" t="s">
        <v>14</v>
      </c>
      <c r="C531" s="203" t="s">
        <v>78</v>
      </c>
      <c r="D531" s="107">
        <v>1994</v>
      </c>
      <c r="E531" s="214">
        <v>29</v>
      </c>
      <c r="F531" s="146">
        <v>85</v>
      </c>
      <c r="G531" s="147">
        <v>217</v>
      </c>
      <c r="H531" s="148">
        <v>302</v>
      </c>
      <c r="I531" s="146">
        <v>62</v>
      </c>
      <c r="J531" s="147">
        <v>192</v>
      </c>
      <c r="K531" s="148">
        <v>254</v>
      </c>
      <c r="L531" s="137">
        <v>186</v>
      </c>
      <c r="M531" s="137">
        <v>1375</v>
      </c>
      <c r="N531" s="140"/>
      <c r="O531" s="466"/>
    </row>
    <row r="532" spans="1:15" s="30" customFormat="1" ht="12" hidden="1" customHeight="1" x14ac:dyDescent="0.2">
      <c r="A532" s="128">
        <v>1</v>
      </c>
      <c r="B532" s="106" t="s">
        <v>14</v>
      </c>
      <c r="C532" s="203" t="s">
        <v>78</v>
      </c>
      <c r="D532" s="107">
        <v>1995</v>
      </c>
      <c r="E532" s="214">
        <v>30</v>
      </c>
      <c r="F532" s="146">
        <v>27</v>
      </c>
      <c r="G532" s="147">
        <v>70</v>
      </c>
      <c r="H532" s="148">
        <v>97</v>
      </c>
      <c r="I532" s="146">
        <v>63</v>
      </c>
      <c r="J532" s="147">
        <v>159</v>
      </c>
      <c r="K532" s="148">
        <v>222</v>
      </c>
      <c r="L532" s="137">
        <v>177</v>
      </c>
      <c r="M532" s="137">
        <v>1420</v>
      </c>
      <c r="N532" s="140"/>
      <c r="O532" s="466"/>
    </row>
    <row r="533" spans="1:15" s="30" customFormat="1" ht="12" hidden="1" customHeight="1" x14ac:dyDescent="0.2">
      <c r="A533" s="128">
        <v>1</v>
      </c>
      <c r="B533" s="106" t="s">
        <v>14</v>
      </c>
      <c r="C533" s="203" t="s">
        <v>78</v>
      </c>
      <c r="D533" s="107">
        <v>1996</v>
      </c>
      <c r="E533" s="214">
        <v>31</v>
      </c>
      <c r="F533" s="146">
        <v>26</v>
      </c>
      <c r="G533" s="147">
        <v>27</v>
      </c>
      <c r="H533" s="148">
        <v>53</v>
      </c>
      <c r="I533" s="146">
        <v>52</v>
      </c>
      <c r="J533" s="147">
        <v>66</v>
      </c>
      <c r="K533" s="148">
        <v>118</v>
      </c>
      <c r="L533" s="137">
        <v>223</v>
      </c>
      <c r="M533" s="137">
        <v>1315</v>
      </c>
      <c r="N533" s="140"/>
      <c r="O533" s="466"/>
    </row>
    <row r="534" spans="1:15" s="30" customFormat="1" ht="12" hidden="1" customHeight="1" x14ac:dyDescent="0.2">
      <c r="A534" s="128">
        <v>1</v>
      </c>
      <c r="B534" s="106" t="s">
        <v>14</v>
      </c>
      <c r="C534" s="203" t="s">
        <v>78</v>
      </c>
      <c r="D534" s="107">
        <v>1997</v>
      </c>
      <c r="E534" s="214">
        <v>32</v>
      </c>
      <c r="F534" s="146">
        <v>11</v>
      </c>
      <c r="G534" s="147">
        <v>23</v>
      </c>
      <c r="H534" s="148">
        <v>34</v>
      </c>
      <c r="I534" s="146">
        <v>12</v>
      </c>
      <c r="J534" s="147">
        <v>20</v>
      </c>
      <c r="K534" s="148">
        <v>32</v>
      </c>
      <c r="L534" s="137">
        <v>332</v>
      </c>
      <c r="M534" s="137">
        <v>1015</v>
      </c>
      <c r="N534" s="140"/>
      <c r="O534" s="466"/>
    </row>
    <row r="535" spans="1:15" s="30" customFormat="1" ht="12" hidden="1" customHeight="1" x14ac:dyDescent="0.2">
      <c r="A535" s="128">
        <v>1</v>
      </c>
      <c r="B535" s="106" t="s">
        <v>14</v>
      </c>
      <c r="C535" s="203" t="s">
        <v>78</v>
      </c>
      <c r="D535" s="107">
        <v>1998</v>
      </c>
      <c r="E535" s="214">
        <v>33</v>
      </c>
      <c r="F535" s="146">
        <v>11</v>
      </c>
      <c r="G535" s="147">
        <v>21</v>
      </c>
      <c r="H535" s="148">
        <v>32</v>
      </c>
      <c r="I535" s="146">
        <v>17</v>
      </c>
      <c r="J535" s="147">
        <v>38</v>
      </c>
      <c r="K535" s="148">
        <v>55</v>
      </c>
      <c r="L535" s="137">
        <v>174</v>
      </c>
      <c r="M535" s="137">
        <v>896</v>
      </c>
      <c r="N535" s="140"/>
      <c r="O535" s="466"/>
    </row>
    <row r="536" spans="1:15" s="30" customFormat="1" ht="12" hidden="1" customHeight="1" x14ac:dyDescent="0.2">
      <c r="A536" s="128">
        <v>1</v>
      </c>
      <c r="B536" s="106" t="s">
        <v>14</v>
      </c>
      <c r="C536" s="203" t="s">
        <v>78</v>
      </c>
      <c r="D536" s="107">
        <v>1999</v>
      </c>
      <c r="E536" s="214">
        <v>34</v>
      </c>
      <c r="F536" s="146">
        <v>25</v>
      </c>
      <c r="G536" s="147">
        <v>19</v>
      </c>
      <c r="H536" s="148">
        <v>44</v>
      </c>
      <c r="I536" s="146">
        <v>9</v>
      </c>
      <c r="J536" s="147">
        <v>16</v>
      </c>
      <c r="K536" s="148">
        <v>25</v>
      </c>
      <c r="L536" s="137">
        <v>91</v>
      </c>
      <c r="M536" s="137">
        <v>830</v>
      </c>
      <c r="N536" s="140"/>
      <c r="O536" s="466"/>
    </row>
    <row r="537" spans="1:15" s="30" customFormat="1" ht="12" hidden="1" customHeight="1" x14ac:dyDescent="0.2">
      <c r="A537" s="128">
        <v>1</v>
      </c>
      <c r="B537" s="106" t="s">
        <v>14</v>
      </c>
      <c r="C537" s="203" t="s">
        <v>78</v>
      </c>
      <c r="D537" s="107">
        <v>2000</v>
      </c>
      <c r="E537" s="214">
        <v>35</v>
      </c>
      <c r="F537" s="146">
        <v>18</v>
      </c>
      <c r="G537" s="147">
        <v>20</v>
      </c>
      <c r="H537" s="148">
        <v>38</v>
      </c>
      <c r="I537" s="146">
        <v>20</v>
      </c>
      <c r="J537" s="147">
        <v>19</v>
      </c>
      <c r="K537" s="148">
        <v>39</v>
      </c>
      <c r="L537" s="137">
        <v>142</v>
      </c>
      <c r="M537" s="137">
        <v>727</v>
      </c>
      <c r="N537" s="140"/>
      <c r="O537" s="466"/>
    </row>
    <row r="538" spans="1:15" s="30" customFormat="1" ht="12" hidden="1" customHeight="1" x14ac:dyDescent="0.2">
      <c r="A538" s="128">
        <v>1</v>
      </c>
      <c r="B538" s="106" t="s">
        <v>14</v>
      </c>
      <c r="C538" s="203" t="s">
        <v>78</v>
      </c>
      <c r="D538" s="107">
        <v>2001</v>
      </c>
      <c r="E538" s="214">
        <v>36</v>
      </c>
      <c r="F538" s="146">
        <v>10</v>
      </c>
      <c r="G538" s="147">
        <v>18</v>
      </c>
      <c r="H538" s="148">
        <v>28</v>
      </c>
      <c r="I538" s="146">
        <v>18</v>
      </c>
      <c r="J538" s="147">
        <v>16</v>
      </c>
      <c r="K538" s="148">
        <v>34</v>
      </c>
      <c r="L538" s="137">
        <v>102</v>
      </c>
      <c r="M538" s="137">
        <v>659</v>
      </c>
      <c r="N538" s="140"/>
      <c r="O538" s="466"/>
    </row>
    <row r="539" spans="1:15" s="30" customFormat="1" ht="12" hidden="1" customHeight="1" x14ac:dyDescent="0.2">
      <c r="A539" s="128">
        <v>1</v>
      </c>
      <c r="B539" s="106" t="s">
        <v>14</v>
      </c>
      <c r="C539" s="203" t="s">
        <v>78</v>
      </c>
      <c r="D539" s="107">
        <v>2002</v>
      </c>
      <c r="E539" s="214">
        <v>37</v>
      </c>
      <c r="F539" s="146">
        <v>16</v>
      </c>
      <c r="G539" s="147">
        <v>13</v>
      </c>
      <c r="H539" s="148">
        <v>29</v>
      </c>
      <c r="I539" s="146">
        <v>14</v>
      </c>
      <c r="J539" s="147">
        <v>12</v>
      </c>
      <c r="K539" s="148">
        <v>26</v>
      </c>
      <c r="L539" s="137">
        <v>102</v>
      </c>
      <c r="M539" s="137">
        <v>583</v>
      </c>
      <c r="N539" s="140"/>
      <c r="O539" s="466"/>
    </row>
    <row r="540" spans="1:15" s="30" customFormat="1" ht="12" hidden="1" customHeight="1" x14ac:dyDescent="0.2">
      <c r="A540" s="128">
        <v>1</v>
      </c>
      <c r="B540" s="106" t="s">
        <v>14</v>
      </c>
      <c r="C540" s="203" t="s">
        <v>78</v>
      </c>
      <c r="D540" s="107">
        <v>2003</v>
      </c>
      <c r="E540" s="214">
        <v>38</v>
      </c>
      <c r="F540" s="146">
        <v>7</v>
      </c>
      <c r="G540" s="147">
        <v>12</v>
      </c>
      <c r="H540" s="148">
        <v>19</v>
      </c>
      <c r="I540" s="146">
        <v>8</v>
      </c>
      <c r="J540" s="147">
        <v>13</v>
      </c>
      <c r="K540" s="148">
        <v>21</v>
      </c>
      <c r="L540" s="137">
        <v>68</v>
      </c>
      <c r="M540" s="137">
        <v>515</v>
      </c>
      <c r="N540" s="140"/>
      <c r="O540" s="466"/>
    </row>
    <row r="541" spans="1:15" s="30" customFormat="1" ht="12" hidden="1" customHeight="1" x14ac:dyDescent="0.2">
      <c r="A541" s="128">
        <v>1</v>
      </c>
      <c r="B541" s="106" t="s">
        <v>14</v>
      </c>
      <c r="C541" s="203" t="s">
        <v>78</v>
      </c>
      <c r="D541" s="107">
        <v>2004</v>
      </c>
      <c r="E541" s="214">
        <v>39</v>
      </c>
      <c r="F541" s="146">
        <v>6</v>
      </c>
      <c r="G541" s="147">
        <v>1</v>
      </c>
      <c r="H541" s="148">
        <v>7</v>
      </c>
      <c r="I541" s="146">
        <v>2</v>
      </c>
      <c r="J541" s="147">
        <v>8</v>
      </c>
      <c r="K541" s="148">
        <v>10</v>
      </c>
      <c r="L541" s="137">
        <v>74</v>
      </c>
      <c r="M541" s="137">
        <v>451</v>
      </c>
      <c r="N541" s="140"/>
      <c r="O541" s="466"/>
    </row>
    <row r="542" spans="1:15" s="30" customFormat="1" ht="12" hidden="1" customHeight="1" x14ac:dyDescent="0.2">
      <c r="A542" s="128"/>
      <c r="B542" s="106"/>
      <c r="C542" s="203"/>
      <c r="D542" s="107">
        <v>2005</v>
      </c>
      <c r="E542" s="214"/>
      <c r="F542" s="146">
        <v>11</v>
      </c>
      <c r="G542" s="147">
        <v>4</v>
      </c>
      <c r="H542" s="148">
        <v>15</v>
      </c>
      <c r="I542" s="146">
        <v>7</v>
      </c>
      <c r="J542" s="147">
        <v>6</v>
      </c>
      <c r="K542" s="148">
        <v>13</v>
      </c>
      <c r="L542" s="137">
        <v>72</v>
      </c>
      <c r="M542" s="137">
        <v>392</v>
      </c>
      <c r="N542" s="140"/>
      <c r="O542" s="466"/>
    </row>
    <row r="543" spans="1:15" s="30" customFormat="1" ht="12" hidden="1" customHeight="1" x14ac:dyDescent="0.2">
      <c r="A543" s="128">
        <v>1</v>
      </c>
      <c r="B543" s="106" t="s">
        <v>14</v>
      </c>
      <c r="C543" s="203" t="s">
        <v>194</v>
      </c>
      <c r="D543" s="105">
        <v>2006</v>
      </c>
      <c r="E543" s="214">
        <v>40</v>
      </c>
      <c r="F543" s="146">
        <v>8</v>
      </c>
      <c r="G543" s="147">
        <v>4</v>
      </c>
      <c r="H543" s="148">
        <v>12</v>
      </c>
      <c r="I543" s="146">
        <v>12</v>
      </c>
      <c r="J543" s="147">
        <v>4</v>
      </c>
      <c r="K543" s="148">
        <v>16</v>
      </c>
      <c r="L543" s="137">
        <v>55</v>
      </c>
      <c r="M543" s="137">
        <v>353</v>
      </c>
      <c r="N543" s="140"/>
      <c r="O543" s="466"/>
    </row>
    <row r="544" spans="1:15" s="30" customFormat="1" ht="12" hidden="1" customHeight="1" x14ac:dyDescent="0.2">
      <c r="A544" s="128">
        <v>1</v>
      </c>
      <c r="B544" s="106" t="s">
        <v>14</v>
      </c>
      <c r="C544" s="203" t="s">
        <v>194</v>
      </c>
      <c r="D544" s="105">
        <v>2007</v>
      </c>
      <c r="E544" s="214">
        <v>41</v>
      </c>
      <c r="F544" s="146">
        <v>5</v>
      </c>
      <c r="G544" s="147">
        <v>6</v>
      </c>
      <c r="H544" s="148">
        <v>11</v>
      </c>
      <c r="I544" s="146">
        <v>6</v>
      </c>
      <c r="J544" s="147">
        <v>2</v>
      </c>
      <c r="K544" s="148">
        <v>8</v>
      </c>
      <c r="L544" s="137">
        <v>67</v>
      </c>
      <c r="M544" s="137">
        <v>294</v>
      </c>
      <c r="N544" s="140"/>
      <c r="O544" s="466"/>
    </row>
    <row r="545" spans="1:15" s="30" customFormat="1" ht="12" hidden="1" customHeight="1" thickBot="1" x14ac:dyDescent="0.25">
      <c r="A545" s="128">
        <v>1</v>
      </c>
      <c r="B545" s="106" t="s">
        <v>14</v>
      </c>
      <c r="C545" s="203" t="s">
        <v>194</v>
      </c>
      <c r="D545" s="105">
        <v>2008</v>
      </c>
      <c r="E545" s="216">
        <v>42</v>
      </c>
      <c r="F545" s="146">
        <v>4</v>
      </c>
      <c r="G545" s="147">
        <v>29</v>
      </c>
      <c r="H545" s="148">
        <v>33</v>
      </c>
      <c r="I545" s="146">
        <v>3</v>
      </c>
      <c r="J545" s="147">
        <v>1</v>
      </c>
      <c r="K545" s="148">
        <v>4</v>
      </c>
      <c r="L545" s="137">
        <v>36</v>
      </c>
      <c r="M545" s="137">
        <v>262</v>
      </c>
      <c r="N545" s="140"/>
      <c r="O545" s="466"/>
    </row>
    <row r="546" spans="1:15" s="30" customFormat="1" ht="12" hidden="1" customHeight="1" x14ac:dyDescent="0.2">
      <c r="A546" s="128">
        <v>1</v>
      </c>
      <c r="B546" s="104"/>
      <c r="C546" s="220"/>
      <c r="D546" s="105">
        <v>2009</v>
      </c>
      <c r="E546" s="214">
        <v>0</v>
      </c>
      <c r="F546" s="146">
        <v>6</v>
      </c>
      <c r="G546" s="147">
        <v>9</v>
      </c>
      <c r="H546" s="148">
        <v>15</v>
      </c>
      <c r="I546" s="146">
        <v>5</v>
      </c>
      <c r="J546" s="149">
        <v>13</v>
      </c>
      <c r="K546" s="148">
        <v>18</v>
      </c>
      <c r="L546" s="137">
        <v>32</v>
      </c>
      <c r="M546" s="137">
        <v>248</v>
      </c>
      <c r="N546" s="140"/>
      <c r="O546" s="466"/>
    </row>
    <row r="547" spans="1:15" s="30" customFormat="1" ht="12" hidden="1" customHeight="1" x14ac:dyDescent="0.2">
      <c r="A547" s="128">
        <v>1</v>
      </c>
      <c r="B547" s="188"/>
      <c r="C547" s="183"/>
      <c r="D547" s="107">
        <v>2010</v>
      </c>
      <c r="E547" s="214">
        <v>1</v>
      </c>
      <c r="F547" s="609">
        <v>0</v>
      </c>
      <c r="G547" s="610">
        <v>5</v>
      </c>
      <c r="H547" s="611">
        <v>5</v>
      </c>
      <c r="I547" s="609">
        <v>2</v>
      </c>
      <c r="J547" s="612">
        <v>5</v>
      </c>
      <c r="K547" s="611">
        <v>7</v>
      </c>
      <c r="L547" s="137">
        <v>59</v>
      </c>
      <c r="M547" s="137">
        <v>255</v>
      </c>
      <c r="N547" s="140"/>
      <c r="O547" s="466"/>
    </row>
    <row r="548" spans="1:15" s="100" customFormat="1" ht="12" hidden="1" customHeight="1" x14ac:dyDescent="0.2">
      <c r="B548" s="212"/>
      <c r="C548" s="212"/>
      <c r="D548" s="107">
        <v>2011</v>
      </c>
      <c r="E548" s="214"/>
      <c r="F548" s="609">
        <v>1</v>
      </c>
      <c r="G548" s="610">
        <v>14</v>
      </c>
      <c r="H548" s="611">
        <v>15</v>
      </c>
      <c r="I548" s="609">
        <v>4</v>
      </c>
      <c r="J548" s="612">
        <v>23</v>
      </c>
      <c r="K548" s="611">
        <v>27</v>
      </c>
      <c r="L548" s="137">
        <v>35</v>
      </c>
      <c r="M548" s="137">
        <v>247</v>
      </c>
      <c r="N548" s="115"/>
      <c r="O548" s="466"/>
    </row>
    <row r="549" spans="1:15" s="100" customFormat="1" ht="12" hidden="1" customHeight="1" x14ac:dyDescent="0.2">
      <c r="A549" s="128">
        <v>20</v>
      </c>
      <c r="B549" s="106" t="s">
        <v>14</v>
      </c>
      <c r="C549" s="203" t="s">
        <v>194</v>
      </c>
      <c r="D549" s="107" t="s">
        <v>339</v>
      </c>
      <c r="E549" s="214"/>
      <c r="F549" s="144">
        <v>0</v>
      </c>
      <c r="G549" s="142">
        <v>6</v>
      </c>
      <c r="H549" s="143">
        <v>6</v>
      </c>
      <c r="I549" s="144">
        <v>2</v>
      </c>
      <c r="J549" s="142">
        <v>4</v>
      </c>
      <c r="K549" s="143">
        <v>6</v>
      </c>
      <c r="L549" s="137">
        <v>53</v>
      </c>
      <c r="M549" s="137">
        <v>200</v>
      </c>
      <c r="N549" s="140"/>
      <c r="O549" s="466"/>
    </row>
    <row r="550" spans="1:15" s="102" customFormat="1" ht="3.75" hidden="1" customHeight="1" x14ac:dyDescent="0.2">
      <c r="A550" s="127"/>
      <c r="B550" s="106" t="s">
        <v>14</v>
      </c>
      <c r="C550" s="203" t="s">
        <v>194</v>
      </c>
      <c r="D550" s="107">
        <v>2013</v>
      </c>
      <c r="E550" s="214"/>
      <c r="F550" s="144">
        <v>2</v>
      </c>
      <c r="G550" s="142">
        <v>1</v>
      </c>
      <c r="H550" s="143">
        <v>3</v>
      </c>
      <c r="I550" s="144">
        <v>6</v>
      </c>
      <c r="J550" s="142">
        <v>1</v>
      </c>
      <c r="K550" s="143">
        <v>7</v>
      </c>
      <c r="L550" s="137">
        <v>28</v>
      </c>
      <c r="M550" s="137">
        <v>193</v>
      </c>
      <c r="N550" s="116"/>
      <c r="O550" s="466"/>
    </row>
    <row r="551" spans="1:15" s="102" customFormat="1" ht="16.5" customHeight="1" x14ac:dyDescent="0.2">
      <c r="A551" s="127"/>
      <c r="B551" s="106" t="s">
        <v>14</v>
      </c>
      <c r="C551" s="203" t="s">
        <v>194</v>
      </c>
      <c r="D551" s="107">
        <v>2014</v>
      </c>
      <c r="E551" s="214"/>
      <c r="F551" s="144">
        <v>3</v>
      </c>
      <c r="G551" s="142">
        <v>13</v>
      </c>
      <c r="H551" s="143">
        <v>16</v>
      </c>
      <c r="I551" s="144">
        <v>8</v>
      </c>
      <c r="J551" s="142">
        <v>1</v>
      </c>
      <c r="K551" s="143">
        <v>9</v>
      </c>
      <c r="L551" s="137">
        <v>56</v>
      </c>
      <c r="M551" s="137">
        <v>146</v>
      </c>
      <c r="N551" s="116"/>
      <c r="O551" s="466"/>
    </row>
    <row r="552" spans="1:15" s="102" customFormat="1" ht="12.75" customHeight="1" x14ac:dyDescent="0.2">
      <c r="A552" s="127"/>
      <c r="B552" s="107"/>
      <c r="C552" s="203"/>
      <c r="D552" s="107">
        <v>2015</v>
      </c>
      <c r="E552" s="214"/>
      <c r="F552" s="144">
        <v>1</v>
      </c>
      <c r="G552" s="142">
        <v>0</v>
      </c>
      <c r="H552" s="143">
        <v>1</v>
      </c>
      <c r="I552" s="144">
        <v>2</v>
      </c>
      <c r="J552" s="142">
        <v>3</v>
      </c>
      <c r="K552" s="143">
        <v>5</v>
      </c>
      <c r="L552" s="137">
        <v>24</v>
      </c>
      <c r="M552" s="137">
        <v>127</v>
      </c>
      <c r="N552" s="140"/>
      <c r="O552" s="466"/>
    </row>
    <row r="553" spans="1:15" s="102" customFormat="1" ht="12.75" customHeight="1" x14ac:dyDescent="0.2">
      <c r="A553" s="127"/>
      <c r="B553" s="107"/>
      <c r="C553" s="203"/>
      <c r="D553" s="107">
        <v>2016</v>
      </c>
      <c r="E553" s="214"/>
      <c r="F553" s="144">
        <v>2</v>
      </c>
      <c r="G553" s="142">
        <v>1</v>
      </c>
      <c r="H553" s="143">
        <v>3</v>
      </c>
      <c r="I553" s="144">
        <v>2</v>
      </c>
      <c r="J553" s="142">
        <v>1</v>
      </c>
      <c r="K553" s="143">
        <v>3</v>
      </c>
      <c r="L553" s="137">
        <v>29</v>
      </c>
      <c r="M553" s="137">
        <v>102</v>
      </c>
      <c r="N553" s="116"/>
      <c r="O553" s="466"/>
    </row>
    <row r="554" spans="1:15" s="467" customFormat="1" ht="12.75" customHeight="1" x14ac:dyDescent="0.25">
      <c r="A554" s="128"/>
      <c r="B554" s="107"/>
      <c r="C554" s="201"/>
      <c r="D554" s="107">
        <v>2017</v>
      </c>
      <c r="E554" s="211"/>
      <c r="F554" s="146">
        <v>5</v>
      </c>
      <c r="G554" s="147">
        <v>2</v>
      </c>
      <c r="H554" s="148">
        <v>7</v>
      </c>
      <c r="I554" s="146">
        <v>4</v>
      </c>
      <c r="J554" s="147">
        <v>0</v>
      </c>
      <c r="K554" s="148">
        <v>4</v>
      </c>
      <c r="L554" s="137">
        <v>17</v>
      </c>
      <c r="M554" s="137">
        <v>89</v>
      </c>
      <c r="N554" s="115"/>
      <c r="O554" s="466"/>
    </row>
    <row r="555" spans="1:15" s="467" customFormat="1" ht="12.75" customHeight="1" x14ac:dyDescent="0.25">
      <c r="A555" s="128"/>
      <c r="B555" s="107"/>
      <c r="C555" s="201"/>
      <c r="D555" s="107">
        <v>2018</v>
      </c>
      <c r="E555" s="211"/>
      <c r="F555" s="146">
        <v>6</v>
      </c>
      <c r="G555" s="147">
        <v>1</v>
      </c>
      <c r="H555" s="148">
        <v>7</v>
      </c>
      <c r="I555" s="146">
        <v>3</v>
      </c>
      <c r="J555" s="147">
        <v>1</v>
      </c>
      <c r="K555" s="148">
        <v>4</v>
      </c>
      <c r="L555" s="137">
        <v>24</v>
      </c>
      <c r="M555" s="137">
        <v>69</v>
      </c>
      <c r="N555" s="115"/>
      <c r="O555" s="466"/>
    </row>
    <row r="556" spans="1:15" s="466" customFormat="1" ht="4.5" customHeight="1" thickBot="1" x14ac:dyDescent="0.25">
      <c r="A556" s="128"/>
      <c r="B556" s="107"/>
      <c r="C556" s="201"/>
      <c r="D556" s="105"/>
      <c r="E556" s="213">
        <v>5</v>
      </c>
      <c r="F556" s="13"/>
      <c r="G556" s="14"/>
      <c r="H556" s="15"/>
      <c r="I556" s="13"/>
      <c r="J556" s="14"/>
      <c r="K556" s="15"/>
      <c r="L556" s="8"/>
      <c r="M556" s="8"/>
      <c r="N556" s="140"/>
    </row>
    <row r="557" spans="1:15" s="30" customFormat="1" ht="12.75" hidden="1" customHeight="1" x14ac:dyDescent="0.2">
      <c r="A557" s="128">
        <v>1</v>
      </c>
      <c r="B557" s="106"/>
      <c r="C557" s="220" t="s">
        <v>195</v>
      </c>
      <c r="D557" s="107">
        <v>2008</v>
      </c>
      <c r="E557" s="214">
        <v>-1</v>
      </c>
      <c r="F557" s="146">
        <v>1</v>
      </c>
      <c r="G557" s="147">
        <v>0</v>
      </c>
      <c r="H557" s="148">
        <v>1</v>
      </c>
      <c r="I557" s="146">
        <v>1</v>
      </c>
      <c r="J557" s="147">
        <v>0</v>
      </c>
      <c r="K557" s="148">
        <v>1</v>
      </c>
      <c r="L557" s="150">
        <v>0</v>
      </c>
      <c r="M557" s="150">
        <v>3</v>
      </c>
      <c r="N557" s="140"/>
      <c r="O557" s="466"/>
    </row>
    <row r="558" spans="1:15" s="30" customFormat="1" ht="12.75" hidden="1" customHeight="1" x14ac:dyDescent="0.2">
      <c r="A558" s="128">
        <v>1</v>
      </c>
      <c r="B558" s="106" t="s">
        <v>171</v>
      </c>
      <c r="C558" s="220" t="s">
        <v>195</v>
      </c>
      <c r="D558" s="107">
        <v>2009</v>
      </c>
      <c r="E558" s="214">
        <v>0</v>
      </c>
      <c r="F558" s="146">
        <v>5</v>
      </c>
      <c r="G558" s="147">
        <v>0</v>
      </c>
      <c r="H558" s="148">
        <v>5</v>
      </c>
      <c r="I558" s="146">
        <v>3</v>
      </c>
      <c r="J558" s="149">
        <v>0</v>
      </c>
      <c r="K558" s="148">
        <v>3</v>
      </c>
      <c r="L558" s="150">
        <v>0</v>
      </c>
      <c r="M558" s="150">
        <v>6</v>
      </c>
      <c r="N558" s="140"/>
      <c r="O558" s="466"/>
    </row>
    <row r="559" spans="1:15" s="30" customFormat="1" ht="12.75" hidden="1" customHeight="1" x14ac:dyDescent="0.2">
      <c r="A559" s="128">
        <v>1</v>
      </c>
      <c r="B559" s="104"/>
      <c r="C559" s="220"/>
      <c r="D559" s="107">
        <v>2010</v>
      </c>
      <c r="E559" s="214">
        <v>0</v>
      </c>
      <c r="F559" s="146">
        <v>0</v>
      </c>
      <c r="G559" s="147">
        <v>0</v>
      </c>
      <c r="H559" s="611">
        <v>0</v>
      </c>
      <c r="I559" s="146">
        <v>5</v>
      </c>
      <c r="J559" s="149">
        <v>0</v>
      </c>
      <c r="K559" s="611">
        <v>5</v>
      </c>
      <c r="L559" s="150">
        <v>0</v>
      </c>
      <c r="M559" s="150">
        <v>11</v>
      </c>
      <c r="N559" s="140"/>
      <c r="O559" s="466"/>
    </row>
    <row r="560" spans="1:15" s="100" customFormat="1" ht="12.75" hidden="1" customHeight="1" x14ac:dyDescent="0.2">
      <c r="B560" s="188"/>
      <c r="C560" s="183"/>
      <c r="D560" s="107">
        <v>2011</v>
      </c>
      <c r="E560" s="214"/>
      <c r="F560" s="146">
        <v>0</v>
      </c>
      <c r="G560" s="147">
        <v>0</v>
      </c>
      <c r="H560" s="611">
        <v>0</v>
      </c>
      <c r="I560" s="146">
        <v>0</v>
      </c>
      <c r="J560" s="147">
        <v>0</v>
      </c>
      <c r="K560" s="611">
        <v>0</v>
      </c>
      <c r="L560" s="150">
        <v>0</v>
      </c>
      <c r="M560" s="150">
        <v>11</v>
      </c>
      <c r="N560" s="115"/>
      <c r="O560" s="466"/>
    </row>
    <row r="561" spans="1:15" s="100" customFormat="1" ht="12.75" hidden="1" customHeight="1" x14ac:dyDescent="0.2">
      <c r="A561" s="128">
        <v>21</v>
      </c>
      <c r="B561" s="212"/>
      <c r="C561" s="212"/>
      <c r="D561" s="107" t="s">
        <v>339</v>
      </c>
      <c r="E561" s="214"/>
      <c r="F561" s="94" t="s">
        <v>307</v>
      </c>
      <c r="G561" s="95" t="s">
        <v>307</v>
      </c>
      <c r="H561" s="96" t="s">
        <v>307</v>
      </c>
      <c r="I561" s="94" t="s">
        <v>307</v>
      </c>
      <c r="J561" s="95" t="s">
        <v>307</v>
      </c>
      <c r="K561" s="96" t="s">
        <v>307</v>
      </c>
      <c r="L561" s="93" t="s">
        <v>307</v>
      </c>
      <c r="M561" s="93">
        <v>11</v>
      </c>
      <c r="N561" s="140"/>
      <c r="O561" s="466"/>
    </row>
    <row r="562" spans="1:15" s="100" customFormat="1" ht="12.75" hidden="1" customHeight="1" x14ac:dyDescent="0.2">
      <c r="A562" s="128"/>
      <c r="B562" s="106" t="s">
        <v>171</v>
      </c>
      <c r="C562" s="220" t="s">
        <v>195</v>
      </c>
      <c r="D562" s="107">
        <v>2013</v>
      </c>
      <c r="E562" s="214"/>
      <c r="F562" s="94" t="s">
        <v>307</v>
      </c>
      <c r="G562" s="95" t="s">
        <v>307</v>
      </c>
      <c r="H562" s="96" t="s">
        <v>307</v>
      </c>
      <c r="I562" s="94" t="s">
        <v>307</v>
      </c>
      <c r="J562" s="95" t="s">
        <v>307</v>
      </c>
      <c r="K562" s="96" t="s">
        <v>307</v>
      </c>
      <c r="L562" s="93" t="s">
        <v>307</v>
      </c>
      <c r="M562" s="93">
        <v>11</v>
      </c>
      <c r="N562" s="140"/>
      <c r="O562" s="466"/>
    </row>
    <row r="563" spans="1:15" s="100" customFormat="1" ht="12" customHeight="1" x14ac:dyDescent="0.2">
      <c r="A563" s="128"/>
      <c r="B563" s="106" t="s">
        <v>171</v>
      </c>
      <c r="C563" s="220" t="s">
        <v>195</v>
      </c>
      <c r="D563" s="107">
        <v>2014</v>
      </c>
      <c r="E563" s="214"/>
      <c r="F563" s="94" t="s">
        <v>307</v>
      </c>
      <c r="G563" s="95" t="s">
        <v>307</v>
      </c>
      <c r="H563" s="96" t="s">
        <v>307</v>
      </c>
      <c r="I563" s="94" t="s">
        <v>307</v>
      </c>
      <c r="J563" s="95" t="s">
        <v>307</v>
      </c>
      <c r="K563" s="96" t="s">
        <v>307</v>
      </c>
      <c r="L563" s="93" t="s">
        <v>307</v>
      </c>
      <c r="M563" s="93" t="s">
        <v>307</v>
      </c>
      <c r="N563" s="140"/>
      <c r="O563" s="466"/>
    </row>
    <row r="564" spans="1:15" s="100" customFormat="1" ht="12" customHeight="1" x14ac:dyDescent="0.2">
      <c r="A564" s="128"/>
      <c r="B564" s="106"/>
      <c r="C564" s="222" t="s">
        <v>420</v>
      </c>
      <c r="D564" s="107">
        <v>2015</v>
      </c>
      <c r="E564" s="214"/>
      <c r="F564" s="94" t="s">
        <v>307</v>
      </c>
      <c r="G564" s="95" t="s">
        <v>307</v>
      </c>
      <c r="H564" s="96" t="s">
        <v>307</v>
      </c>
      <c r="I564" s="94" t="s">
        <v>307</v>
      </c>
      <c r="J564" s="95" t="s">
        <v>307</v>
      </c>
      <c r="K564" s="96" t="s">
        <v>307</v>
      </c>
      <c r="L564" s="93" t="s">
        <v>307</v>
      </c>
      <c r="M564" s="93" t="s">
        <v>307</v>
      </c>
      <c r="N564" s="140"/>
      <c r="O564" s="466"/>
    </row>
    <row r="565" spans="1:15" s="100" customFormat="1" ht="12" customHeight="1" x14ac:dyDescent="0.2">
      <c r="A565" s="128"/>
      <c r="B565" s="106"/>
      <c r="C565" s="203" t="s">
        <v>421</v>
      </c>
      <c r="D565" s="107">
        <v>2016</v>
      </c>
      <c r="E565" s="214"/>
      <c r="F565" s="94" t="s">
        <v>307</v>
      </c>
      <c r="G565" s="95" t="s">
        <v>307</v>
      </c>
      <c r="H565" s="96" t="s">
        <v>307</v>
      </c>
      <c r="I565" s="94" t="s">
        <v>307</v>
      </c>
      <c r="J565" s="95" t="s">
        <v>307</v>
      </c>
      <c r="K565" s="96" t="s">
        <v>307</v>
      </c>
      <c r="L565" s="93" t="s">
        <v>307</v>
      </c>
      <c r="M565" s="93" t="s">
        <v>307</v>
      </c>
      <c r="N565" s="140"/>
      <c r="O565" s="466"/>
    </row>
    <row r="566" spans="1:15" s="467" customFormat="1" ht="12" customHeight="1" x14ac:dyDescent="0.25">
      <c r="A566" s="128"/>
      <c r="B566" s="107"/>
      <c r="C566" s="201"/>
      <c r="D566" s="107">
        <v>2017</v>
      </c>
      <c r="E566" s="211"/>
      <c r="F566" s="94" t="s">
        <v>307</v>
      </c>
      <c r="G566" s="95" t="s">
        <v>307</v>
      </c>
      <c r="H566" s="96" t="s">
        <v>307</v>
      </c>
      <c r="I566" s="94" t="s">
        <v>307</v>
      </c>
      <c r="J566" s="95" t="s">
        <v>307</v>
      </c>
      <c r="K566" s="96" t="s">
        <v>307</v>
      </c>
      <c r="L566" s="93" t="s">
        <v>307</v>
      </c>
      <c r="M566" s="93" t="s">
        <v>307</v>
      </c>
      <c r="N566" s="140"/>
      <c r="O566" s="466"/>
    </row>
    <row r="567" spans="1:15" s="467" customFormat="1" ht="12" customHeight="1" x14ac:dyDescent="0.25">
      <c r="A567" s="128"/>
      <c r="B567" s="107"/>
      <c r="C567" s="201"/>
      <c r="D567" s="107">
        <v>2018</v>
      </c>
      <c r="E567" s="211"/>
      <c r="F567" s="94" t="s">
        <v>307</v>
      </c>
      <c r="G567" s="95" t="s">
        <v>307</v>
      </c>
      <c r="H567" s="96" t="s">
        <v>307</v>
      </c>
      <c r="I567" s="94" t="s">
        <v>307</v>
      </c>
      <c r="J567" s="95" t="s">
        <v>307</v>
      </c>
      <c r="K567" s="96" t="s">
        <v>307</v>
      </c>
      <c r="L567" s="93" t="s">
        <v>307</v>
      </c>
      <c r="M567" s="93" t="s">
        <v>307</v>
      </c>
      <c r="N567" s="140"/>
      <c r="O567" s="466"/>
    </row>
    <row r="568" spans="1:15" s="466" customFormat="1" ht="4.5" customHeight="1" thickBot="1" x14ac:dyDescent="0.25">
      <c r="A568" s="128"/>
      <c r="B568" s="107"/>
      <c r="C568" s="201"/>
      <c r="D568" s="105"/>
      <c r="E568" s="213">
        <v>5</v>
      </c>
      <c r="F568" s="13"/>
      <c r="G568" s="14"/>
      <c r="H568" s="15"/>
      <c r="I568" s="13"/>
      <c r="J568" s="14"/>
      <c r="K568" s="15"/>
      <c r="L568" s="8"/>
      <c r="M568" s="8"/>
      <c r="N568" s="140"/>
    </row>
    <row r="569" spans="1:15" s="466" customFormat="1" ht="14.25" hidden="1" customHeight="1" x14ac:dyDescent="0.2">
      <c r="A569" s="128"/>
      <c r="B569" s="107"/>
      <c r="C569" s="203" t="s">
        <v>79</v>
      </c>
      <c r="D569" s="105">
        <v>1996</v>
      </c>
      <c r="E569" s="211"/>
      <c r="F569" s="606">
        <v>0</v>
      </c>
      <c r="G569" s="149">
        <v>264</v>
      </c>
      <c r="H569" s="607">
        <v>264</v>
      </c>
      <c r="I569" s="606">
        <v>0</v>
      </c>
      <c r="J569" s="149">
        <v>0</v>
      </c>
      <c r="K569" s="607">
        <v>0</v>
      </c>
      <c r="L569" s="608">
        <v>0</v>
      </c>
      <c r="M569" s="608">
        <v>0</v>
      </c>
      <c r="N569" s="140"/>
    </row>
    <row r="570" spans="1:15" s="30" customFormat="1" ht="12.75" hidden="1" customHeight="1" x14ac:dyDescent="0.2">
      <c r="A570" s="128">
        <v>1</v>
      </c>
      <c r="B570" s="106"/>
      <c r="C570" s="203" t="s">
        <v>79</v>
      </c>
      <c r="D570" s="107">
        <v>1997</v>
      </c>
      <c r="E570" s="214">
        <v>3</v>
      </c>
      <c r="F570" s="146">
        <v>1</v>
      </c>
      <c r="G570" s="147">
        <v>29</v>
      </c>
      <c r="H570" s="148">
        <v>30</v>
      </c>
      <c r="I570" s="146">
        <v>0</v>
      </c>
      <c r="J570" s="147">
        <v>0</v>
      </c>
      <c r="K570" s="148">
        <v>0</v>
      </c>
      <c r="L570" s="150">
        <v>0</v>
      </c>
      <c r="M570" s="150">
        <v>0</v>
      </c>
      <c r="N570" s="140"/>
      <c r="O570" s="466"/>
    </row>
    <row r="571" spans="1:15" s="30" customFormat="1" ht="12.75" hidden="1" customHeight="1" x14ac:dyDescent="0.2">
      <c r="A571" s="128">
        <v>1</v>
      </c>
      <c r="B571" s="107" t="s">
        <v>16</v>
      </c>
      <c r="C571" s="203" t="s">
        <v>79</v>
      </c>
      <c r="D571" s="107">
        <v>1998</v>
      </c>
      <c r="E571" s="214">
        <v>4</v>
      </c>
      <c r="F571" s="146">
        <v>0</v>
      </c>
      <c r="G571" s="147">
        <v>99</v>
      </c>
      <c r="H571" s="148">
        <v>99</v>
      </c>
      <c r="I571" s="146">
        <v>0</v>
      </c>
      <c r="J571" s="147">
        <v>193</v>
      </c>
      <c r="K571" s="148">
        <v>193</v>
      </c>
      <c r="L571" s="150">
        <v>0</v>
      </c>
      <c r="M571" s="150">
        <v>193</v>
      </c>
      <c r="N571" s="140"/>
      <c r="O571" s="466"/>
    </row>
    <row r="572" spans="1:15" s="30" customFormat="1" ht="12.75" hidden="1" customHeight="1" x14ac:dyDescent="0.2">
      <c r="A572" s="128">
        <v>1</v>
      </c>
      <c r="B572" s="107" t="s">
        <v>16</v>
      </c>
      <c r="C572" s="203" t="s">
        <v>79</v>
      </c>
      <c r="D572" s="107">
        <v>1999</v>
      </c>
      <c r="E572" s="214">
        <v>5</v>
      </c>
      <c r="F572" s="146">
        <v>0</v>
      </c>
      <c r="G572" s="147">
        <v>50</v>
      </c>
      <c r="H572" s="148">
        <v>50</v>
      </c>
      <c r="I572" s="146">
        <v>0</v>
      </c>
      <c r="J572" s="147">
        <v>0</v>
      </c>
      <c r="K572" s="148">
        <v>0</v>
      </c>
      <c r="L572" s="150">
        <v>0</v>
      </c>
      <c r="M572" s="150">
        <v>193</v>
      </c>
      <c r="N572" s="140"/>
      <c r="O572" s="466"/>
    </row>
    <row r="573" spans="1:15" s="30" customFormat="1" ht="12.75" hidden="1" customHeight="1" x14ac:dyDescent="0.2">
      <c r="A573" s="128">
        <v>1</v>
      </c>
      <c r="B573" s="107" t="s">
        <v>16</v>
      </c>
      <c r="C573" s="203" t="s">
        <v>79</v>
      </c>
      <c r="D573" s="107">
        <v>2000</v>
      </c>
      <c r="E573" s="214">
        <v>6</v>
      </c>
      <c r="F573" s="146">
        <v>2</v>
      </c>
      <c r="G573" s="147">
        <v>45</v>
      </c>
      <c r="H573" s="148">
        <v>47</v>
      </c>
      <c r="I573" s="146">
        <v>0</v>
      </c>
      <c r="J573" s="147">
        <v>0</v>
      </c>
      <c r="K573" s="148">
        <v>0</v>
      </c>
      <c r="L573" s="150">
        <v>0</v>
      </c>
      <c r="M573" s="150">
        <v>193</v>
      </c>
      <c r="N573" s="140"/>
      <c r="O573" s="466"/>
    </row>
    <row r="574" spans="1:15" s="30" customFormat="1" ht="12.75" hidden="1" customHeight="1" x14ac:dyDescent="0.2">
      <c r="A574" s="128">
        <v>1</v>
      </c>
      <c r="B574" s="107" t="s">
        <v>16</v>
      </c>
      <c r="C574" s="203" t="s">
        <v>79</v>
      </c>
      <c r="D574" s="107">
        <v>2001</v>
      </c>
      <c r="E574" s="214">
        <v>7</v>
      </c>
      <c r="F574" s="146">
        <v>5</v>
      </c>
      <c r="G574" s="147">
        <v>49</v>
      </c>
      <c r="H574" s="148">
        <v>54</v>
      </c>
      <c r="I574" s="146">
        <v>0</v>
      </c>
      <c r="J574" s="147">
        <v>0</v>
      </c>
      <c r="K574" s="148">
        <v>0</v>
      </c>
      <c r="L574" s="150">
        <v>22</v>
      </c>
      <c r="M574" s="150">
        <v>171</v>
      </c>
      <c r="N574" s="140"/>
      <c r="O574" s="466"/>
    </row>
    <row r="575" spans="1:15" s="30" customFormat="1" ht="12.75" hidden="1" customHeight="1" x14ac:dyDescent="0.2">
      <c r="A575" s="128">
        <v>1</v>
      </c>
      <c r="B575" s="107" t="s">
        <v>16</v>
      </c>
      <c r="C575" s="203" t="s">
        <v>79</v>
      </c>
      <c r="D575" s="107">
        <v>2002</v>
      </c>
      <c r="E575" s="214">
        <v>8</v>
      </c>
      <c r="F575" s="146">
        <v>0</v>
      </c>
      <c r="G575" s="147">
        <v>78</v>
      </c>
      <c r="H575" s="148">
        <v>78</v>
      </c>
      <c r="I575" s="146">
        <v>0</v>
      </c>
      <c r="J575" s="147">
        <v>33</v>
      </c>
      <c r="K575" s="148">
        <v>33</v>
      </c>
      <c r="L575" s="150">
        <v>81</v>
      </c>
      <c r="M575" s="150">
        <v>123</v>
      </c>
      <c r="N575" s="140"/>
      <c r="O575" s="466"/>
    </row>
    <row r="576" spans="1:15" s="30" customFormat="1" ht="12.75" hidden="1" customHeight="1" x14ac:dyDescent="0.2">
      <c r="A576" s="128">
        <v>1</v>
      </c>
      <c r="B576" s="107" t="s">
        <v>16</v>
      </c>
      <c r="C576" s="203" t="s">
        <v>79</v>
      </c>
      <c r="D576" s="107">
        <v>2003</v>
      </c>
      <c r="E576" s="214">
        <v>9</v>
      </c>
      <c r="F576" s="146">
        <v>2</v>
      </c>
      <c r="G576" s="147">
        <v>97</v>
      </c>
      <c r="H576" s="148">
        <v>99</v>
      </c>
      <c r="I576" s="146">
        <v>0</v>
      </c>
      <c r="J576" s="147">
        <v>53</v>
      </c>
      <c r="K576" s="148">
        <v>53</v>
      </c>
      <c r="L576" s="150">
        <v>17</v>
      </c>
      <c r="M576" s="150">
        <v>159</v>
      </c>
      <c r="N576" s="140"/>
      <c r="O576" s="466"/>
    </row>
    <row r="577" spans="1:15" s="30" customFormat="1" ht="12.75" hidden="1" customHeight="1" x14ac:dyDescent="0.2">
      <c r="A577" s="128">
        <v>1</v>
      </c>
      <c r="B577" s="107" t="s">
        <v>16</v>
      </c>
      <c r="C577" s="203" t="s">
        <v>79</v>
      </c>
      <c r="D577" s="107">
        <v>2004</v>
      </c>
      <c r="E577" s="214">
        <v>10</v>
      </c>
      <c r="F577" s="146">
        <v>2</v>
      </c>
      <c r="G577" s="147">
        <v>78</v>
      </c>
      <c r="H577" s="148">
        <v>80</v>
      </c>
      <c r="I577" s="146">
        <v>0</v>
      </c>
      <c r="J577" s="147">
        <v>65</v>
      </c>
      <c r="K577" s="148">
        <v>65</v>
      </c>
      <c r="L577" s="150">
        <v>15</v>
      </c>
      <c r="M577" s="150">
        <v>195</v>
      </c>
      <c r="N577" s="140"/>
      <c r="O577" s="466"/>
    </row>
    <row r="578" spans="1:15" s="30" customFormat="1" ht="12.75" hidden="1" customHeight="1" x14ac:dyDescent="0.2">
      <c r="A578" s="128"/>
      <c r="B578" s="107"/>
      <c r="C578" s="203"/>
      <c r="D578" s="107">
        <v>2005</v>
      </c>
      <c r="E578" s="214"/>
      <c r="F578" s="146">
        <v>4</v>
      </c>
      <c r="G578" s="147">
        <v>90</v>
      </c>
      <c r="H578" s="148">
        <v>94</v>
      </c>
      <c r="I578" s="146">
        <v>0</v>
      </c>
      <c r="J578" s="147">
        <v>31</v>
      </c>
      <c r="K578" s="148">
        <v>31</v>
      </c>
      <c r="L578" s="150">
        <v>1</v>
      </c>
      <c r="M578" s="150">
        <v>226</v>
      </c>
      <c r="N578" s="140"/>
      <c r="O578" s="466"/>
    </row>
    <row r="579" spans="1:15" s="30" customFormat="1" ht="12.75" hidden="1" customHeight="1" x14ac:dyDescent="0.2">
      <c r="A579" s="128">
        <v>1</v>
      </c>
      <c r="B579" s="107" t="s">
        <v>16</v>
      </c>
      <c r="C579" s="203" t="s">
        <v>79</v>
      </c>
      <c r="D579" s="105">
        <v>2006</v>
      </c>
      <c r="E579" s="214">
        <v>11</v>
      </c>
      <c r="F579" s="146">
        <v>10</v>
      </c>
      <c r="G579" s="147">
        <v>99</v>
      </c>
      <c r="H579" s="148">
        <v>109</v>
      </c>
      <c r="I579" s="146">
        <v>0</v>
      </c>
      <c r="J579" s="147">
        <v>22</v>
      </c>
      <c r="K579" s="148">
        <v>22</v>
      </c>
      <c r="L579" s="150">
        <v>30</v>
      </c>
      <c r="M579" s="150">
        <v>218</v>
      </c>
      <c r="N579" s="140"/>
      <c r="O579" s="466"/>
    </row>
    <row r="580" spans="1:15" s="30" customFormat="1" ht="12.75" hidden="1" customHeight="1" x14ac:dyDescent="0.2">
      <c r="A580" s="128">
        <v>1</v>
      </c>
      <c r="B580" s="107" t="s">
        <v>16</v>
      </c>
      <c r="C580" s="203" t="s">
        <v>79</v>
      </c>
      <c r="D580" s="105">
        <v>2007</v>
      </c>
      <c r="E580" s="214">
        <v>12</v>
      </c>
      <c r="F580" s="146">
        <v>4</v>
      </c>
      <c r="G580" s="147">
        <v>90</v>
      </c>
      <c r="H580" s="148">
        <v>94</v>
      </c>
      <c r="I580" s="146">
        <v>0</v>
      </c>
      <c r="J580" s="147">
        <v>66</v>
      </c>
      <c r="K580" s="148">
        <v>66</v>
      </c>
      <c r="L580" s="150">
        <v>11</v>
      </c>
      <c r="M580" s="150">
        <v>273</v>
      </c>
      <c r="N580" s="140"/>
      <c r="O580" s="466"/>
    </row>
    <row r="581" spans="1:15" s="30" customFormat="1" ht="12.75" hidden="1" customHeight="1" thickBot="1" x14ac:dyDescent="0.25">
      <c r="A581" s="128">
        <v>1</v>
      </c>
      <c r="B581" s="107" t="s">
        <v>16</v>
      </c>
      <c r="C581" s="203" t="s">
        <v>79</v>
      </c>
      <c r="D581" s="105">
        <v>2008</v>
      </c>
      <c r="E581" s="216">
        <v>13</v>
      </c>
      <c r="F581" s="146">
        <v>1</v>
      </c>
      <c r="G581" s="147">
        <v>52</v>
      </c>
      <c r="H581" s="148">
        <v>53</v>
      </c>
      <c r="I581" s="146">
        <v>0</v>
      </c>
      <c r="J581" s="147">
        <v>59</v>
      </c>
      <c r="K581" s="148">
        <v>59</v>
      </c>
      <c r="L581" s="150">
        <v>13</v>
      </c>
      <c r="M581" s="150">
        <v>319</v>
      </c>
      <c r="N581" s="140"/>
      <c r="O581" s="466"/>
    </row>
    <row r="582" spans="1:15" s="30" customFormat="1" ht="12.75" hidden="1" customHeight="1" x14ac:dyDescent="0.2">
      <c r="A582" s="128">
        <v>1</v>
      </c>
      <c r="B582" s="107" t="s">
        <v>16</v>
      </c>
      <c r="C582" s="203" t="s">
        <v>79</v>
      </c>
      <c r="D582" s="105">
        <v>2009</v>
      </c>
      <c r="E582" s="214">
        <v>-2</v>
      </c>
      <c r="F582" s="146">
        <v>4</v>
      </c>
      <c r="G582" s="147">
        <v>44</v>
      </c>
      <c r="H582" s="148">
        <v>48</v>
      </c>
      <c r="I582" s="146">
        <v>0</v>
      </c>
      <c r="J582" s="149">
        <v>54</v>
      </c>
      <c r="K582" s="148">
        <v>54</v>
      </c>
      <c r="L582" s="150">
        <v>9</v>
      </c>
      <c r="M582" s="150">
        <v>364</v>
      </c>
      <c r="N582" s="140"/>
      <c r="O582" s="466"/>
    </row>
    <row r="583" spans="1:15" s="30" customFormat="1" ht="12.75" hidden="1" customHeight="1" x14ac:dyDescent="0.2">
      <c r="A583" s="128">
        <v>1</v>
      </c>
      <c r="B583" s="104"/>
      <c r="C583" s="220"/>
      <c r="D583" s="107">
        <v>2010</v>
      </c>
      <c r="E583" s="214">
        <v>-1</v>
      </c>
      <c r="F583" s="609">
        <v>0</v>
      </c>
      <c r="G583" s="610">
        <v>47</v>
      </c>
      <c r="H583" s="611">
        <v>47</v>
      </c>
      <c r="I583" s="609">
        <v>0</v>
      </c>
      <c r="J583" s="612">
        <v>66</v>
      </c>
      <c r="K583" s="611">
        <v>66</v>
      </c>
      <c r="L583" s="613">
        <v>33</v>
      </c>
      <c r="M583" s="613">
        <v>397</v>
      </c>
      <c r="N583" s="140"/>
      <c r="O583" s="466"/>
    </row>
    <row r="584" spans="1:15" s="100" customFormat="1" ht="12.75" hidden="1" customHeight="1" x14ac:dyDescent="0.2">
      <c r="B584" s="188"/>
      <c r="C584" s="183"/>
      <c r="D584" s="107">
        <v>2011</v>
      </c>
      <c r="E584" s="214"/>
      <c r="F584" s="609">
        <v>2</v>
      </c>
      <c r="G584" s="610">
        <v>83</v>
      </c>
      <c r="H584" s="611">
        <v>85</v>
      </c>
      <c r="I584" s="609">
        <v>0</v>
      </c>
      <c r="J584" s="612">
        <v>33</v>
      </c>
      <c r="K584" s="611">
        <v>33</v>
      </c>
      <c r="L584" s="613">
        <v>28</v>
      </c>
      <c r="M584" s="613">
        <v>402</v>
      </c>
      <c r="N584" s="115"/>
      <c r="O584" s="466"/>
    </row>
    <row r="585" spans="1:15" s="100" customFormat="1" ht="12.75" hidden="1" customHeight="1" x14ac:dyDescent="0.2">
      <c r="A585" s="128">
        <v>22</v>
      </c>
      <c r="B585" s="212"/>
      <c r="C585" s="212"/>
      <c r="D585" s="107" t="s">
        <v>339</v>
      </c>
      <c r="E585" s="214"/>
      <c r="F585" s="144">
        <v>15</v>
      </c>
      <c r="G585" s="142">
        <v>56</v>
      </c>
      <c r="H585" s="143">
        <v>71</v>
      </c>
      <c r="I585" s="144">
        <v>0</v>
      </c>
      <c r="J585" s="142">
        <v>76</v>
      </c>
      <c r="K585" s="143">
        <v>76</v>
      </c>
      <c r="L585" s="145">
        <v>83</v>
      </c>
      <c r="M585" s="145">
        <v>395</v>
      </c>
      <c r="N585" s="115"/>
      <c r="O585" s="466"/>
    </row>
    <row r="586" spans="1:15" s="102" customFormat="1" ht="12.75" hidden="1" customHeight="1" x14ac:dyDescent="0.2">
      <c r="A586" s="127"/>
      <c r="B586" s="107" t="s">
        <v>16</v>
      </c>
      <c r="C586" s="203" t="s">
        <v>79</v>
      </c>
      <c r="D586" s="107">
        <v>2013</v>
      </c>
      <c r="E586" s="214"/>
      <c r="F586" s="144">
        <v>8</v>
      </c>
      <c r="G586" s="142">
        <v>13</v>
      </c>
      <c r="H586" s="143">
        <v>21</v>
      </c>
      <c r="I586" s="144">
        <v>0</v>
      </c>
      <c r="J586" s="142">
        <v>70</v>
      </c>
      <c r="K586" s="143">
        <v>70</v>
      </c>
      <c r="L586" s="145">
        <v>108</v>
      </c>
      <c r="M586" s="145">
        <v>372</v>
      </c>
      <c r="N586" s="116"/>
      <c r="O586" s="466"/>
    </row>
    <row r="587" spans="1:15" s="102" customFormat="1" ht="12" customHeight="1" x14ac:dyDescent="0.2">
      <c r="A587" s="127"/>
      <c r="B587" s="107" t="s">
        <v>16</v>
      </c>
      <c r="C587" s="203" t="s">
        <v>79</v>
      </c>
      <c r="D587" s="107">
        <v>2014</v>
      </c>
      <c r="E587" s="214"/>
      <c r="F587" s="144">
        <v>12</v>
      </c>
      <c r="G587" s="142">
        <v>38</v>
      </c>
      <c r="H587" s="143">
        <v>50</v>
      </c>
      <c r="I587" s="144">
        <v>2</v>
      </c>
      <c r="J587" s="142">
        <v>36</v>
      </c>
      <c r="K587" s="143">
        <v>38</v>
      </c>
      <c r="L587" s="145">
        <v>66</v>
      </c>
      <c r="M587" s="145">
        <v>344</v>
      </c>
      <c r="N587" s="116"/>
      <c r="O587" s="466"/>
    </row>
    <row r="588" spans="1:15" s="102" customFormat="1" ht="12" customHeight="1" x14ac:dyDescent="0.2">
      <c r="A588" s="127"/>
      <c r="B588" s="107"/>
      <c r="C588" s="203"/>
      <c r="D588" s="107">
        <v>2015</v>
      </c>
      <c r="E588" s="214"/>
      <c r="F588" s="94" t="s">
        <v>307</v>
      </c>
      <c r="G588" s="95" t="s">
        <v>307</v>
      </c>
      <c r="H588" s="96" t="s">
        <v>307</v>
      </c>
      <c r="I588" s="94" t="s">
        <v>307</v>
      </c>
      <c r="J588" s="95" t="s">
        <v>307</v>
      </c>
      <c r="K588" s="96" t="s">
        <v>307</v>
      </c>
      <c r="L588" s="93" t="s">
        <v>307</v>
      </c>
      <c r="M588" s="93" t="s">
        <v>307</v>
      </c>
      <c r="N588" s="140"/>
      <c r="O588" s="466"/>
    </row>
    <row r="589" spans="1:15" s="102" customFormat="1" ht="12" customHeight="1" x14ac:dyDescent="0.2">
      <c r="A589" s="127"/>
      <c r="B589" s="107"/>
      <c r="C589" s="201"/>
      <c r="D589" s="107">
        <v>2016</v>
      </c>
      <c r="E589" s="214"/>
      <c r="F589" s="609">
        <v>19</v>
      </c>
      <c r="G589" s="610">
        <v>64</v>
      </c>
      <c r="H589" s="611">
        <v>83</v>
      </c>
      <c r="I589" s="609">
        <v>4</v>
      </c>
      <c r="J589" s="610">
        <v>35</v>
      </c>
      <c r="K589" s="611">
        <v>39</v>
      </c>
      <c r="L589" s="613">
        <v>62</v>
      </c>
      <c r="M589" s="145">
        <v>273</v>
      </c>
      <c r="N589" s="140"/>
      <c r="O589" s="466"/>
    </row>
    <row r="590" spans="1:15" s="467" customFormat="1" ht="12" customHeight="1" x14ac:dyDescent="0.25">
      <c r="A590" s="128"/>
      <c r="B590" s="107"/>
      <c r="C590" s="201"/>
      <c r="D590" s="107">
        <v>2017</v>
      </c>
      <c r="E590" s="211"/>
      <c r="F590" s="146">
        <v>7</v>
      </c>
      <c r="G590" s="147">
        <v>74</v>
      </c>
      <c r="H590" s="148">
        <v>81</v>
      </c>
      <c r="I590" s="146">
        <v>0</v>
      </c>
      <c r="J590" s="147">
        <v>43</v>
      </c>
      <c r="K590" s="148">
        <v>43</v>
      </c>
      <c r="L590" s="150">
        <v>38</v>
      </c>
      <c r="M590" s="150">
        <v>277</v>
      </c>
      <c r="N590" s="115"/>
      <c r="O590" s="466"/>
    </row>
    <row r="591" spans="1:15" s="467" customFormat="1" ht="12" customHeight="1" x14ac:dyDescent="0.25">
      <c r="A591" s="128"/>
      <c r="B591" s="107"/>
      <c r="C591" s="201"/>
      <c r="D591" s="107">
        <v>2018</v>
      </c>
      <c r="E591" s="211"/>
      <c r="F591" s="146">
        <v>6</v>
      </c>
      <c r="G591" s="147">
        <v>79</v>
      </c>
      <c r="H591" s="148">
        <v>85</v>
      </c>
      <c r="I591" s="146">
        <v>17</v>
      </c>
      <c r="J591" s="147">
        <v>43</v>
      </c>
      <c r="K591" s="148">
        <v>60</v>
      </c>
      <c r="L591" s="150">
        <v>33</v>
      </c>
      <c r="M591" s="150">
        <v>304</v>
      </c>
      <c r="N591" s="115"/>
      <c r="O591" s="466"/>
    </row>
    <row r="592" spans="1:15" s="466" customFormat="1" ht="4.5" customHeight="1" thickBot="1" x14ac:dyDescent="0.25">
      <c r="A592" s="128"/>
      <c r="B592" s="107"/>
      <c r="C592" s="201"/>
      <c r="D592" s="105"/>
      <c r="E592" s="213">
        <v>5</v>
      </c>
      <c r="F592" s="13"/>
      <c r="G592" s="14"/>
      <c r="H592" s="15"/>
      <c r="I592" s="13"/>
      <c r="J592" s="14"/>
      <c r="K592" s="15"/>
      <c r="L592" s="8"/>
      <c r="M592" s="8"/>
      <c r="N592" s="140"/>
    </row>
    <row r="593" spans="1:15" s="466" customFormat="1" ht="12" hidden="1" customHeight="1" x14ac:dyDescent="0.2">
      <c r="A593" s="128"/>
      <c r="B593" s="107"/>
      <c r="C593" s="203" t="s">
        <v>80</v>
      </c>
      <c r="D593" s="105">
        <v>1998</v>
      </c>
      <c r="E593" s="211"/>
      <c r="F593" s="606">
        <v>0</v>
      </c>
      <c r="G593" s="149">
        <v>0</v>
      </c>
      <c r="H593" s="607">
        <v>0</v>
      </c>
      <c r="I593" s="606">
        <v>0</v>
      </c>
      <c r="J593" s="149">
        <v>0</v>
      </c>
      <c r="K593" s="607">
        <v>0</v>
      </c>
      <c r="L593" s="608">
        <v>0</v>
      </c>
      <c r="M593" s="608">
        <v>27</v>
      </c>
      <c r="N593" s="140"/>
    </row>
    <row r="594" spans="1:15" s="30" customFormat="1" ht="12.75" hidden="1" customHeight="1" x14ac:dyDescent="0.2">
      <c r="A594" s="128">
        <v>1</v>
      </c>
      <c r="B594" s="434"/>
      <c r="C594" s="435" t="s">
        <v>80</v>
      </c>
      <c r="D594" s="434">
        <v>1999</v>
      </c>
      <c r="E594" s="436">
        <v>2</v>
      </c>
      <c r="F594" s="617">
        <v>101</v>
      </c>
      <c r="G594" s="618">
        <v>0</v>
      </c>
      <c r="H594" s="619">
        <v>101</v>
      </c>
      <c r="I594" s="617">
        <v>1</v>
      </c>
      <c r="J594" s="618">
        <v>2</v>
      </c>
      <c r="K594" s="619">
        <v>3</v>
      </c>
      <c r="L594" s="620">
        <v>2</v>
      </c>
      <c r="M594" s="620">
        <v>28</v>
      </c>
      <c r="N594" s="441"/>
      <c r="O594" s="466"/>
    </row>
    <row r="595" spans="1:15" s="30" customFormat="1" ht="12.75" hidden="1" customHeight="1" x14ac:dyDescent="0.2">
      <c r="A595" s="128">
        <v>1</v>
      </c>
      <c r="B595" s="107" t="s">
        <v>49</v>
      </c>
      <c r="C595" s="203" t="s">
        <v>80</v>
      </c>
      <c r="D595" s="107">
        <v>2000</v>
      </c>
      <c r="E595" s="214">
        <v>3</v>
      </c>
      <c r="F595" s="146">
        <v>4</v>
      </c>
      <c r="G595" s="147">
        <v>0</v>
      </c>
      <c r="H595" s="148">
        <v>4</v>
      </c>
      <c r="I595" s="146">
        <v>8</v>
      </c>
      <c r="J595" s="147">
        <v>1</v>
      </c>
      <c r="K595" s="148">
        <v>9</v>
      </c>
      <c r="L595" s="150">
        <v>0</v>
      </c>
      <c r="M595" s="150">
        <v>34</v>
      </c>
      <c r="N595" s="140"/>
      <c r="O595" s="466"/>
    </row>
    <row r="596" spans="1:15" s="30" customFormat="1" ht="12.75" hidden="1" customHeight="1" x14ac:dyDescent="0.2">
      <c r="A596" s="128">
        <v>1</v>
      </c>
      <c r="B596" s="107" t="s">
        <v>49</v>
      </c>
      <c r="C596" s="203" t="s">
        <v>80</v>
      </c>
      <c r="D596" s="107">
        <v>2001</v>
      </c>
      <c r="E596" s="214">
        <v>4</v>
      </c>
      <c r="F596" s="146">
        <v>9</v>
      </c>
      <c r="G596" s="147">
        <v>15</v>
      </c>
      <c r="H596" s="148">
        <v>24</v>
      </c>
      <c r="I596" s="146">
        <v>11</v>
      </c>
      <c r="J596" s="147">
        <v>0</v>
      </c>
      <c r="K596" s="148">
        <v>11</v>
      </c>
      <c r="L596" s="150">
        <v>9</v>
      </c>
      <c r="M596" s="150">
        <v>36</v>
      </c>
      <c r="N596" s="140"/>
      <c r="O596" s="466"/>
    </row>
    <row r="597" spans="1:15" s="30" customFormat="1" ht="12.75" hidden="1" customHeight="1" x14ac:dyDescent="0.2">
      <c r="A597" s="128">
        <v>1</v>
      </c>
      <c r="B597" s="107" t="s">
        <v>49</v>
      </c>
      <c r="C597" s="203" t="s">
        <v>80</v>
      </c>
      <c r="D597" s="107">
        <v>2002</v>
      </c>
      <c r="E597" s="214">
        <v>5</v>
      </c>
      <c r="F597" s="146">
        <v>2</v>
      </c>
      <c r="G597" s="147">
        <v>8</v>
      </c>
      <c r="H597" s="148">
        <v>10</v>
      </c>
      <c r="I597" s="146">
        <v>5</v>
      </c>
      <c r="J597" s="147">
        <v>7</v>
      </c>
      <c r="K597" s="148">
        <v>12</v>
      </c>
      <c r="L597" s="150">
        <v>0</v>
      </c>
      <c r="M597" s="150">
        <v>48</v>
      </c>
      <c r="N597" s="140"/>
      <c r="O597" s="466"/>
    </row>
    <row r="598" spans="1:15" s="30" customFormat="1" ht="12.75" hidden="1" customHeight="1" x14ac:dyDescent="0.2">
      <c r="A598" s="128">
        <v>1</v>
      </c>
      <c r="B598" s="107" t="s">
        <v>49</v>
      </c>
      <c r="C598" s="203" t="s">
        <v>80</v>
      </c>
      <c r="D598" s="107">
        <v>2003</v>
      </c>
      <c r="E598" s="214">
        <v>6</v>
      </c>
      <c r="F598" s="146">
        <v>3</v>
      </c>
      <c r="G598" s="147">
        <v>6</v>
      </c>
      <c r="H598" s="148">
        <v>9</v>
      </c>
      <c r="I598" s="146">
        <v>2</v>
      </c>
      <c r="J598" s="147">
        <v>8</v>
      </c>
      <c r="K598" s="148">
        <v>10</v>
      </c>
      <c r="L598" s="150">
        <v>2</v>
      </c>
      <c r="M598" s="150">
        <v>56</v>
      </c>
      <c r="N598" s="140"/>
      <c r="O598" s="466"/>
    </row>
    <row r="599" spans="1:15" s="30" customFormat="1" ht="12.75" hidden="1" customHeight="1" x14ac:dyDescent="0.2">
      <c r="A599" s="128">
        <v>1</v>
      </c>
      <c r="B599" s="107" t="s">
        <v>49</v>
      </c>
      <c r="C599" s="203" t="s">
        <v>80</v>
      </c>
      <c r="D599" s="107">
        <v>2004</v>
      </c>
      <c r="E599" s="214">
        <v>7</v>
      </c>
      <c r="F599" s="146">
        <v>1</v>
      </c>
      <c r="G599" s="147">
        <v>1</v>
      </c>
      <c r="H599" s="148">
        <v>2</v>
      </c>
      <c r="I599" s="146">
        <v>8</v>
      </c>
      <c r="J599" s="147">
        <v>3</v>
      </c>
      <c r="K599" s="148">
        <v>11</v>
      </c>
      <c r="L599" s="150">
        <v>5</v>
      </c>
      <c r="M599" s="150">
        <v>60</v>
      </c>
      <c r="N599" s="140"/>
      <c r="O599" s="466"/>
    </row>
    <row r="600" spans="1:15" s="30" customFormat="1" ht="12.75" hidden="1" customHeight="1" x14ac:dyDescent="0.2">
      <c r="A600" s="128"/>
      <c r="B600" s="107"/>
      <c r="C600" s="203"/>
      <c r="D600" s="107">
        <v>2005</v>
      </c>
      <c r="E600" s="214"/>
      <c r="F600" s="626">
        <v>0</v>
      </c>
      <c r="G600" s="147">
        <v>14</v>
      </c>
      <c r="H600" s="148">
        <v>14</v>
      </c>
      <c r="I600" s="146">
        <v>0</v>
      </c>
      <c r="J600" s="147">
        <v>1</v>
      </c>
      <c r="K600" s="148">
        <v>1</v>
      </c>
      <c r="L600" s="150">
        <v>0</v>
      </c>
      <c r="M600" s="150">
        <v>58</v>
      </c>
      <c r="N600" s="140"/>
      <c r="O600" s="466"/>
    </row>
    <row r="601" spans="1:15" s="30" customFormat="1" ht="12.75" hidden="1" customHeight="1" x14ac:dyDescent="0.2">
      <c r="A601" s="128">
        <v>1</v>
      </c>
      <c r="B601" s="107" t="s">
        <v>49</v>
      </c>
      <c r="C601" s="203" t="s">
        <v>80</v>
      </c>
      <c r="D601" s="105">
        <v>2006</v>
      </c>
      <c r="E601" s="214">
        <v>8</v>
      </c>
      <c r="F601" s="146">
        <v>1</v>
      </c>
      <c r="G601" s="147">
        <v>7</v>
      </c>
      <c r="H601" s="148">
        <v>8</v>
      </c>
      <c r="I601" s="146">
        <v>0</v>
      </c>
      <c r="J601" s="147">
        <v>7</v>
      </c>
      <c r="K601" s="148">
        <v>7</v>
      </c>
      <c r="L601" s="150">
        <v>1</v>
      </c>
      <c r="M601" s="150">
        <v>64</v>
      </c>
      <c r="N601" s="140"/>
      <c r="O601" s="466"/>
    </row>
    <row r="602" spans="1:15" s="30" customFormat="1" ht="12.75" hidden="1" customHeight="1" x14ac:dyDescent="0.2">
      <c r="A602" s="128">
        <v>1</v>
      </c>
      <c r="B602" s="107" t="s">
        <v>49</v>
      </c>
      <c r="C602" s="203" t="s">
        <v>80</v>
      </c>
      <c r="D602" s="105">
        <v>2007</v>
      </c>
      <c r="E602" s="214">
        <v>9</v>
      </c>
      <c r="F602" s="146">
        <v>5</v>
      </c>
      <c r="G602" s="147">
        <v>6</v>
      </c>
      <c r="H602" s="148">
        <v>11</v>
      </c>
      <c r="I602" s="146">
        <v>17</v>
      </c>
      <c r="J602" s="147">
        <v>4</v>
      </c>
      <c r="K602" s="148">
        <v>21</v>
      </c>
      <c r="L602" s="150">
        <v>10</v>
      </c>
      <c r="M602" s="150">
        <v>75</v>
      </c>
      <c r="N602" s="140"/>
      <c r="O602" s="466"/>
    </row>
    <row r="603" spans="1:15" s="30" customFormat="1" ht="12.75" hidden="1" customHeight="1" thickBot="1" x14ac:dyDescent="0.25">
      <c r="A603" s="128">
        <v>1</v>
      </c>
      <c r="B603" s="107" t="s">
        <v>49</v>
      </c>
      <c r="C603" s="203" t="s">
        <v>80</v>
      </c>
      <c r="D603" s="105">
        <v>2008</v>
      </c>
      <c r="E603" s="216">
        <v>10</v>
      </c>
      <c r="F603" s="146">
        <v>9</v>
      </c>
      <c r="G603" s="147">
        <v>4</v>
      </c>
      <c r="H603" s="148">
        <v>13</v>
      </c>
      <c r="I603" s="146">
        <v>8</v>
      </c>
      <c r="J603" s="147">
        <v>2</v>
      </c>
      <c r="K603" s="148">
        <v>10</v>
      </c>
      <c r="L603" s="150">
        <v>0</v>
      </c>
      <c r="M603" s="150">
        <v>85</v>
      </c>
      <c r="N603" s="140"/>
      <c r="O603" s="466"/>
    </row>
    <row r="604" spans="1:15" s="30" customFormat="1" ht="12.75" hidden="1" customHeight="1" x14ac:dyDescent="0.2">
      <c r="A604" s="128">
        <v>1</v>
      </c>
      <c r="B604" s="107" t="s">
        <v>49</v>
      </c>
      <c r="C604" s="203" t="s">
        <v>80</v>
      </c>
      <c r="D604" s="105">
        <v>2009</v>
      </c>
      <c r="E604" s="214">
        <v>4</v>
      </c>
      <c r="F604" s="146">
        <v>1</v>
      </c>
      <c r="G604" s="147">
        <v>11</v>
      </c>
      <c r="H604" s="148">
        <v>12</v>
      </c>
      <c r="I604" s="146">
        <v>1</v>
      </c>
      <c r="J604" s="149">
        <v>4</v>
      </c>
      <c r="K604" s="148">
        <v>5</v>
      </c>
      <c r="L604" s="150">
        <v>7</v>
      </c>
      <c r="M604" s="150">
        <v>83</v>
      </c>
      <c r="N604" s="140"/>
      <c r="O604" s="466"/>
    </row>
    <row r="605" spans="1:15" s="30" customFormat="1" ht="12.75" hidden="1" customHeight="1" x14ac:dyDescent="0.2">
      <c r="A605" s="128">
        <v>1</v>
      </c>
      <c r="B605" s="104"/>
      <c r="C605" s="220"/>
      <c r="D605" s="107">
        <v>2010</v>
      </c>
      <c r="E605" s="214">
        <v>5</v>
      </c>
      <c r="F605" s="609">
        <v>12</v>
      </c>
      <c r="G605" s="610">
        <v>6</v>
      </c>
      <c r="H605" s="611">
        <v>18</v>
      </c>
      <c r="I605" s="609">
        <v>3</v>
      </c>
      <c r="J605" s="612">
        <v>6</v>
      </c>
      <c r="K605" s="611">
        <v>9</v>
      </c>
      <c r="L605" s="613">
        <v>6</v>
      </c>
      <c r="M605" s="613">
        <v>87</v>
      </c>
      <c r="N605" s="140"/>
      <c r="O605" s="466"/>
    </row>
    <row r="606" spans="1:15" s="101" customFormat="1" ht="12.75" hidden="1" customHeight="1" x14ac:dyDescent="0.2">
      <c r="B606" s="188"/>
      <c r="C606" s="183"/>
      <c r="D606" s="107">
        <v>2011</v>
      </c>
      <c r="E606" s="214"/>
      <c r="F606" s="609">
        <v>2</v>
      </c>
      <c r="G606" s="610">
        <v>10</v>
      </c>
      <c r="H606" s="611">
        <v>12</v>
      </c>
      <c r="I606" s="609">
        <v>4</v>
      </c>
      <c r="J606" s="612">
        <v>8</v>
      </c>
      <c r="K606" s="611">
        <v>12</v>
      </c>
      <c r="L606" s="613">
        <v>2</v>
      </c>
      <c r="M606" s="613">
        <v>97</v>
      </c>
      <c r="N606" s="115"/>
      <c r="O606" s="466"/>
    </row>
    <row r="607" spans="1:15" s="101" customFormat="1" ht="12.75" hidden="1" customHeight="1" x14ac:dyDescent="0.2">
      <c r="A607" s="128">
        <v>23</v>
      </c>
      <c r="B607" s="212"/>
      <c r="C607" s="212"/>
      <c r="D607" s="107" t="s">
        <v>339</v>
      </c>
      <c r="E607" s="214"/>
      <c r="F607" s="144">
        <v>1</v>
      </c>
      <c r="G607" s="142">
        <v>6</v>
      </c>
      <c r="H607" s="143">
        <v>7</v>
      </c>
      <c r="I607" s="144">
        <v>0</v>
      </c>
      <c r="J607" s="142">
        <v>2</v>
      </c>
      <c r="K607" s="143">
        <v>2</v>
      </c>
      <c r="L607" s="145">
        <v>9</v>
      </c>
      <c r="M607" s="145">
        <v>90</v>
      </c>
      <c r="N607" s="115"/>
      <c r="O607" s="466"/>
    </row>
    <row r="608" spans="1:15" s="101" customFormat="1" ht="12.75" hidden="1" customHeight="1" x14ac:dyDescent="0.2">
      <c r="A608" s="128"/>
      <c r="B608" s="107" t="s">
        <v>49</v>
      </c>
      <c r="C608" s="203" t="s">
        <v>80</v>
      </c>
      <c r="D608" s="107">
        <v>2013</v>
      </c>
      <c r="E608" s="214"/>
      <c r="F608" s="144">
        <v>5</v>
      </c>
      <c r="G608" s="142">
        <v>10</v>
      </c>
      <c r="H608" s="143">
        <v>15</v>
      </c>
      <c r="I608" s="144">
        <v>3</v>
      </c>
      <c r="J608" s="142">
        <v>9</v>
      </c>
      <c r="K608" s="143">
        <v>12</v>
      </c>
      <c r="L608" s="145">
        <v>17</v>
      </c>
      <c r="M608" s="145">
        <v>85</v>
      </c>
      <c r="N608" s="115"/>
      <c r="O608" s="466"/>
    </row>
    <row r="609" spans="1:15" s="101" customFormat="1" ht="12" customHeight="1" x14ac:dyDescent="0.2">
      <c r="A609" s="128"/>
      <c r="B609" s="107" t="s">
        <v>49</v>
      </c>
      <c r="C609" s="203" t="s">
        <v>80</v>
      </c>
      <c r="D609" s="107">
        <v>2014</v>
      </c>
      <c r="E609" s="214"/>
      <c r="F609" s="144">
        <v>1</v>
      </c>
      <c r="G609" s="142">
        <v>6</v>
      </c>
      <c r="H609" s="143">
        <v>7</v>
      </c>
      <c r="I609" s="144">
        <v>1</v>
      </c>
      <c r="J609" s="142">
        <v>7</v>
      </c>
      <c r="K609" s="143">
        <v>8</v>
      </c>
      <c r="L609" s="145">
        <v>11</v>
      </c>
      <c r="M609" s="145">
        <v>82</v>
      </c>
      <c r="N609" s="115"/>
      <c r="O609" s="466"/>
    </row>
    <row r="610" spans="1:15" s="101" customFormat="1" ht="12" customHeight="1" x14ac:dyDescent="0.2">
      <c r="A610" s="128"/>
      <c r="B610" s="107"/>
      <c r="C610" s="203"/>
      <c r="D610" s="107">
        <v>2015</v>
      </c>
      <c r="E610" s="214"/>
      <c r="F610" s="94" t="s">
        <v>307</v>
      </c>
      <c r="G610" s="95" t="s">
        <v>307</v>
      </c>
      <c r="H610" s="96" t="s">
        <v>307</v>
      </c>
      <c r="I610" s="94" t="s">
        <v>307</v>
      </c>
      <c r="J610" s="95" t="s">
        <v>307</v>
      </c>
      <c r="K610" s="96" t="s">
        <v>307</v>
      </c>
      <c r="L610" s="93" t="s">
        <v>307</v>
      </c>
      <c r="M610" s="93" t="s">
        <v>307</v>
      </c>
      <c r="N610" s="140"/>
      <c r="O610" s="466"/>
    </row>
    <row r="611" spans="1:15" s="101" customFormat="1" ht="12" customHeight="1" x14ac:dyDescent="0.2">
      <c r="A611" s="128"/>
      <c r="B611" s="107"/>
      <c r="C611" s="201"/>
      <c r="D611" s="107">
        <v>2016</v>
      </c>
      <c r="E611" s="214"/>
      <c r="F611" s="609">
        <v>3</v>
      </c>
      <c r="G611" s="610">
        <v>7</v>
      </c>
      <c r="H611" s="611">
        <v>10</v>
      </c>
      <c r="I611" s="609">
        <v>1</v>
      </c>
      <c r="J611" s="610">
        <v>12</v>
      </c>
      <c r="K611" s="611">
        <v>13</v>
      </c>
      <c r="L611" s="613">
        <v>5</v>
      </c>
      <c r="M611" s="145">
        <v>97</v>
      </c>
      <c r="N611" s="140"/>
      <c r="O611" s="466"/>
    </row>
    <row r="612" spans="1:15" s="467" customFormat="1" ht="12" customHeight="1" x14ac:dyDescent="0.25">
      <c r="A612" s="128"/>
      <c r="B612" s="107"/>
      <c r="C612" s="201"/>
      <c r="D612" s="107">
        <v>2017</v>
      </c>
      <c r="E612" s="211"/>
      <c r="F612" s="146">
        <v>2</v>
      </c>
      <c r="G612" s="147">
        <v>8</v>
      </c>
      <c r="H612" s="148">
        <v>10</v>
      </c>
      <c r="I612" s="146">
        <v>3</v>
      </c>
      <c r="J612" s="147">
        <v>7</v>
      </c>
      <c r="K612" s="148">
        <v>10</v>
      </c>
      <c r="L612" s="150">
        <v>14</v>
      </c>
      <c r="M612" s="150">
        <v>94</v>
      </c>
      <c r="N612" s="115"/>
      <c r="O612" s="466"/>
    </row>
    <row r="613" spans="1:15" s="467" customFormat="1" ht="12" customHeight="1" x14ac:dyDescent="0.25">
      <c r="A613" s="128"/>
      <c r="B613" s="107"/>
      <c r="C613" s="201"/>
      <c r="D613" s="107">
        <v>2018</v>
      </c>
      <c r="E613" s="211"/>
      <c r="F613" s="146">
        <v>3</v>
      </c>
      <c r="G613" s="147">
        <v>2</v>
      </c>
      <c r="H613" s="148">
        <v>5</v>
      </c>
      <c r="I613" s="146">
        <v>3</v>
      </c>
      <c r="J613" s="147">
        <v>1</v>
      </c>
      <c r="K613" s="148">
        <v>4</v>
      </c>
      <c r="L613" s="150">
        <v>1</v>
      </c>
      <c r="M613" s="150">
        <v>97</v>
      </c>
      <c r="N613" s="115"/>
      <c r="O613" s="466"/>
    </row>
    <row r="614" spans="1:15" s="466" customFormat="1" ht="4.5" customHeight="1" thickBot="1" x14ac:dyDescent="0.25">
      <c r="A614" s="128"/>
      <c r="B614" s="107"/>
      <c r="C614" s="201"/>
      <c r="D614" s="105"/>
      <c r="E614" s="213">
        <v>5</v>
      </c>
      <c r="F614" s="13"/>
      <c r="G614" s="14"/>
      <c r="H614" s="15"/>
      <c r="I614" s="13"/>
      <c r="J614" s="14"/>
      <c r="K614" s="15"/>
      <c r="L614" s="8"/>
      <c r="M614" s="8"/>
      <c r="N614" s="140"/>
    </row>
    <row r="615" spans="1:15" s="466" customFormat="1" ht="13.5" hidden="1" customHeight="1" x14ac:dyDescent="0.2">
      <c r="A615" s="128"/>
      <c r="B615" s="107"/>
      <c r="C615" s="203" t="s">
        <v>81</v>
      </c>
      <c r="D615" s="105">
        <v>1980</v>
      </c>
      <c r="E615" s="211"/>
      <c r="F615" s="606">
        <v>39</v>
      </c>
      <c r="G615" s="149">
        <v>105</v>
      </c>
      <c r="H615" s="607">
        <v>144</v>
      </c>
      <c r="I615" s="606">
        <v>2</v>
      </c>
      <c r="J615" s="149">
        <v>0</v>
      </c>
      <c r="K615" s="607">
        <v>2</v>
      </c>
      <c r="L615" s="608">
        <v>0</v>
      </c>
      <c r="M615" s="137">
        <v>2</v>
      </c>
      <c r="N615" s="140"/>
    </row>
    <row r="616" spans="1:15" s="466" customFormat="1" ht="13.5" hidden="1" customHeight="1" x14ac:dyDescent="0.2">
      <c r="A616" s="128"/>
      <c r="B616" s="107"/>
      <c r="C616" s="203" t="s">
        <v>81</v>
      </c>
      <c r="D616" s="105">
        <v>1981</v>
      </c>
      <c r="E616" s="211"/>
      <c r="F616" s="606">
        <v>25</v>
      </c>
      <c r="G616" s="149">
        <v>70</v>
      </c>
      <c r="H616" s="607">
        <v>95</v>
      </c>
      <c r="I616" s="606">
        <v>24</v>
      </c>
      <c r="J616" s="149">
        <v>80</v>
      </c>
      <c r="K616" s="607">
        <v>104</v>
      </c>
      <c r="L616" s="608">
        <v>0</v>
      </c>
      <c r="M616" s="137">
        <v>106</v>
      </c>
      <c r="N616" s="140"/>
    </row>
    <row r="617" spans="1:15" s="466" customFormat="1" ht="12.75" hidden="1" customHeight="1" x14ac:dyDescent="0.2">
      <c r="A617" s="128"/>
      <c r="B617" s="107"/>
      <c r="C617" s="203" t="s">
        <v>81</v>
      </c>
      <c r="D617" s="105">
        <v>1982</v>
      </c>
      <c r="E617" s="211"/>
      <c r="F617" s="606">
        <v>81</v>
      </c>
      <c r="G617" s="149">
        <v>101</v>
      </c>
      <c r="H617" s="607">
        <v>182</v>
      </c>
      <c r="I617" s="606">
        <v>22</v>
      </c>
      <c r="J617" s="149">
        <v>89</v>
      </c>
      <c r="K617" s="607">
        <v>111</v>
      </c>
      <c r="L617" s="608">
        <v>0</v>
      </c>
      <c r="M617" s="137">
        <v>217</v>
      </c>
      <c r="N617" s="140"/>
    </row>
    <row r="618" spans="1:15" s="466" customFormat="1" ht="12.75" hidden="1" customHeight="1" x14ac:dyDescent="0.2">
      <c r="A618" s="128"/>
      <c r="B618" s="107"/>
      <c r="C618" s="203" t="s">
        <v>81</v>
      </c>
      <c r="D618" s="105">
        <v>1983</v>
      </c>
      <c r="E618" s="211"/>
      <c r="F618" s="606">
        <v>92</v>
      </c>
      <c r="G618" s="149">
        <v>123</v>
      </c>
      <c r="H618" s="607">
        <v>215</v>
      </c>
      <c r="I618" s="606">
        <v>27</v>
      </c>
      <c r="J618" s="149">
        <v>67</v>
      </c>
      <c r="K618" s="607">
        <v>94</v>
      </c>
      <c r="L618" s="608">
        <v>25</v>
      </c>
      <c r="M618" s="137">
        <v>286</v>
      </c>
      <c r="N618" s="140"/>
    </row>
    <row r="619" spans="1:15" s="33" customFormat="1" ht="12.75" hidden="1" customHeight="1" x14ac:dyDescent="0.2">
      <c r="A619" s="128"/>
      <c r="B619" s="107"/>
      <c r="C619" s="203" t="s">
        <v>81</v>
      </c>
      <c r="D619" s="107">
        <v>1984</v>
      </c>
      <c r="E619" s="214"/>
      <c r="F619" s="146">
        <v>19</v>
      </c>
      <c r="G619" s="147">
        <v>125</v>
      </c>
      <c r="H619" s="148">
        <v>144</v>
      </c>
      <c r="I619" s="146">
        <v>0</v>
      </c>
      <c r="J619" s="147">
        <v>0</v>
      </c>
      <c r="K619" s="148">
        <v>0</v>
      </c>
      <c r="L619" s="150">
        <v>2</v>
      </c>
      <c r="M619" s="137">
        <v>284</v>
      </c>
      <c r="N619" s="140"/>
      <c r="O619" s="466"/>
    </row>
    <row r="620" spans="1:15" s="33" customFormat="1" ht="12.75" hidden="1" customHeight="1" x14ac:dyDescent="0.2">
      <c r="A620" s="128">
        <v>1</v>
      </c>
      <c r="B620" s="107"/>
      <c r="C620" s="203" t="s">
        <v>81</v>
      </c>
      <c r="D620" s="107">
        <v>1985</v>
      </c>
      <c r="E620" s="214">
        <v>8</v>
      </c>
      <c r="F620" s="146">
        <v>44</v>
      </c>
      <c r="G620" s="147">
        <v>133</v>
      </c>
      <c r="H620" s="148">
        <v>177</v>
      </c>
      <c r="I620" s="146">
        <v>48</v>
      </c>
      <c r="J620" s="147">
        <v>32</v>
      </c>
      <c r="K620" s="148">
        <v>80</v>
      </c>
      <c r="L620" s="150">
        <v>39</v>
      </c>
      <c r="M620" s="137">
        <v>325</v>
      </c>
      <c r="N620" s="140"/>
      <c r="O620" s="466"/>
    </row>
    <row r="621" spans="1:15" s="33" customFormat="1" ht="12.75" hidden="1" customHeight="1" x14ac:dyDescent="0.2">
      <c r="A621" s="128">
        <v>1</v>
      </c>
      <c r="B621" s="107" t="s">
        <v>17</v>
      </c>
      <c r="C621" s="203" t="s">
        <v>81</v>
      </c>
      <c r="D621" s="107">
        <v>1986</v>
      </c>
      <c r="E621" s="214">
        <v>9</v>
      </c>
      <c r="F621" s="136" t="s">
        <v>307</v>
      </c>
      <c r="G621" s="138" t="s">
        <v>307</v>
      </c>
      <c r="H621" s="139" t="s">
        <v>307</v>
      </c>
      <c r="I621" s="136" t="s">
        <v>307</v>
      </c>
      <c r="J621" s="138" t="s">
        <v>307</v>
      </c>
      <c r="K621" s="139" t="s">
        <v>307</v>
      </c>
      <c r="L621" s="137" t="s">
        <v>307</v>
      </c>
      <c r="M621" s="137">
        <v>0</v>
      </c>
      <c r="N621" s="140"/>
      <c r="O621" s="466"/>
    </row>
    <row r="622" spans="1:15" s="33" customFormat="1" ht="12.75" hidden="1" customHeight="1" x14ac:dyDescent="0.2">
      <c r="A622" s="128">
        <v>1</v>
      </c>
      <c r="B622" s="107" t="s">
        <v>17</v>
      </c>
      <c r="C622" s="203" t="s">
        <v>81</v>
      </c>
      <c r="D622" s="107">
        <v>1987</v>
      </c>
      <c r="E622" s="214">
        <v>10</v>
      </c>
      <c r="F622" s="146">
        <v>78</v>
      </c>
      <c r="G622" s="147">
        <v>181</v>
      </c>
      <c r="H622" s="148">
        <v>259</v>
      </c>
      <c r="I622" s="146">
        <v>35</v>
      </c>
      <c r="J622" s="147">
        <v>83</v>
      </c>
      <c r="K622" s="148">
        <v>118</v>
      </c>
      <c r="L622" s="150">
        <v>34</v>
      </c>
      <c r="M622" s="137">
        <v>523</v>
      </c>
      <c r="N622" s="140"/>
      <c r="O622" s="466"/>
    </row>
    <row r="623" spans="1:15" s="33" customFormat="1" ht="12.75" hidden="1" customHeight="1" x14ac:dyDescent="0.2">
      <c r="A623" s="128">
        <v>1</v>
      </c>
      <c r="B623" s="107" t="s">
        <v>17</v>
      </c>
      <c r="C623" s="203" t="s">
        <v>81</v>
      </c>
      <c r="D623" s="107">
        <v>1988</v>
      </c>
      <c r="E623" s="214">
        <v>11</v>
      </c>
      <c r="F623" s="146">
        <v>116</v>
      </c>
      <c r="G623" s="147">
        <v>203</v>
      </c>
      <c r="H623" s="148">
        <v>319</v>
      </c>
      <c r="I623" s="146">
        <v>0</v>
      </c>
      <c r="J623" s="147">
        <v>0</v>
      </c>
      <c r="K623" s="148">
        <v>0</v>
      </c>
      <c r="L623" s="150">
        <v>7</v>
      </c>
      <c r="M623" s="137">
        <v>516</v>
      </c>
      <c r="N623" s="140"/>
      <c r="O623" s="466"/>
    </row>
    <row r="624" spans="1:15" s="33" customFormat="1" ht="12.75" hidden="1" customHeight="1" x14ac:dyDescent="0.2">
      <c r="A624" s="128">
        <v>1</v>
      </c>
      <c r="B624" s="107" t="s">
        <v>17</v>
      </c>
      <c r="C624" s="203" t="s">
        <v>81</v>
      </c>
      <c r="D624" s="107">
        <v>1989</v>
      </c>
      <c r="E624" s="214">
        <v>12</v>
      </c>
      <c r="F624" s="146">
        <v>138</v>
      </c>
      <c r="G624" s="147">
        <v>201</v>
      </c>
      <c r="H624" s="148">
        <v>339</v>
      </c>
      <c r="I624" s="146">
        <v>19</v>
      </c>
      <c r="J624" s="147">
        <v>96</v>
      </c>
      <c r="K624" s="148">
        <v>115</v>
      </c>
      <c r="L624" s="150">
        <v>31</v>
      </c>
      <c r="M624" s="137">
        <v>602</v>
      </c>
      <c r="N624" s="140"/>
      <c r="O624" s="466"/>
    </row>
    <row r="625" spans="1:15" s="33" customFormat="1" ht="12.75" hidden="1" customHeight="1" x14ac:dyDescent="0.2">
      <c r="A625" s="128">
        <v>1</v>
      </c>
      <c r="B625" s="107" t="s">
        <v>17</v>
      </c>
      <c r="C625" s="203" t="s">
        <v>81</v>
      </c>
      <c r="D625" s="107">
        <v>1990</v>
      </c>
      <c r="E625" s="214">
        <v>13</v>
      </c>
      <c r="F625" s="146">
        <v>86</v>
      </c>
      <c r="G625" s="147">
        <v>214</v>
      </c>
      <c r="H625" s="148">
        <v>300</v>
      </c>
      <c r="I625" s="146">
        <v>34</v>
      </c>
      <c r="J625" s="147">
        <v>68</v>
      </c>
      <c r="K625" s="148">
        <v>102</v>
      </c>
      <c r="L625" s="150">
        <v>54</v>
      </c>
      <c r="M625" s="137">
        <v>654</v>
      </c>
      <c r="N625" s="140"/>
      <c r="O625" s="466"/>
    </row>
    <row r="626" spans="1:15" s="33" customFormat="1" ht="12.75" hidden="1" customHeight="1" x14ac:dyDescent="0.2">
      <c r="A626" s="128">
        <v>1</v>
      </c>
      <c r="B626" s="107" t="s">
        <v>17</v>
      </c>
      <c r="C626" s="203" t="s">
        <v>81</v>
      </c>
      <c r="D626" s="107">
        <v>1991</v>
      </c>
      <c r="E626" s="214">
        <v>14</v>
      </c>
      <c r="F626" s="146">
        <v>117</v>
      </c>
      <c r="G626" s="147">
        <v>237</v>
      </c>
      <c r="H626" s="148">
        <v>354</v>
      </c>
      <c r="I626" s="146">
        <v>0</v>
      </c>
      <c r="J626" s="147">
        <v>0</v>
      </c>
      <c r="K626" s="148">
        <v>0</v>
      </c>
      <c r="L626" s="150">
        <v>10</v>
      </c>
      <c r="M626" s="137">
        <v>644</v>
      </c>
      <c r="N626" s="140"/>
      <c r="O626" s="466"/>
    </row>
    <row r="627" spans="1:15" s="33" customFormat="1" ht="12.75" hidden="1" customHeight="1" x14ac:dyDescent="0.2">
      <c r="A627" s="128">
        <v>1</v>
      </c>
      <c r="B627" s="107" t="s">
        <v>17</v>
      </c>
      <c r="C627" s="203" t="s">
        <v>81</v>
      </c>
      <c r="D627" s="107">
        <v>1992</v>
      </c>
      <c r="E627" s="214">
        <v>15</v>
      </c>
      <c r="F627" s="146">
        <v>43</v>
      </c>
      <c r="G627" s="147">
        <v>140</v>
      </c>
      <c r="H627" s="148">
        <v>183</v>
      </c>
      <c r="I627" s="146">
        <v>81</v>
      </c>
      <c r="J627" s="147">
        <v>148</v>
      </c>
      <c r="K627" s="148">
        <v>229</v>
      </c>
      <c r="L627" s="150">
        <v>110</v>
      </c>
      <c r="M627" s="137">
        <v>763</v>
      </c>
      <c r="N627" s="140"/>
      <c r="O627" s="466"/>
    </row>
    <row r="628" spans="1:15" s="33" customFormat="1" ht="12.75" hidden="1" customHeight="1" x14ac:dyDescent="0.2">
      <c r="A628" s="128">
        <v>1</v>
      </c>
      <c r="B628" s="107" t="s">
        <v>17</v>
      </c>
      <c r="C628" s="203" t="s">
        <v>81</v>
      </c>
      <c r="D628" s="107">
        <v>1993</v>
      </c>
      <c r="E628" s="214">
        <v>16</v>
      </c>
      <c r="F628" s="146">
        <v>67</v>
      </c>
      <c r="G628" s="147">
        <v>193</v>
      </c>
      <c r="H628" s="148">
        <v>260</v>
      </c>
      <c r="I628" s="146">
        <v>61</v>
      </c>
      <c r="J628" s="147">
        <v>112</v>
      </c>
      <c r="K628" s="148">
        <v>173</v>
      </c>
      <c r="L628" s="150">
        <v>44</v>
      </c>
      <c r="M628" s="137">
        <v>892</v>
      </c>
      <c r="N628" s="140"/>
      <c r="O628" s="466"/>
    </row>
    <row r="629" spans="1:15" s="33" customFormat="1" ht="12.75" hidden="1" customHeight="1" x14ac:dyDescent="0.2">
      <c r="A629" s="128">
        <v>1</v>
      </c>
      <c r="B629" s="107" t="s">
        <v>17</v>
      </c>
      <c r="C629" s="203" t="s">
        <v>81</v>
      </c>
      <c r="D629" s="107">
        <v>1994</v>
      </c>
      <c r="E629" s="214">
        <v>17</v>
      </c>
      <c r="F629" s="146">
        <v>83</v>
      </c>
      <c r="G629" s="147">
        <v>130</v>
      </c>
      <c r="H629" s="148">
        <v>213</v>
      </c>
      <c r="I629" s="146">
        <v>96</v>
      </c>
      <c r="J629" s="147">
        <v>210</v>
      </c>
      <c r="K629" s="148">
        <v>306</v>
      </c>
      <c r="L629" s="150">
        <v>218</v>
      </c>
      <c r="M629" s="137">
        <v>980</v>
      </c>
      <c r="N629" s="140"/>
      <c r="O629" s="466"/>
    </row>
    <row r="630" spans="1:15" s="33" customFormat="1" ht="12.75" hidden="1" customHeight="1" x14ac:dyDescent="0.2">
      <c r="A630" s="128">
        <v>1</v>
      </c>
      <c r="B630" s="107" t="s">
        <v>17</v>
      </c>
      <c r="C630" s="203" t="s">
        <v>81</v>
      </c>
      <c r="D630" s="107">
        <v>1995</v>
      </c>
      <c r="E630" s="214">
        <v>18</v>
      </c>
      <c r="F630" s="146">
        <v>50</v>
      </c>
      <c r="G630" s="147">
        <v>66</v>
      </c>
      <c r="H630" s="148">
        <v>116</v>
      </c>
      <c r="I630" s="146">
        <v>0</v>
      </c>
      <c r="J630" s="147">
        <v>0</v>
      </c>
      <c r="K630" s="148">
        <v>0</v>
      </c>
      <c r="L630" s="150">
        <v>6</v>
      </c>
      <c r="M630" s="137">
        <v>974</v>
      </c>
      <c r="N630" s="140"/>
      <c r="O630" s="466"/>
    </row>
    <row r="631" spans="1:15" s="33" customFormat="1" ht="12.75" hidden="1" customHeight="1" x14ac:dyDescent="0.2">
      <c r="A631" s="128">
        <v>1</v>
      </c>
      <c r="B631" s="107" t="s">
        <v>17</v>
      </c>
      <c r="C631" s="203" t="s">
        <v>81</v>
      </c>
      <c r="D631" s="107">
        <v>1996</v>
      </c>
      <c r="E631" s="214">
        <v>19</v>
      </c>
      <c r="F631" s="146">
        <v>46</v>
      </c>
      <c r="G631" s="147">
        <v>42</v>
      </c>
      <c r="H631" s="148">
        <v>88</v>
      </c>
      <c r="I631" s="146">
        <v>59</v>
      </c>
      <c r="J631" s="147">
        <v>175</v>
      </c>
      <c r="K631" s="148">
        <v>234</v>
      </c>
      <c r="L631" s="150">
        <v>97</v>
      </c>
      <c r="M631" s="137">
        <v>1111</v>
      </c>
      <c r="N631" s="140"/>
      <c r="O631" s="466"/>
    </row>
    <row r="632" spans="1:15" s="33" customFormat="1" ht="12.75" hidden="1" customHeight="1" x14ac:dyDescent="0.2">
      <c r="A632" s="128">
        <v>1</v>
      </c>
      <c r="B632" s="107" t="s">
        <v>17</v>
      </c>
      <c r="C632" s="203" t="s">
        <v>81</v>
      </c>
      <c r="D632" s="107">
        <v>1997</v>
      </c>
      <c r="E632" s="214">
        <v>20</v>
      </c>
      <c r="F632" s="146">
        <v>62</v>
      </c>
      <c r="G632" s="147">
        <v>52</v>
      </c>
      <c r="H632" s="148">
        <v>114</v>
      </c>
      <c r="I632" s="146">
        <v>0</v>
      </c>
      <c r="J632" s="147">
        <v>0</v>
      </c>
      <c r="K632" s="148">
        <v>0</v>
      </c>
      <c r="L632" s="150">
        <v>5</v>
      </c>
      <c r="M632" s="137">
        <v>1106</v>
      </c>
      <c r="N632" s="140"/>
      <c r="O632" s="466"/>
    </row>
    <row r="633" spans="1:15" s="33" customFormat="1" ht="12.75" hidden="1" customHeight="1" x14ac:dyDescent="0.2">
      <c r="A633" s="128">
        <v>1</v>
      </c>
      <c r="B633" s="107" t="s">
        <v>17</v>
      </c>
      <c r="C633" s="203" t="s">
        <v>81</v>
      </c>
      <c r="D633" s="107">
        <v>1998</v>
      </c>
      <c r="E633" s="214">
        <v>21</v>
      </c>
      <c r="F633" s="146">
        <v>48</v>
      </c>
      <c r="G633" s="147">
        <v>28</v>
      </c>
      <c r="H633" s="148">
        <v>76</v>
      </c>
      <c r="I633" s="146">
        <v>0</v>
      </c>
      <c r="J633" s="147">
        <v>0</v>
      </c>
      <c r="K633" s="148">
        <v>0</v>
      </c>
      <c r="L633" s="150">
        <v>76</v>
      </c>
      <c r="M633" s="137">
        <v>1030</v>
      </c>
      <c r="N633" s="140"/>
      <c r="O633" s="466"/>
    </row>
    <row r="634" spans="1:15" s="33" customFormat="1" ht="12.75" hidden="1" customHeight="1" x14ac:dyDescent="0.2">
      <c r="A634" s="128">
        <v>1</v>
      </c>
      <c r="B634" s="107" t="s">
        <v>17</v>
      </c>
      <c r="C634" s="203" t="s">
        <v>81</v>
      </c>
      <c r="D634" s="107">
        <v>1999</v>
      </c>
      <c r="E634" s="214">
        <v>22</v>
      </c>
      <c r="F634" s="146">
        <v>29</v>
      </c>
      <c r="G634" s="147">
        <v>19</v>
      </c>
      <c r="H634" s="148">
        <v>48</v>
      </c>
      <c r="I634" s="146">
        <v>125</v>
      </c>
      <c r="J634" s="147">
        <v>141</v>
      </c>
      <c r="K634" s="148">
        <v>266</v>
      </c>
      <c r="L634" s="150">
        <v>275</v>
      </c>
      <c r="M634" s="137">
        <v>1021</v>
      </c>
      <c r="N634" s="140"/>
      <c r="O634" s="466"/>
    </row>
    <row r="635" spans="1:15" s="33" customFormat="1" ht="12.75" hidden="1" customHeight="1" x14ac:dyDescent="0.2">
      <c r="A635" s="128">
        <v>1</v>
      </c>
      <c r="B635" s="107" t="s">
        <v>17</v>
      </c>
      <c r="C635" s="203" t="s">
        <v>81</v>
      </c>
      <c r="D635" s="107">
        <v>2000</v>
      </c>
      <c r="E635" s="214">
        <v>23</v>
      </c>
      <c r="F635" s="146">
        <v>34</v>
      </c>
      <c r="G635" s="147">
        <v>23</v>
      </c>
      <c r="H635" s="148">
        <v>57</v>
      </c>
      <c r="I635" s="146">
        <v>40</v>
      </c>
      <c r="J635" s="147">
        <v>28</v>
      </c>
      <c r="K635" s="148">
        <v>68</v>
      </c>
      <c r="L635" s="150">
        <v>15</v>
      </c>
      <c r="M635" s="137">
        <v>1074</v>
      </c>
      <c r="N635" s="140"/>
      <c r="O635" s="466"/>
    </row>
    <row r="636" spans="1:15" s="33" customFormat="1" ht="12.75" hidden="1" customHeight="1" x14ac:dyDescent="0.2">
      <c r="A636" s="128">
        <v>1</v>
      </c>
      <c r="B636" s="107" t="s">
        <v>17</v>
      </c>
      <c r="C636" s="203" t="s">
        <v>81</v>
      </c>
      <c r="D636" s="107">
        <v>2001</v>
      </c>
      <c r="E636" s="214">
        <v>24</v>
      </c>
      <c r="F636" s="146">
        <v>34</v>
      </c>
      <c r="G636" s="147">
        <v>25</v>
      </c>
      <c r="H636" s="148">
        <v>59</v>
      </c>
      <c r="I636" s="146">
        <v>0</v>
      </c>
      <c r="J636" s="147">
        <v>0</v>
      </c>
      <c r="K636" s="148">
        <v>0</v>
      </c>
      <c r="L636" s="150">
        <v>51</v>
      </c>
      <c r="M636" s="137">
        <v>1023</v>
      </c>
      <c r="N636" s="140"/>
      <c r="O636" s="466"/>
    </row>
    <row r="637" spans="1:15" s="33" customFormat="1" ht="12.75" hidden="1" customHeight="1" x14ac:dyDescent="0.2">
      <c r="A637" s="128">
        <v>1</v>
      </c>
      <c r="B637" s="107" t="s">
        <v>17</v>
      </c>
      <c r="C637" s="203" t="s">
        <v>81</v>
      </c>
      <c r="D637" s="107">
        <v>2002</v>
      </c>
      <c r="E637" s="214">
        <v>25</v>
      </c>
      <c r="F637" s="146">
        <v>70</v>
      </c>
      <c r="G637" s="147">
        <v>20</v>
      </c>
      <c r="H637" s="148">
        <v>90</v>
      </c>
      <c r="I637" s="146">
        <v>0</v>
      </c>
      <c r="J637" s="147">
        <v>0</v>
      </c>
      <c r="K637" s="148">
        <v>0</v>
      </c>
      <c r="L637" s="150">
        <v>51</v>
      </c>
      <c r="M637" s="137">
        <v>972</v>
      </c>
      <c r="N637" s="140"/>
      <c r="O637" s="466"/>
    </row>
    <row r="638" spans="1:15" s="33" customFormat="1" ht="12.75" hidden="1" customHeight="1" x14ac:dyDescent="0.2">
      <c r="A638" s="128">
        <v>1</v>
      </c>
      <c r="B638" s="107" t="s">
        <v>17</v>
      </c>
      <c r="C638" s="203" t="s">
        <v>81</v>
      </c>
      <c r="D638" s="107">
        <v>2003</v>
      </c>
      <c r="E638" s="214">
        <v>26</v>
      </c>
      <c r="F638" s="146">
        <v>45</v>
      </c>
      <c r="G638" s="147">
        <v>12</v>
      </c>
      <c r="H638" s="148">
        <v>57</v>
      </c>
      <c r="I638" s="146">
        <v>80</v>
      </c>
      <c r="J638" s="147">
        <v>69</v>
      </c>
      <c r="K638" s="148">
        <v>149</v>
      </c>
      <c r="L638" s="150">
        <v>330</v>
      </c>
      <c r="M638" s="137">
        <v>791</v>
      </c>
      <c r="N638" s="140"/>
      <c r="O638" s="466"/>
    </row>
    <row r="639" spans="1:15" s="33" customFormat="1" ht="12.75" hidden="1" customHeight="1" x14ac:dyDescent="0.2">
      <c r="A639" s="128">
        <v>1</v>
      </c>
      <c r="B639" s="107" t="s">
        <v>17</v>
      </c>
      <c r="C639" s="203" t="s">
        <v>81</v>
      </c>
      <c r="D639" s="107">
        <v>2004</v>
      </c>
      <c r="E639" s="214">
        <v>27</v>
      </c>
      <c r="F639" s="146">
        <v>70</v>
      </c>
      <c r="G639" s="147">
        <v>9</v>
      </c>
      <c r="H639" s="148">
        <v>79</v>
      </c>
      <c r="I639" s="146">
        <v>0</v>
      </c>
      <c r="J639" s="147">
        <v>0</v>
      </c>
      <c r="K639" s="148">
        <v>0</v>
      </c>
      <c r="L639" s="150">
        <v>82</v>
      </c>
      <c r="M639" s="137">
        <v>709</v>
      </c>
      <c r="N639" s="140"/>
      <c r="O639" s="466"/>
    </row>
    <row r="640" spans="1:15" s="33" customFormat="1" ht="12.75" hidden="1" customHeight="1" x14ac:dyDescent="0.2">
      <c r="A640" s="128"/>
      <c r="B640" s="107"/>
      <c r="C640" s="203"/>
      <c r="D640" s="107">
        <v>2005</v>
      </c>
      <c r="E640" s="214"/>
      <c r="F640" s="146">
        <v>43</v>
      </c>
      <c r="G640" s="147">
        <v>8</v>
      </c>
      <c r="H640" s="148">
        <v>51</v>
      </c>
      <c r="I640" s="146">
        <v>0</v>
      </c>
      <c r="J640" s="147">
        <v>0</v>
      </c>
      <c r="K640" s="148">
        <v>0</v>
      </c>
      <c r="L640" s="150">
        <v>161</v>
      </c>
      <c r="M640" s="137">
        <v>548</v>
      </c>
      <c r="N640" s="140"/>
      <c r="O640" s="466"/>
    </row>
    <row r="641" spans="1:15" s="33" customFormat="1" ht="12.75" hidden="1" customHeight="1" x14ac:dyDescent="0.2">
      <c r="A641" s="128">
        <v>1</v>
      </c>
      <c r="B641" s="107" t="s">
        <v>17</v>
      </c>
      <c r="C641" s="203" t="s">
        <v>81</v>
      </c>
      <c r="D641" s="105">
        <v>2006</v>
      </c>
      <c r="E641" s="214">
        <v>30</v>
      </c>
      <c r="F641" s="146">
        <v>49</v>
      </c>
      <c r="G641" s="147">
        <v>22</v>
      </c>
      <c r="H641" s="148">
        <v>71</v>
      </c>
      <c r="I641" s="146">
        <v>46</v>
      </c>
      <c r="J641" s="147">
        <v>28</v>
      </c>
      <c r="K641" s="148">
        <v>74</v>
      </c>
      <c r="L641" s="150">
        <v>260</v>
      </c>
      <c r="M641" s="137">
        <v>362</v>
      </c>
      <c r="N641" s="141"/>
      <c r="O641" s="466"/>
    </row>
    <row r="642" spans="1:15" s="33" customFormat="1" ht="12.75" hidden="1" customHeight="1" x14ac:dyDescent="0.2">
      <c r="A642" s="128">
        <v>1</v>
      </c>
      <c r="B642" s="107" t="s">
        <v>17</v>
      </c>
      <c r="C642" s="203"/>
      <c r="D642" s="105">
        <v>2007</v>
      </c>
      <c r="E642" s="214">
        <v>0</v>
      </c>
      <c r="F642" s="146">
        <v>64</v>
      </c>
      <c r="G642" s="147">
        <v>8</v>
      </c>
      <c r="H642" s="148">
        <v>72</v>
      </c>
      <c r="I642" s="146">
        <v>41</v>
      </c>
      <c r="J642" s="147">
        <v>6</v>
      </c>
      <c r="K642" s="148">
        <v>47</v>
      </c>
      <c r="L642" s="150">
        <v>52</v>
      </c>
      <c r="M642" s="137">
        <v>357</v>
      </c>
      <c r="N642" s="141"/>
      <c r="O642" s="466"/>
    </row>
    <row r="643" spans="1:15" s="30" customFormat="1" ht="12.75" hidden="1" customHeight="1" x14ac:dyDescent="0.2">
      <c r="A643" s="128">
        <v>1</v>
      </c>
      <c r="B643" s="106"/>
      <c r="C643" s="220" t="s">
        <v>196</v>
      </c>
      <c r="D643" s="105">
        <v>2008</v>
      </c>
      <c r="E643" s="214">
        <v>1</v>
      </c>
      <c r="F643" s="146">
        <v>65</v>
      </c>
      <c r="G643" s="147">
        <v>12</v>
      </c>
      <c r="H643" s="148">
        <v>77</v>
      </c>
      <c r="I643" s="146">
        <v>37</v>
      </c>
      <c r="J643" s="147">
        <v>8</v>
      </c>
      <c r="K643" s="148">
        <v>45</v>
      </c>
      <c r="L643" s="150">
        <v>5</v>
      </c>
      <c r="M643" s="137">
        <v>402</v>
      </c>
      <c r="N643" s="141"/>
      <c r="O643" s="466"/>
    </row>
    <row r="644" spans="1:15" s="30" customFormat="1" ht="12.75" hidden="1" customHeight="1" x14ac:dyDescent="0.2">
      <c r="A644" s="128">
        <v>1</v>
      </c>
      <c r="B644" s="107" t="s">
        <v>17</v>
      </c>
      <c r="C644" s="220" t="s">
        <v>196</v>
      </c>
      <c r="D644" s="105">
        <v>2009</v>
      </c>
      <c r="E644" s="214">
        <v>2</v>
      </c>
      <c r="F644" s="146">
        <v>42</v>
      </c>
      <c r="G644" s="147">
        <v>7</v>
      </c>
      <c r="H644" s="148">
        <v>49</v>
      </c>
      <c r="I644" s="146">
        <v>69</v>
      </c>
      <c r="J644" s="149">
        <v>22</v>
      </c>
      <c r="K644" s="148">
        <v>91</v>
      </c>
      <c r="L644" s="150">
        <v>147</v>
      </c>
      <c r="M644" s="137">
        <v>346</v>
      </c>
      <c r="N644" s="141"/>
      <c r="O644" s="466"/>
    </row>
    <row r="645" spans="1:15" s="30" customFormat="1" ht="12.75" hidden="1" customHeight="1" x14ac:dyDescent="0.2">
      <c r="A645" s="128">
        <v>1</v>
      </c>
      <c r="B645" s="104"/>
      <c r="C645" s="220"/>
      <c r="D645" s="107">
        <v>2010</v>
      </c>
      <c r="E645" s="214">
        <v>3</v>
      </c>
      <c r="F645" s="609">
        <v>36</v>
      </c>
      <c r="G645" s="610">
        <v>12</v>
      </c>
      <c r="H645" s="611">
        <v>48</v>
      </c>
      <c r="I645" s="609">
        <v>16</v>
      </c>
      <c r="J645" s="612">
        <v>2</v>
      </c>
      <c r="K645" s="611">
        <v>18</v>
      </c>
      <c r="L645" s="613">
        <v>13</v>
      </c>
      <c r="M645" s="137">
        <v>351</v>
      </c>
      <c r="N645" s="140"/>
      <c r="O645" s="466"/>
    </row>
    <row r="646" spans="1:15" s="100" customFormat="1" ht="12.75" hidden="1" customHeight="1" x14ac:dyDescent="0.2">
      <c r="B646" s="188"/>
      <c r="C646" s="183"/>
      <c r="D646" s="107">
        <v>2011</v>
      </c>
      <c r="E646" s="214"/>
      <c r="F646" s="609">
        <v>56</v>
      </c>
      <c r="G646" s="610">
        <v>5</v>
      </c>
      <c r="H646" s="611">
        <v>61</v>
      </c>
      <c r="I646" s="609">
        <v>46</v>
      </c>
      <c r="J646" s="612">
        <v>1</v>
      </c>
      <c r="K646" s="611">
        <v>47</v>
      </c>
      <c r="L646" s="613">
        <v>66</v>
      </c>
      <c r="M646" s="137">
        <v>332</v>
      </c>
      <c r="N646" s="115"/>
      <c r="O646" s="466"/>
    </row>
    <row r="647" spans="1:15" s="100" customFormat="1" ht="12.75" hidden="1" customHeight="1" x14ac:dyDescent="0.2">
      <c r="A647" s="128">
        <v>24</v>
      </c>
      <c r="B647" s="212"/>
      <c r="C647" s="212"/>
      <c r="D647" s="107" t="s">
        <v>339</v>
      </c>
      <c r="E647" s="214"/>
      <c r="F647" s="144">
        <v>37</v>
      </c>
      <c r="G647" s="142">
        <v>10</v>
      </c>
      <c r="H647" s="143">
        <v>47</v>
      </c>
      <c r="I647" s="144">
        <v>16</v>
      </c>
      <c r="J647" s="142">
        <v>2</v>
      </c>
      <c r="K647" s="143">
        <v>18</v>
      </c>
      <c r="L647" s="145">
        <v>22</v>
      </c>
      <c r="M647" s="137">
        <v>328</v>
      </c>
      <c r="N647" s="115"/>
      <c r="O647" s="466"/>
    </row>
    <row r="648" spans="1:15" s="100" customFormat="1" ht="12.75" hidden="1" customHeight="1" x14ac:dyDescent="0.2">
      <c r="A648" s="128"/>
      <c r="B648" s="107" t="s">
        <v>17</v>
      </c>
      <c r="C648" s="220" t="s">
        <v>196</v>
      </c>
      <c r="D648" s="107">
        <v>2013</v>
      </c>
      <c r="E648" s="214"/>
      <c r="F648" s="144">
        <v>64</v>
      </c>
      <c r="G648" s="142">
        <v>10</v>
      </c>
      <c r="H648" s="143">
        <v>74</v>
      </c>
      <c r="I648" s="144">
        <v>57</v>
      </c>
      <c r="J648" s="142">
        <v>5</v>
      </c>
      <c r="K648" s="143">
        <v>62</v>
      </c>
      <c r="L648" s="145">
        <v>41</v>
      </c>
      <c r="M648" s="137">
        <v>349</v>
      </c>
      <c r="N648" s="115"/>
      <c r="O648" s="466"/>
    </row>
    <row r="649" spans="1:15" s="100" customFormat="1" ht="12" customHeight="1" x14ac:dyDescent="0.2">
      <c r="A649" s="128"/>
      <c r="B649" s="107" t="s">
        <v>17</v>
      </c>
      <c r="C649" s="220" t="s">
        <v>196</v>
      </c>
      <c r="D649" s="107">
        <v>2014</v>
      </c>
      <c r="E649" s="214"/>
      <c r="F649" s="144">
        <v>43</v>
      </c>
      <c r="G649" s="142">
        <v>11</v>
      </c>
      <c r="H649" s="143">
        <v>54</v>
      </c>
      <c r="I649" s="144">
        <v>0</v>
      </c>
      <c r="J649" s="142">
        <v>0</v>
      </c>
      <c r="K649" s="143">
        <v>0</v>
      </c>
      <c r="L649" s="145">
        <v>24</v>
      </c>
      <c r="M649" s="137">
        <v>325</v>
      </c>
      <c r="N649" s="115"/>
      <c r="O649" s="466"/>
    </row>
    <row r="650" spans="1:15" s="100" customFormat="1" ht="12" customHeight="1" x14ac:dyDescent="0.2">
      <c r="A650" s="128"/>
      <c r="B650" s="107"/>
      <c r="C650" s="203"/>
      <c r="D650" s="107">
        <v>2015</v>
      </c>
      <c r="E650" s="214"/>
      <c r="F650" s="144">
        <v>51</v>
      </c>
      <c r="G650" s="142">
        <v>17</v>
      </c>
      <c r="H650" s="143">
        <v>68</v>
      </c>
      <c r="I650" s="144">
        <v>64</v>
      </c>
      <c r="J650" s="142">
        <v>9</v>
      </c>
      <c r="K650" s="143">
        <v>73</v>
      </c>
      <c r="L650" s="145">
        <v>31</v>
      </c>
      <c r="M650" s="137">
        <v>367</v>
      </c>
      <c r="N650" s="115"/>
      <c r="O650" s="466"/>
    </row>
    <row r="651" spans="1:15" s="100" customFormat="1" ht="12" customHeight="1" x14ac:dyDescent="0.2">
      <c r="A651" s="128"/>
      <c r="B651" s="107"/>
      <c r="C651" s="203"/>
      <c r="D651" s="107">
        <v>2016</v>
      </c>
      <c r="E651" s="214"/>
      <c r="F651" s="144">
        <v>29</v>
      </c>
      <c r="G651" s="142">
        <v>11</v>
      </c>
      <c r="H651" s="143">
        <v>40</v>
      </c>
      <c r="I651" s="144">
        <v>0</v>
      </c>
      <c r="J651" s="142">
        <v>0</v>
      </c>
      <c r="K651" s="143">
        <v>0</v>
      </c>
      <c r="L651" s="145">
        <v>46</v>
      </c>
      <c r="M651" s="137">
        <v>321</v>
      </c>
      <c r="N651" s="115"/>
      <c r="O651" s="466"/>
    </row>
    <row r="652" spans="1:15" s="467" customFormat="1" ht="12" customHeight="1" x14ac:dyDescent="0.25">
      <c r="A652" s="128"/>
      <c r="B652" s="107"/>
      <c r="C652" s="201"/>
      <c r="D652" s="107">
        <v>2017</v>
      </c>
      <c r="E652" s="211"/>
      <c r="F652" s="94" t="s">
        <v>307</v>
      </c>
      <c r="G652" s="95" t="s">
        <v>307</v>
      </c>
      <c r="H652" s="96" t="s">
        <v>307</v>
      </c>
      <c r="I652" s="94" t="s">
        <v>307</v>
      </c>
      <c r="J652" s="95" t="s">
        <v>307</v>
      </c>
      <c r="K652" s="96" t="s">
        <v>307</v>
      </c>
      <c r="L652" s="93" t="s">
        <v>307</v>
      </c>
      <c r="M652" s="93" t="s">
        <v>307</v>
      </c>
      <c r="N652" s="140"/>
      <c r="O652" s="466"/>
    </row>
    <row r="653" spans="1:15" s="467" customFormat="1" ht="12" customHeight="1" x14ac:dyDescent="0.25">
      <c r="A653" s="128"/>
      <c r="B653" s="107"/>
      <c r="C653" s="201"/>
      <c r="D653" s="107">
        <v>2018</v>
      </c>
      <c r="E653" s="211"/>
      <c r="F653" s="94">
        <v>102</v>
      </c>
      <c r="G653" s="95">
        <v>11</v>
      </c>
      <c r="H653" s="96">
        <v>113</v>
      </c>
      <c r="I653" s="94">
        <v>45</v>
      </c>
      <c r="J653" s="95">
        <v>3</v>
      </c>
      <c r="K653" s="96">
        <v>48</v>
      </c>
      <c r="L653" s="93">
        <v>16</v>
      </c>
      <c r="M653" s="137">
        <v>339</v>
      </c>
      <c r="N653" s="100"/>
      <c r="O653" s="466"/>
    </row>
    <row r="654" spans="1:15" s="466" customFormat="1" ht="4.5" customHeight="1" thickBot="1" x14ac:dyDescent="0.25">
      <c r="A654" s="128"/>
      <c r="B654" s="107"/>
      <c r="C654" s="201"/>
      <c r="D654" s="105"/>
      <c r="E654" s="213">
        <v>5</v>
      </c>
      <c r="F654" s="13"/>
      <c r="G654" s="14"/>
      <c r="H654" s="15"/>
      <c r="I654" s="13"/>
      <c r="J654" s="14"/>
      <c r="K654" s="15"/>
      <c r="L654" s="8"/>
      <c r="M654" s="8"/>
      <c r="N654" s="140"/>
    </row>
    <row r="655" spans="1:15" s="466" customFormat="1" ht="12.75" hidden="1" customHeight="1" x14ac:dyDescent="0.2">
      <c r="A655" s="128"/>
      <c r="B655" s="107"/>
      <c r="C655" s="203" t="s">
        <v>82</v>
      </c>
      <c r="D655" s="105">
        <v>1993</v>
      </c>
      <c r="E655" s="211"/>
      <c r="F655" s="606">
        <v>10</v>
      </c>
      <c r="G655" s="149">
        <v>11</v>
      </c>
      <c r="H655" s="607">
        <v>21</v>
      </c>
      <c r="I655" s="606">
        <v>0</v>
      </c>
      <c r="J655" s="149">
        <v>0</v>
      </c>
      <c r="K655" s="607">
        <v>0</v>
      </c>
      <c r="L655" s="608">
        <v>0</v>
      </c>
      <c r="M655" s="608">
        <v>0</v>
      </c>
      <c r="N655" s="140"/>
    </row>
    <row r="656" spans="1:15" s="30" customFormat="1" ht="12.75" hidden="1" customHeight="1" x14ac:dyDescent="0.2">
      <c r="A656" s="128">
        <v>1</v>
      </c>
      <c r="B656" s="107"/>
      <c r="C656" s="203" t="s">
        <v>82</v>
      </c>
      <c r="D656" s="107">
        <v>1994</v>
      </c>
      <c r="E656" s="214">
        <v>6</v>
      </c>
      <c r="F656" s="146">
        <v>14</v>
      </c>
      <c r="G656" s="147">
        <v>43</v>
      </c>
      <c r="H656" s="148">
        <v>57</v>
      </c>
      <c r="I656" s="146">
        <v>6</v>
      </c>
      <c r="J656" s="147">
        <v>14</v>
      </c>
      <c r="K656" s="148">
        <v>20</v>
      </c>
      <c r="L656" s="150">
        <v>0</v>
      </c>
      <c r="M656" s="150">
        <v>20</v>
      </c>
      <c r="N656" s="140"/>
      <c r="O656" s="466"/>
    </row>
    <row r="657" spans="1:15" s="30" customFormat="1" ht="12.75" hidden="1" customHeight="1" x14ac:dyDescent="0.2">
      <c r="A657" s="128">
        <v>1</v>
      </c>
      <c r="B657" s="107" t="s">
        <v>18</v>
      </c>
      <c r="C657" s="203" t="s">
        <v>82</v>
      </c>
      <c r="D657" s="107">
        <v>1995</v>
      </c>
      <c r="E657" s="214">
        <v>7</v>
      </c>
      <c r="F657" s="146">
        <v>9</v>
      </c>
      <c r="G657" s="147">
        <v>42</v>
      </c>
      <c r="H657" s="148">
        <v>51</v>
      </c>
      <c r="I657" s="146">
        <v>12</v>
      </c>
      <c r="J657" s="147">
        <v>15</v>
      </c>
      <c r="K657" s="148">
        <v>27</v>
      </c>
      <c r="L657" s="150">
        <v>1</v>
      </c>
      <c r="M657" s="150">
        <v>46</v>
      </c>
      <c r="N657" s="140"/>
      <c r="O657" s="466"/>
    </row>
    <row r="658" spans="1:15" s="30" customFormat="1" ht="12.75" hidden="1" customHeight="1" x14ac:dyDescent="0.2">
      <c r="A658" s="128">
        <v>1</v>
      </c>
      <c r="B658" s="107" t="s">
        <v>18</v>
      </c>
      <c r="C658" s="203" t="s">
        <v>82</v>
      </c>
      <c r="D658" s="107">
        <v>1996</v>
      </c>
      <c r="E658" s="214">
        <v>8</v>
      </c>
      <c r="F658" s="146">
        <v>13</v>
      </c>
      <c r="G658" s="147">
        <v>7</v>
      </c>
      <c r="H658" s="148">
        <v>20</v>
      </c>
      <c r="I658" s="146">
        <v>6</v>
      </c>
      <c r="J658" s="147">
        <v>57</v>
      </c>
      <c r="K658" s="148">
        <v>63</v>
      </c>
      <c r="L658" s="150">
        <v>21</v>
      </c>
      <c r="M658" s="150">
        <v>45</v>
      </c>
      <c r="N658" s="140"/>
      <c r="O658" s="466"/>
    </row>
    <row r="659" spans="1:15" s="30" customFormat="1" ht="12.75" hidden="1" customHeight="1" x14ac:dyDescent="0.2">
      <c r="A659" s="128">
        <v>1</v>
      </c>
      <c r="B659" s="107" t="s">
        <v>18</v>
      </c>
      <c r="C659" s="203" t="s">
        <v>82</v>
      </c>
      <c r="D659" s="107">
        <v>1997</v>
      </c>
      <c r="E659" s="214">
        <v>9</v>
      </c>
      <c r="F659" s="146">
        <v>6</v>
      </c>
      <c r="G659" s="147">
        <v>12</v>
      </c>
      <c r="H659" s="148">
        <v>18</v>
      </c>
      <c r="I659" s="146">
        <v>6</v>
      </c>
      <c r="J659" s="147">
        <v>9</v>
      </c>
      <c r="K659" s="148">
        <v>15</v>
      </c>
      <c r="L659" s="150">
        <v>0</v>
      </c>
      <c r="M659" s="150">
        <v>60</v>
      </c>
      <c r="N659" s="140"/>
      <c r="O659" s="466"/>
    </row>
    <row r="660" spans="1:15" s="30" customFormat="1" ht="12.75" hidden="1" customHeight="1" x14ac:dyDescent="0.2">
      <c r="A660" s="128">
        <v>1</v>
      </c>
      <c r="B660" s="107" t="s">
        <v>18</v>
      </c>
      <c r="C660" s="203" t="s">
        <v>82</v>
      </c>
      <c r="D660" s="107">
        <v>1998</v>
      </c>
      <c r="E660" s="214">
        <v>10</v>
      </c>
      <c r="F660" s="146">
        <v>10</v>
      </c>
      <c r="G660" s="147">
        <v>2</v>
      </c>
      <c r="H660" s="148">
        <v>12</v>
      </c>
      <c r="I660" s="146">
        <v>0</v>
      </c>
      <c r="J660" s="147">
        <v>3</v>
      </c>
      <c r="K660" s="148">
        <v>3</v>
      </c>
      <c r="L660" s="150">
        <v>0</v>
      </c>
      <c r="M660" s="150">
        <v>63</v>
      </c>
      <c r="N660" s="140"/>
      <c r="O660" s="466"/>
    </row>
    <row r="661" spans="1:15" s="30" customFormat="1" ht="12.75" hidden="1" customHeight="1" x14ac:dyDescent="0.2">
      <c r="A661" s="128">
        <v>1</v>
      </c>
      <c r="B661" s="107" t="s">
        <v>18</v>
      </c>
      <c r="C661" s="203" t="s">
        <v>82</v>
      </c>
      <c r="D661" s="107">
        <v>1999</v>
      </c>
      <c r="E661" s="214">
        <v>11</v>
      </c>
      <c r="F661" s="146">
        <v>3</v>
      </c>
      <c r="G661" s="147">
        <v>5</v>
      </c>
      <c r="H661" s="148">
        <v>8</v>
      </c>
      <c r="I661" s="146">
        <v>10</v>
      </c>
      <c r="J661" s="147">
        <v>2</v>
      </c>
      <c r="K661" s="148">
        <v>12</v>
      </c>
      <c r="L661" s="150">
        <v>13</v>
      </c>
      <c r="M661" s="150">
        <v>62</v>
      </c>
      <c r="N661" s="140"/>
      <c r="O661" s="466"/>
    </row>
    <row r="662" spans="1:15" s="30" customFormat="1" ht="12.75" hidden="1" customHeight="1" x14ac:dyDescent="0.2">
      <c r="A662" s="128">
        <v>1</v>
      </c>
      <c r="B662" s="107" t="s">
        <v>18</v>
      </c>
      <c r="C662" s="203" t="s">
        <v>82</v>
      </c>
      <c r="D662" s="107">
        <v>2000</v>
      </c>
      <c r="E662" s="214">
        <v>12</v>
      </c>
      <c r="F662" s="146">
        <v>12</v>
      </c>
      <c r="G662" s="147">
        <v>5</v>
      </c>
      <c r="H662" s="148">
        <v>17</v>
      </c>
      <c r="I662" s="146">
        <v>0</v>
      </c>
      <c r="J662" s="147">
        <v>4</v>
      </c>
      <c r="K662" s="148">
        <v>4</v>
      </c>
      <c r="L662" s="150">
        <v>12</v>
      </c>
      <c r="M662" s="150">
        <v>54</v>
      </c>
      <c r="N662" s="140"/>
      <c r="O662" s="466"/>
    </row>
    <row r="663" spans="1:15" s="30" customFormat="1" ht="12.75" hidden="1" customHeight="1" x14ac:dyDescent="0.2">
      <c r="A663" s="128">
        <v>1</v>
      </c>
      <c r="B663" s="107" t="s">
        <v>18</v>
      </c>
      <c r="C663" s="203" t="s">
        <v>82</v>
      </c>
      <c r="D663" s="107">
        <v>2001</v>
      </c>
      <c r="E663" s="214">
        <v>13</v>
      </c>
      <c r="F663" s="146">
        <v>6</v>
      </c>
      <c r="G663" s="147">
        <v>4</v>
      </c>
      <c r="H663" s="148">
        <v>10</v>
      </c>
      <c r="I663" s="146">
        <v>8</v>
      </c>
      <c r="J663" s="147">
        <v>5</v>
      </c>
      <c r="K663" s="148">
        <v>13</v>
      </c>
      <c r="L663" s="150">
        <v>0</v>
      </c>
      <c r="M663" s="150">
        <v>67</v>
      </c>
      <c r="N663" s="140"/>
      <c r="O663" s="466"/>
    </row>
    <row r="664" spans="1:15" s="30" customFormat="1" ht="12.75" hidden="1" customHeight="1" x14ac:dyDescent="0.2">
      <c r="A664" s="128">
        <v>1</v>
      </c>
      <c r="B664" s="107" t="s">
        <v>18</v>
      </c>
      <c r="C664" s="203" t="s">
        <v>82</v>
      </c>
      <c r="D664" s="107">
        <v>2002</v>
      </c>
      <c r="E664" s="214">
        <v>14</v>
      </c>
      <c r="F664" s="146">
        <v>7</v>
      </c>
      <c r="G664" s="147">
        <v>1</v>
      </c>
      <c r="H664" s="148">
        <v>8</v>
      </c>
      <c r="I664" s="146">
        <v>6</v>
      </c>
      <c r="J664" s="147">
        <v>6</v>
      </c>
      <c r="K664" s="148">
        <v>12</v>
      </c>
      <c r="L664" s="150">
        <v>9</v>
      </c>
      <c r="M664" s="150">
        <v>70</v>
      </c>
      <c r="N664" s="140"/>
      <c r="O664" s="466"/>
    </row>
    <row r="665" spans="1:15" s="30" customFormat="1" ht="12.75" hidden="1" customHeight="1" x14ac:dyDescent="0.2">
      <c r="A665" s="128">
        <v>1</v>
      </c>
      <c r="B665" s="107" t="s">
        <v>18</v>
      </c>
      <c r="C665" s="203" t="s">
        <v>82</v>
      </c>
      <c r="D665" s="107">
        <v>2003</v>
      </c>
      <c r="E665" s="214">
        <v>15</v>
      </c>
      <c r="F665" s="146">
        <v>0</v>
      </c>
      <c r="G665" s="147">
        <v>2</v>
      </c>
      <c r="H665" s="148">
        <v>2</v>
      </c>
      <c r="I665" s="146">
        <v>6</v>
      </c>
      <c r="J665" s="147">
        <v>4</v>
      </c>
      <c r="K665" s="148">
        <v>10</v>
      </c>
      <c r="L665" s="150">
        <v>6</v>
      </c>
      <c r="M665" s="150">
        <v>74</v>
      </c>
      <c r="N665" s="140"/>
      <c r="O665" s="466"/>
    </row>
    <row r="666" spans="1:15" s="30" customFormat="1" ht="12.75" hidden="1" customHeight="1" x14ac:dyDescent="0.2">
      <c r="A666" s="128">
        <v>1</v>
      </c>
      <c r="B666" s="107" t="s">
        <v>18</v>
      </c>
      <c r="C666" s="203" t="s">
        <v>82</v>
      </c>
      <c r="D666" s="107">
        <v>2004</v>
      </c>
      <c r="E666" s="214">
        <v>16</v>
      </c>
      <c r="F666" s="146">
        <v>7</v>
      </c>
      <c r="G666" s="147">
        <v>5</v>
      </c>
      <c r="H666" s="148">
        <v>12</v>
      </c>
      <c r="I666" s="146">
        <v>4</v>
      </c>
      <c r="J666" s="147">
        <v>4</v>
      </c>
      <c r="K666" s="148">
        <v>8</v>
      </c>
      <c r="L666" s="150">
        <v>0</v>
      </c>
      <c r="M666" s="150">
        <v>93</v>
      </c>
      <c r="N666" s="141"/>
      <c r="O666" s="466"/>
    </row>
    <row r="667" spans="1:15" s="30" customFormat="1" ht="12.75" hidden="1" customHeight="1" x14ac:dyDescent="0.2">
      <c r="A667" s="128"/>
      <c r="B667" s="107"/>
      <c r="C667" s="203"/>
      <c r="D667" s="107">
        <v>2005</v>
      </c>
      <c r="E667" s="214"/>
      <c r="F667" s="146">
        <v>15</v>
      </c>
      <c r="G667" s="147">
        <v>2</v>
      </c>
      <c r="H667" s="148">
        <v>17</v>
      </c>
      <c r="I667" s="146">
        <v>8</v>
      </c>
      <c r="J667" s="147">
        <v>2</v>
      </c>
      <c r="K667" s="148">
        <v>10</v>
      </c>
      <c r="L667" s="150">
        <v>0</v>
      </c>
      <c r="M667" s="150">
        <v>103</v>
      </c>
      <c r="N667" s="141"/>
      <c r="O667" s="466"/>
    </row>
    <row r="668" spans="1:15" s="30" customFormat="1" ht="12.75" hidden="1" customHeight="1" thickBot="1" x14ac:dyDescent="0.25">
      <c r="A668" s="128">
        <v>1</v>
      </c>
      <c r="B668" s="107" t="s">
        <v>18</v>
      </c>
      <c r="C668" s="203" t="s">
        <v>82</v>
      </c>
      <c r="D668" s="105">
        <v>2006</v>
      </c>
      <c r="E668" s="216">
        <v>17</v>
      </c>
      <c r="F668" s="146">
        <v>0</v>
      </c>
      <c r="G668" s="147">
        <v>0</v>
      </c>
      <c r="H668" s="148">
        <v>0</v>
      </c>
      <c r="I668" s="146">
        <v>0</v>
      </c>
      <c r="J668" s="147">
        <v>0</v>
      </c>
      <c r="K668" s="148">
        <v>0</v>
      </c>
      <c r="L668" s="150">
        <v>0</v>
      </c>
      <c r="M668" s="150">
        <v>104</v>
      </c>
      <c r="N668" s="141"/>
      <c r="O668" s="466"/>
    </row>
    <row r="669" spans="1:15" s="30" customFormat="1" ht="12.75" hidden="1" customHeight="1" x14ac:dyDescent="0.2">
      <c r="A669" s="128">
        <v>1</v>
      </c>
      <c r="B669" s="107" t="s">
        <v>18</v>
      </c>
      <c r="C669" s="220" t="s">
        <v>197</v>
      </c>
      <c r="D669" s="105">
        <v>2007</v>
      </c>
      <c r="E669" s="214">
        <v>0</v>
      </c>
      <c r="F669" s="146">
        <v>9</v>
      </c>
      <c r="G669" s="147">
        <v>1</v>
      </c>
      <c r="H669" s="148">
        <v>10</v>
      </c>
      <c r="I669" s="146">
        <v>5</v>
      </c>
      <c r="J669" s="147">
        <v>6</v>
      </c>
      <c r="K669" s="148">
        <v>11</v>
      </c>
      <c r="L669" s="150">
        <v>1</v>
      </c>
      <c r="M669" s="150">
        <v>123</v>
      </c>
      <c r="N669" s="141"/>
      <c r="O669" s="466"/>
    </row>
    <row r="670" spans="1:15" s="30" customFormat="1" ht="12.75" hidden="1" customHeight="1" x14ac:dyDescent="0.2">
      <c r="A670" s="128">
        <v>1</v>
      </c>
      <c r="B670" s="107" t="s">
        <v>18</v>
      </c>
      <c r="C670" s="220" t="s">
        <v>197</v>
      </c>
      <c r="D670" s="105">
        <v>2008</v>
      </c>
      <c r="E670" s="214">
        <v>1</v>
      </c>
      <c r="F670" s="146">
        <v>11</v>
      </c>
      <c r="G670" s="147">
        <v>0</v>
      </c>
      <c r="H670" s="148">
        <v>11</v>
      </c>
      <c r="I670" s="146">
        <v>5</v>
      </c>
      <c r="J670" s="147">
        <v>0</v>
      </c>
      <c r="K670" s="148">
        <v>5</v>
      </c>
      <c r="L670" s="150">
        <v>6</v>
      </c>
      <c r="M670" s="150">
        <v>122</v>
      </c>
      <c r="N670" s="141"/>
      <c r="O670" s="466"/>
    </row>
    <row r="671" spans="1:15" s="30" customFormat="1" ht="12.75" hidden="1" customHeight="1" x14ac:dyDescent="0.2">
      <c r="A671" s="128">
        <v>1</v>
      </c>
      <c r="B671" s="107" t="s">
        <v>18</v>
      </c>
      <c r="C671" s="220" t="s">
        <v>197</v>
      </c>
      <c r="D671" s="105">
        <v>2009</v>
      </c>
      <c r="E671" s="214">
        <v>2</v>
      </c>
      <c r="F671" s="146">
        <v>20</v>
      </c>
      <c r="G671" s="147">
        <v>1</v>
      </c>
      <c r="H671" s="148">
        <v>21</v>
      </c>
      <c r="I671" s="146">
        <v>8</v>
      </c>
      <c r="J671" s="149">
        <v>3</v>
      </c>
      <c r="K671" s="148">
        <v>11</v>
      </c>
      <c r="L671" s="150">
        <v>6</v>
      </c>
      <c r="M671" s="150">
        <v>127</v>
      </c>
      <c r="N671" s="141"/>
      <c r="O671" s="466"/>
    </row>
    <row r="672" spans="1:15" s="30" customFormat="1" ht="12.75" hidden="1" customHeight="1" x14ac:dyDescent="0.2">
      <c r="A672" s="128">
        <v>1</v>
      </c>
      <c r="B672" s="104"/>
      <c r="C672" s="220"/>
      <c r="D672" s="107">
        <v>2010</v>
      </c>
      <c r="E672" s="214">
        <v>3</v>
      </c>
      <c r="F672" s="609">
        <v>7</v>
      </c>
      <c r="G672" s="610">
        <v>8</v>
      </c>
      <c r="H672" s="611">
        <v>15</v>
      </c>
      <c r="I672" s="609">
        <v>11</v>
      </c>
      <c r="J672" s="612">
        <v>2</v>
      </c>
      <c r="K672" s="611">
        <v>13</v>
      </c>
      <c r="L672" s="613">
        <v>0</v>
      </c>
      <c r="M672" s="613">
        <v>140</v>
      </c>
      <c r="N672" s="140"/>
      <c r="O672" s="466"/>
    </row>
    <row r="673" spans="1:15" s="102" customFormat="1" ht="12.75" hidden="1" customHeight="1" x14ac:dyDescent="0.2">
      <c r="B673" s="188"/>
      <c r="C673" s="183"/>
      <c r="D673" s="107">
        <v>2011</v>
      </c>
      <c r="E673" s="214"/>
      <c r="F673" s="94" t="s">
        <v>307</v>
      </c>
      <c r="G673" s="95" t="s">
        <v>307</v>
      </c>
      <c r="H673" s="96" t="s">
        <v>307</v>
      </c>
      <c r="I673" s="94" t="s">
        <v>307</v>
      </c>
      <c r="J673" s="95" t="s">
        <v>307</v>
      </c>
      <c r="K673" s="96" t="s">
        <v>307</v>
      </c>
      <c r="L673" s="93" t="s">
        <v>307</v>
      </c>
      <c r="M673" s="93">
        <v>154</v>
      </c>
      <c r="N673" s="116"/>
      <c r="O673" s="466"/>
    </row>
    <row r="674" spans="1:15" s="102" customFormat="1" ht="12.75" hidden="1" customHeight="1" x14ac:dyDescent="0.2">
      <c r="A674" s="127">
        <v>25</v>
      </c>
      <c r="B674" s="215"/>
      <c r="C674" s="215"/>
      <c r="D674" s="107" t="s">
        <v>339</v>
      </c>
      <c r="E674" s="214"/>
      <c r="F674" s="144">
        <v>5</v>
      </c>
      <c r="G674" s="142">
        <v>0</v>
      </c>
      <c r="H674" s="143">
        <v>5</v>
      </c>
      <c r="I674" s="144">
        <v>0</v>
      </c>
      <c r="J674" s="142">
        <v>0</v>
      </c>
      <c r="K674" s="143">
        <v>0</v>
      </c>
      <c r="L674" s="145">
        <v>0</v>
      </c>
      <c r="M674" s="145">
        <v>154</v>
      </c>
      <c r="N674" s="116"/>
      <c r="O674" s="466"/>
    </row>
    <row r="675" spans="1:15" s="102" customFormat="1" ht="12.75" hidden="1" customHeight="1" x14ac:dyDescent="0.2">
      <c r="A675" s="127"/>
      <c r="B675" s="107" t="s">
        <v>18</v>
      </c>
      <c r="C675" s="220" t="s">
        <v>197</v>
      </c>
      <c r="D675" s="107">
        <v>2013</v>
      </c>
      <c r="E675" s="214"/>
      <c r="F675" s="144">
        <v>6</v>
      </c>
      <c r="G675" s="142">
        <v>5</v>
      </c>
      <c r="H675" s="143">
        <v>11</v>
      </c>
      <c r="I675" s="144">
        <v>5</v>
      </c>
      <c r="J675" s="142">
        <v>0</v>
      </c>
      <c r="K675" s="143">
        <v>5</v>
      </c>
      <c r="L675" s="145">
        <v>0</v>
      </c>
      <c r="M675" s="145">
        <v>170</v>
      </c>
      <c r="N675" s="116"/>
      <c r="O675" s="466"/>
    </row>
    <row r="676" spans="1:15" s="102" customFormat="1" ht="12" customHeight="1" x14ac:dyDescent="0.2">
      <c r="A676" s="127"/>
      <c r="B676" s="107" t="s">
        <v>18</v>
      </c>
      <c r="C676" s="220" t="s">
        <v>197</v>
      </c>
      <c r="D676" s="107">
        <v>2014</v>
      </c>
      <c r="E676" s="214"/>
      <c r="F676" s="144">
        <v>6</v>
      </c>
      <c r="G676" s="142">
        <v>0</v>
      </c>
      <c r="H676" s="143">
        <v>6</v>
      </c>
      <c r="I676" s="144">
        <v>7</v>
      </c>
      <c r="J676" s="142">
        <v>3</v>
      </c>
      <c r="K676" s="143">
        <v>10</v>
      </c>
      <c r="L676" s="145">
        <v>0</v>
      </c>
      <c r="M676" s="145">
        <v>180</v>
      </c>
      <c r="N676" s="140"/>
      <c r="O676" s="466"/>
    </row>
    <row r="677" spans="1:15" s="102" customFormat="1" ht="12" customHeight="1" x14ac:dyDescent="0.2">
      <c r="A677" s="127"/>
      <c r="B677" s="107"/>
      <c r="C677" s="203"/>
      <c r="D677" s="107">
        <v>2015</v>
      </c>
      <c r="E677" s="214"/>
      <c r="F677" s="144">
        <v>10</v>
      </c>
      <c r="G677" s="142">
        <v>3</v>
      </c>
      <c r="H677" s="143">
        <v>13</v>
      </c>
      <c r="I677" s="144">
        <v>14</v>
      </c>
      <c r="J677" s="142">
        <v>3</v>
      </c>
      <c r="K677" s="143">
        <v>17</v>
      </c>
      <c r="L677" s="145">
        <v>10</v>
      </c>
      <c r="M677" s="145">
        <v>185</v>
      </c>
      <c r="N677" s="116"/>
      <c r="O677" s="466"/>
    </row>
    <row r="678" spans="1:15" s="102" customFormat="1" ht="12" customHeight="1" x14ac:dyDescent="0.2">
      <c r="A678" s="127"/>
      <c r="B678" s="107"/>
      <c r="C678" s="203"/>
      <c r="D678" s="107">
        <v>2016</v>
      </c>
      <c r="E678" s="214"/>
      <c r="F678" s="144">
        <v>5</v>
      </c>
      <c r="G678" s="142">
        <v>2</v>
      </c>
      <c r="H678" s="143">
        <v>7</v>
      </c>
      <c r="I678" s="144">
        <v>14</v>
      </c>
      <c r="J678" s="142">
        <v>7</v>
      </c>
      <c r="K678" s="143">
        <v>21</v>
      </c>
      <c r="L678" s="145">
        <v>0</v>
      </c>
      <c r="M678" s="145">
        <v>206</v>
      </c>
      <c r="N678" s="116"/>
      <c r="O678" s="466"/>
    </row>
    <row r="679" spans="1:15" s="467" customFormat="1" ht="12" customHeight="1" x14ac:dyDescent="0.25">
      <c r="A679" s="128"/>
      <c r="B679" s="107"/>
      <c r="C679" s="201"/>
      <c r="D679" s="107">
        <v>2017</v>
      </c>
      <c r="E679" s="211"/>
      <c r="F679" s="146">
        <v>13</v>
      </c>
      <c r="G679" s="147">
        <v>1</v>
      </c>
      <c r="H679" s="148">
        <v>14</v>
      </c>
      <c r="I679" s="146">
        <v>13</v>
      </c>
      <c r="J679" s="147">
        <v>1</v>
      </c>
      <c r="K679" s="148">
        <v>14</v>
      </c>
      <c r="L679" s="150">
        <v>28</v>
      </c>
      <c r="M679" s="150">
        <v>192</v>
      </c>
      <c r="N679" s="115"/>
      <c r="O679" s="466"/>
    </row>
    <row r="680" spans="1:15" s="467" customFormat="1" ht="12" customHeight="1" x14ac:dyDescent="0.25">
      <c r="A680" s="128"/>
      <c r="B680" s="107"/>
      <c r="C680" s="201"/>
      <c r="D680" s="107">
        <v>2018</v>
      </c>
      <c r="E680" s="211"/>
      <c r="F680" s="146">
        <v>6</v>
      </c>
      <c r="G680" s="147">
        <v>1</v>
      </c>
      <c r="H680" s="148">
        <v>7</v>
      </c>
      <c r="I680" s="146">
        <v>7</v>
      </c>
      <c r="J680" s="147">
        <v>0</v>
      </c>
      <c r="K680" s="148">
        <v>7</v>
      </c>
      <c r="L680" s="150">
        <v>4</v>
      </c>
      <c r="M680" s="150">
        <v>195</v>
      </c>
      <c r="N680" s="115"/>
      <c r="O680" s="466"/>
    </row>
    <row r="681" spans="1:15" s="466" customFormat="1" ht="1.5" customHeight="1" thickBot="1" x14ac:dyDescent="0.25">
      <c r="A681" s="128"/>
      <c r="B681" s="107"/>
      <c r="C681" s="201"/>
      <c r="D681" s="105"/>
      <c r="E681" s="213">
        <v>5</v>
      </c>
      <c r="F681" s="13"/>
      <c r="G681" s="14"/>
      <c r="H681" s="15"/>
      <c r="I681" s="13"/>
      <c r="J681" s="14"/>
      <c r="K681" s="15"/>
      <c r="L681" s="8"/>
      <c r="M681" s="8"/>
      <c r="N681" s="140"/>
    </row>
    <row r="682" spans="1:15" s="62" customFormat="1" ht="37.5" customHeight="1" x14ac:dyDescent="0.2">
      <c r="A682" s="113"/>
      <c r="B682" s="132"/>
      <c r="C682" s="204" t="s">
        <v>187</v>
      </c>
      <c r="D682" s="205" t="s">
        <v>186</v>
      </c>
      <c r="E682" s="224">
        <v>28</v>
      </c>
      <c r="F682" s="479" t="s">
        <v>237</v>
      </c>
      <c r="G682" s="54"/>
      <c r="H682" s="55"/>
      <c r="I682" s="5" t="s">
        <v>238</v>
      </c>
      <c r="J682" s="54"/>
      <c r="K682" s="54"/>
      <c r="L682" s="11" t="s">
        <v>239</v>
      </c>
      <c r="M682" s="7" t="s">
        <v>240</v>
      </c>
      <c r="N682" s="141"/>
      <c r="O682" s="101"/>
    </row>
    <row r="683" spans="1:15" s="466" customFormat="1" ht="4.5" customHeight="1" thickBot="1" x14ac:dyDescent="0.25">
      <c r="A683" s="128"/>
      <c r="B683" s="107"/>
      <c r="C683" s="201"/>
      <c r="D683" s="105"/>
      <c r="E683" s="213">
        <v>5</v>
      </c>
      <c r="F683" s="13"/>
      <c r="G683" s="14"/>
      <c r="H683" s="15"/>
      <c r="I683" s="13"/>
      <c r="J683" s="14"/>
      <c r="K683" s="15"/>
      <c r="L683" s="8"/>
      <c r="M683" s="8"/>
      <c r="N683" s="140"/>
    </row>
    <row r="684" spans="1:15" s="466" customFormat="1" ht="12.75" hidden="1" customHeight="1" x14ac:dyDescent="0.2">
      <c r="A684" s="128"/>
      <c r="B684" s="107"/>
      <c r="C684" s="203" t="s">
        <v>83</v>
      </c>
      <c r="D684" s="105">
        <v>1971</v>
      </c>
      <c r="E684" s="211"/>
      <c r="F684" s="606">
        <v>10</v>
      </c>
      <c r="G684" s="149">
        <v>0</v>
      </c>
      <c r="H684" s="607">
        <v>10</v>
      </c>
      <c r="I684" s="606">
        <v>0</v>
      </c>
      <c r="J684" s="149">
        <v>0</v>
      </c>
      <c r="K684" s="607">
        <v>0</v>
      </c>
      <c r="L684" s="137">
        <v>0</v>
      </c>
      <c r="M684" s="137">
        <v>0</v>
      </c>
      <c r="N684" s="140"/>
    </row>
    <row r="685" spans="1:15" s="30" customFormat="1" ht="12.75" hidden="1" customHeight="1" x14ac:dyDescent="0.2">
      <c r="A685" s="128">
        <v>1</v>
      </c>
      <c r="B685" s="107"/>
      <c r="C685" s="203" t="s">
        <v>83</v>
      </c>
      <c r="D685" s="107">
        <v>1972</v>
      </c>
      <c r="E685" s="214">
        <v>6</v>
      </c>
      <c r="F685" s="609">
        <v>417</v>
      </c>
      <c r="G685" s="610">
        <v>180</v>
      </c>
      <c r="H685" s="611">
        <v>597</v>
      </c>
      <c r="I685" s="609">
        <v>0</v>
      </c>
      <c r="J685" s="610">
        <v>0</v>
      </c>
      <c r="K685" s="611">
        <v>0</v>
      </c>
      <c r="L685" s="137">
        <v>0</v>
      </c>
      <c r="M685" s="137">
        <v>6</v>
      </c>
      <c r="N685" s="140"/>
      <c r="O685" s="466"/>
    </row>
    <row r="686" spans="1:15" s="30" customFormat="1" ht="12.75" hidden="1" customHeight="1" x14ac:dyDescent="0.2">
      <c r="A686" s="128">
        <v>1</v>
      </c>
      <c r="B686" s="107" t="s">
        <v>19</v>
      </c>
      <c r="C686" s="203" t="s">
        <v>83</v>
      </c>
      <c r="D686" s="107">
        <v>1973</v>
      </c>
      <c r="E686" s="214">
        <v>7</v>
      </c>
      <c r="F686" s="609">
        <v>111</v>
      </c>
      <c r="G686" s="610">
        <v>22</v>
      </c>
      <c r="H686" s="611">
        <v>133</v>
      </c>
      <c r="I686" s="609">
        <v>26</v>
      </c>
      <c r="J686" s="610">
        <v>1</v>
      </c>
      <c r="K686" s="611">
        <v>27</v>
      </c>
      <c r="L686" s="137">
        <v>0</v>
      </c>
      <c r="M686" s="137">
        <v>27</v>
      </c>
      <c r="N686" s="140"/>
      <c r="O686" s="466"/>
    </row>
    <row r="687" spans="1:15" s="30" customFormat="1" ht="12.75" hidden="1" customHeight="1" x14ac:dyDescent="0.2">
      <c r="A687" s="128">
        <v>1</v>
      </c>
      <c r="B687" s="107" t="s">
        <v>19</v>
      </c>
      <c r="C687" s="203" t="s">
        <v>83</v>
      </c>
      <c r="D687" s="107">
        <v>1974</v>
      </c>
      <c r="E687" s="214">
        <v>8</v>
      </c>
      <c r="F687" s="609">
        <v>101</v>
      </c>
      <c r="G687" s="610">
        <v>15</v>
      </c>
      <c r="H687" s="611">
        <v>116</v>
      </c>
      <c r="I687" s="609">
        <v>169</v>
      </c>
      <c r="J687" s="610">
        <v>59</v>
      </c>
      <c r="K687" s="611">
        <v>228</v>
      </c>
      <c r="L687" s="137">
        <v>27</v>
      </c>
      <c r="M687" s="137">
        <v>228</v>
      </c>
      <c r="N687" s="140"/>
      <c r="O687" s="466"/>
    </row>
    <row r="688" spans="1:15" s="30" customFormat="1" ht="12.75" hidden="1" customHeight="1" x14ac:dyDescent="0.2">
      <c r="A688" s="128">
        <v>1</v>
      </c>
      <c r="B688" s="107" t="s">
        <v>19</v>
      </c>
      <c r="C688" s="203" t="s">
        <v>83</v>
      </c>
      <c r="D688" s="107">
        <v>1975</v>
      </c>
      <c r="E688" s="214">
        <v>9</v>
      </c>
      <c r="F688" s="609">
        <v>154</v>
      </c>
      <c r="G688" s="610">
        <v>29</v>
      </c>
      <c r="H688" s="611">
        <v>183</v>
      </c>
      <c r="I688" s="609">
        <v>114</v>
      </c>
      <c r="J688" s="610">
        <v>29</v>
      </c>
      <c r="K688" s="611">
        <v>143</v>
      </c>
      <c r="L688" s="137">
        <v>18</v>
      </c>
      <c r="M688" s="137">
        <v>389</v>
      </c>
      <c r="N688" s="140"/>
      <c r="O688" s="466"/>
    </row>
    <row r="689" spans="1:15" s="30" customFormat="1" ht="12.75" hidden="1" customHeight="1" x14ac:dyDescent="0.2">
      <c r="A689" s="128">
        <v>1</v>
      </c>
      <c r="B689" s="107" t="s">
        <v>19</v>
      </c>
      <c r="C689" s="203" t="s">
        <v>83</v>
      </c>
      <c r="D689" s="107">
        <v>1976</v>
      </c>
      <c r="E689" s="214">
        <v>10</v>
      </c>
      <c r="F689" s="609">
        <v>226</v>
      </c>
      <c r="G689" s="610">
        <v>47</v>
      </c>
      <c r="H689" s="611">
        <v>273</v>
      </c>
      <c r="I689" s="609">
        <v>111</v>
      </c>
      <c r="J689" s="610">
        <v>40</v>
      </c>
      <c r="K689" s="611">
        <v>151</v>
      </c>
      <c r="L689" s="137">
        <v>32</v>
      </c>
      <c r="M689" s="137">
        <v>509</v>
      </c>
      <c r="N689" s="140"/>
      <c r="O689" s="466"/>
    </row>
    <row r="690" spans="1:15" s="30" customFormat="1" ht="12.75" hidden="1" customHeight="1" x14ac:dyDescent="0.2">
      <c r="A690" s="128">
        <v>1</v>
      </c>
      <c r="B690" s="107" t="s">
        <v>19</v>
      </c>
      <c r="C690" s="203" t="s">
        <v>83</v>
      </c>
      <c r="D690" s="107">
        <v>1977</v>
      </c>
      <c r="E690" s="214">
        <v>11</v>
      </c>
      <c r="F690" s="609">
        <v>314</v>
      </c>
      <c r="G690" s="610">
        <v>70</v>
      </c>
      <c r="H690" s="611">
        <v>384</v>
      </c>
      <c r="I690" s="609">
        <v>105</v>
      </c>
      <c r="J690" s="610">
        <v>25</v>
      </c>
      <c r="K690" s="611">
        <v>130</v>
      </c>
      <c r="L690" s="137">
        <v>26</v>
      </c>
      <c r="M690" s="137">
        <v>613</v>
      </c>
      <c r="N690" s="140"/>
      <c r="O690" s="466"/>
    </row>
    <row r="691" spans="1:15" s="30" customFormat="1" ht="12.75" hidden="1" customHeight="1" x14ac:dyDescent="0.2">
      <c r="A691" s="128">
        <v>1</v>
      </c>
      <c r="B691" s="107" t="s">
        <v>19</v>
      </c>
      <c r="C691" s="203" t="s">
        <v>83</v>
      </c>
      <c r="D691" s="107">
        <v>1978</v>
      </c>
      <c r="E691" s="214">
        <v>12</v>
      </c>
      <c r="F691" s="609">
        <v>285</v>
      </c>
      <c r="G691" s="610">
        <v>94</v>
      </c>
      <c r="H691" s="611">
        <v>379</v>
      </c>
      <c r="I691" s="609">
        <v>189</v>
      </c>
      <c r="J691" s="610">
        <v>34</v>
      </c>
      <c r="K691" s="611">
        <v>223</v>
      </c>
      <c r="L691" s="137">
        <v>43</v>
      </c>
      <c r="M691" s="137">
        <v>793</v>
      </c>
      <c r="N691" s="140"/>
      <c r="O691" s="466"/>
    </row>
    <row r="692" spans="1:15" s="30" customFormat="1" ht="12.75" hidden="1" customHeight="1" x14ac:dyDescent="0.2">
      <c r="A692" s="128">
        <v>1</v>
      </c>
      <c r="B692" s="107" t="s">
        <v>19</v>
      </c>
      <c r="C692" s="203" t="s">
        <v>83</v>
      </c>
      <c r="D692" s="107">
        <v>1979</v>
      </c>
      <c r="E692" s="214">
        <v>13</v>
      </c>
      <c r="F692" s="609">
        <v>350</v>
      </c>
      <c r="G692" s="610">
        <v>70</v>
      </c>
      <c r="H692" s="611">
        <v>420</v>
      </c>
      <c r="I692" s="609">
        <v>100</v>
      </c>
      <c r="J692" s="610">
        <v>19</v>
      </c>
      <c r="K692" s="611">
        <v>119</v>
      </c>
      <c r="L692" s="137">
        <v>70</v>
      </c>
      <c r="M692" s="137">
        <v>842</v>
      </c>
      <c r="N692" s="140"/>
      <c r="O692" s="466"/>
    </row>
    <row r="693" spans="1:15" s="30" customFormat="1" ht="12.75" hidden="1" customHeight="1" x14ac:dyDescent="0.2">
      <c r="A693" s="128">
        <v>1</v>
      </c>
      <c r="B693" s="107" t="s">
        <v>19</v>
      </c>
      <c r="C693" s="203" t="s">
        <v>83</v>
      </c>
      <c r="D693" s="107">
        <v>1980</v>
      </c>
      <c r="E693" s="214">
        <v>14</v>
      </c>
      <c r="F693" s="609">
        <v>404</v>
      </c>
      <c r="G693" s="610">
        <v>50</v>
      </c>
      <c r="H693" s="611">
        <v>454</v>
      </c>
      <c r="I693" s="609">
        <v>187</v>
      </c>
      <c r="J693" s="610">
        <v>19</v>
      </c>
      <c r="K693" s="611">
        <v>206</v>
      </c>
      <c r="L693" s="137">
        <v>85</v>
      </c>
      <c r="M693" s="137">
        <v>963</v>
      </c>
      <c r="N693" s="140"/>
      <c r="O693" s="466"/>
    </row>
    <row r="694" spans="1:15" s="30" customFormat="1" ht="12.75" hidden="1" customHeight="1" x14ac:dyDescent="0.2">
      <c r="A694" s="128">
        <v>1</v>
      </c>
      <c r="B694" s="107" t="s">
        <v>19</v>
      </c>
      <c r="C694" s="203" t="s">
        <v>83</v>
      </c>
      <c r="D694" s="107">
        <v>1981</v>
      </c>
      <c r="E694" s="214">
        <v>15</v>
      </c>
      <c r="F694" s="609">
        <v>343</v>
      </c>
      <c r="G694" s="610">
        <v>83</v>
      </c>
      <c r="H694" s="611">
        <v>426</v>
      </c>
      <c r="I694" s="609">
        <v>298</v>
      </c>
      <c r="J694" s="610">
        <v>156</v>
      </c>
      <c r="K694" s="611">
        <v>454</v>
      </c>
      <c r="L694" s="137">
        <v>126</v>
      </c>
      <c r="M694" s="137">
        <v>1291</v>
      </c>
      <c r="N694" s="140"/>
      <c r="O694" s="466"/>
    </row>
    <row r="695" spans="1:15" s="30" customFormat="1" ht="12.75" hidden="1" customHeight="1" x14ac:dyDescent="0.2">
      <c r="A695" s="128">
        <v>1</v>
      </c>
      <c r="B695" s="107" t="s">
        <v>19</v>
      </c>
      <c r="C695" s="203" t="s">
        <v>83</v>
      </c>
      <c r="D695" s="107">
        <v>1982</v>
      </c>
      <c r="E695" s="214">
        <v>16</v>
      </c>
      <c r="F695" s="609">
        <v>325</v>
      </c>
      <c r="G695" s="610">
        <v>173</v>
      </c>
      <c r="H695" s="611">
        <v>498</v>
      </c>
      <c r="I695" s="609">
        <v>293</v>
      </c>
      <c r="J695" s="610">
        <v>51</v>
      </c>
      <c r="K695" s="611">
        <v>344</v>
      </c>
      <c r="L695" s="137">
        <v>76</v>
      </c>
      <c r="M695" s="137">
        <v>1559</v>
      </c>
      <c r="N695" s="140"/>
      <c r="O695" s="466"/>
    </row>
    <row r="696" spans="1:15" s="30" customFormat="1" ht="12.75" hidden="1" customHeight="1" x14ac:dyDescent="0.2">
      <c r="A696" s="128">
        <v>1</v>
      </c>
      <c r="B696" s="107" t="s">
        <v>19</v>
      </c>
      <c r="C696" s="203" t="s">
        <v>83</v>
      </c>
      <c r="D696" s="107">
        <v>1983</v>
      </c>
      <c r="E696" s="214">
        <v>17</v>
      </c>
      <c r="F696" s="609">
        <v>417</v>
      </c>
      <c r="G696" s="610">
        <v>199</v>
      </c>
      <c r="H696" s="611">
        <v>616</v>
      </c>
      <c r="I696" s="609">
        <v>271</v>
      </c>
      <c r="J696" s="610">
        <v>106</v>
      </c>
      <c r="K696" s="611">
        <v>377</v>
      </c>
      <c r="L696" s="137">
        <v>148</v>
      </c>
      <c r="M696" s="137">
        <v>1788</v>
      </c>
      <c r="N696" s="140"/>
      <c r="O696" s="466"/>
    </row>
    <row r="697" spans="1:15" s="30" customFormat="1" ht="12.75" hidden="1" customHeight="1" x14ac:dyDescent="0.2">
      <c r="A697" s="128">
        <v>1</v>
      </c>
      <c r="B697" s="107" t="s">
        <v>19</v>
      </c>
      <c r="C697" s="203" t="s">
        <v>83</v>
      </c>
      <c r="D697" s="107">
        <v>1984</v>
      </c>
      <c r="E697" s="214">
        <v>18</v>
      </c>
      <c r="F697" s="146">
        <v>380</v>
      </c>
      <c r="G697" s="147">
        <v>193</v>
      </c>
      <c r="H697" s="148">
        <v>573</v>
      </c>
      <c r="I697" s="146">
        <v>219</v>
      </c>
      <c r="J697" s="147">
        <v>69</v>
      </c>
      <c r="K697" s="148">
        <v>288</v>
      </c>
      <c r="L697" s="137">
        <v>147</v>
      </c>
      <c r="M697" s="137">
        <v>1929</v>
      </c>
      <c r="N697" s="140"/>
      <c r="O697" s="466"/>
    </row>
    <row r="698" spans="1:15" s="30" customFormat="1" ht="12.75" hidden="1" customHeight="1" x14ac:dyDescent="0.2">
      <c r="A698" s="128">
        <v>1</v>
      </c>
      <c r="B698" s="107" t="s">
        <v>19</v>
      </c>
      <c r="C698" s="203" t="s">
        <v>83</v>
      </c>
      <c r="D698" s="107">
        <v>1985</v>
      </c>
      <c r="E698" s="214">
        <v>19</v>
      </c>
      <c r="F698" s="146">
        <v>550</v>
      </c>
      <c r="G698" s="147">
        <v>225</v>
      </c>
      <c r="H698" s="148">
        <v>775</v>
      </c>
      <c r="I698" s="146">
        <v>247</v>
      </c>
      <c r="J698" s="147">
        <v>96</v>
      </c>
      <c r="K698" s="148">
        <v>343</v>
      </c>
      <c r="L698" s="137">
        <v>139</v>
      </c>
      <c r="M698" s="137">
        <v>2145</v>
      </c>
      <c r="N698" s="140"/>
      <c r="O698" s="466"/>
    </row>
    <row r="699" spans="1:15" s="30" customFormat="1" ht="12.75" hidden="1" customHeight="1" x14ac:dyDescent="0.2">
      <c r="A699" s="128">
        <v>1</v>
      </c>
      <c r="B699" s="107" t="s">
        <v>19</v>
      </c>
      <c r="C699" s="203" t="s">
        <v>83</v>
      </c>
      <c r="D699" s="107">
        <v>1986</v>
      </c>
      <c r="E699" s="214">
        <v>20</v>
      </c>
      <c r="F699" s="146">
        <v>519</v>
      </c>
      <c r="G699" s="147">
        <v>210</v>
      </c>
      <c r="H699" s="148">
        <v>729</v>
      </c>
      <c r="I699" s="146">
        <v>221</v>
      </c>
      <c r="J699" s="147">
        <v>91</v>
      </c>
      <c r="K699" s="148">
        <v>312</v>
      </c>
      <c r="L699" s="137">
        <v>190</v>
      </c>
      <c r="M699" s="137">
        <v>2267</v>
      </c>
      <c r="N699" s="140"/>
      <c r="O699" s="466"/>
    </row>
    <row r="700" spans="1:15" s="30" customFormat="1" ht="12.75" hidden="1" customHeight="1" x14ac:dyDescent="0.2">
      <c r="A700" s="128">
        <v>1</v>
      </c>
      <c r="B700" s="107" t="s">
        <v>19</v>
      </c>
      <c r="C700" s="203" t="s">
        <v>83</v>
      </c>
      <c r="D700" s="107">
        <v>1987</v>
      </c>
      <c r="E700" s="214">
        <v>21</v>
      </c>
      <c r="F700" s="146">
        <v>571</v>
      </c>
      <c r="G700" s="147">
        <v>286</v>
      </c>
      <c r="H700" s="148">
        <v>857</v>
      </c>
      <c r="I700" s="146">
        <v>333</v>
      </c>
      <c r="J700" s="147">
        <v>209</v>
      </c>
      <c r="K700" s="148">
        <v>542</v>
      </c>
      <c r="L700" s="137">
        <v>280</v>
      </c>
      <c r="M700" s="137">
        <v>2534</v>
      </c>
      <c r="N700" s="140"/>
      <c r="O700" s="466"/>
    </row>
    <row r="701" spans="1:15" s="30" customFormat="1" ht="12.75" hidden="1" customHeight="1" x14ac:dyDescent="0.2">
      <c r="A701" s="128">
        <v>1</v>
      </c>
      <c r="B701" s="107" t="s">
        <v>19</v>
      </c>
      <c r="C701" s="203" t="s">
        <v>83</v>
      </c>
      <c r="D701" s="107">
        <v>1988</v>
      </c>
      <c r="E701" s="214">
        <v>22</v>
      </c>
      <c r="F701" s="146">
        <v>608</v>
      </c>
      <c r="G701" s="147">
        <v>269</v>
      </c>
      <c r="H701" s="148">
        <v>877</v>
      </c>
      <c r="I701" s="146">
        <v>350</v>
      </c>
      <c r="J701" s="147">
        <v>250</v>
      </c>
      <c r="K701" s="148">
        <v>600</v>
      </c>
      <c r="L701" s="137">
        <v>290</v>
      </c>
      <c r="M701" s="137">
        <v>2820</v>
      </c>
      <c r="N701" s="140"/>
      <c r="O701" s="466"/>
    </row>
    <row r="702" spans="1:15" s="30" customFormat="1" ht="12.75" hidden="1" customHeight="1" x14ac:dyDescent="0.2">
      <c r="A702" s="128">
        <v>1</v>
      </c>
      <c r="B702" s="107" t="s">
        <v>19</v>
      </c>
      <c r="C702" s="203" t="s">
        <v>83</v>
      </c>
      <c r="D702" s="107">
        <v>1989</v>
      </c>
      <c r="E702" s="214">
        <v>23</v>
      </c>
      <c r="F702" s="146">
        <v>645</v>
      </c>
      <c r="G702" s="147">
        <v>251</v>
      </c>
      <c r="H702" s="148">
        <v>896</v>
      </c>
      <c r="I702" s="146">
        <v>306</v>
      </c>
      <c r="J702" s="147">
        <v>177</v>
      </c>
      <c r="K702" s="148">
        <v>483</v>
      </c>
      <c r="L702" s="137">
        <v>268</v>
      </c>
      <c r="M702" s="137">
        <v>3040</v>
      </c>
      <c r="N702" s="140"/>
      <c r="O702" s="466"/>
    </row>
    <row r="703" spans="1:15" s="30" customFormat="1" ht="12.75" hidden="1" customHeight="1" x14ac:dyDescent="0.2">
      <c r="A703" s="128">
        <v>1</v>
      </c>
      <c r="B703" s="107" t="s">
        <v>19</v>
      </c>
      <c r="C703" s="203" t="s">
        <v>83</v>
      </c>
      <c r="D703" s="107">
        <v>1990</v>
      </c>
      <c r="E703" s="214">
        <v>24</v>
      </c>
      <c r="F703" s="146">
        <v>687</v>
      </c>
      <c r="G703" s="147">
        <v>337</v>
      </c>
      <c r="H703" s="148">
        <v>1024</v>
      </c>
      <c r="I703" s="146">
        <v>552</v>
      </c>
      <c r="J703" s="147">
        <v>271</v>
      </c>
      <c r="K703" s="148">
        <v>823</v>
      </c>
      <c r="L703" s="137">
        <v>346</v>
      </c>
      <c r="M703" s="137">
        <v>3503</v>
      </c>
      <c r="N703" s="140"/>
      <c r="O703" s="466"/>
    </row>
    <row r="704" spans="1:15" s="30" customFormat="1" ht="12.75" hidden="1" customHeight="1" x14ac:dyDescent="0.2">
      <c r="A704" s="128">
        <v>1</v>
      </c>
      <c r="B704" s="107" t="s">
        <v>19</v>
      </c>
      <c r="C704" s="203" t="s">
        <v>83</v>
      </c>
      <c r="D704" s="107">
        <v>1991</v>
      </c>
      <c r="E704" s="214">
        <v>25</v>
      </c>
      <c r="F704" s="146">
        <v>577</v>
      </c>
      <c r="G704" s="147">
        <v>299</v>
      </c>
      <c r="H704" s="148">
        <v>876</v>
      </c>
      <c r="I704" s="146">
        <v>377</v>
      </c>
      <c r="J704" s="147">
        <v>193</v>
      </c>
      <c r="K704" s="148">
        <v>570</v>
      </c>
      <c r="L704" s="137">
        <v>405</v>
      </c>
      <c r="M704" s="137">
        <v>3684</v>
      </c>
      <c r="N704" s="140"/>
      <c r="O704" s="466"/>
    </row>
    <row r="705" spans="1:15" s="30" customFormat="1" ht="12.75" hidden="1" customHeight="1" x14ac:dyDescent="0.2">
      <c r="A705" s="128">
        <v>1</v>
      </c>
      <c r="B705" s="107" t="s">
        <v>19</v>
      </c>
      <c r="C705" s="203" t="s">
        <v>83</v>
      </c>
      <c r="D705" s="107">
        <v>1992</v>
      </c>
      <c r="E705" s="214">
        <v>26</v>
      </c>
      <c r="F705" s="146">
        <v>670</v>
      </c>
      <c r="G705" s="147">
        <v>343</v>
      </c>
      <c r="H705" s="148">
        <v>1013</v>
      </c>
      <c r="I705" s="146">
        <v>355</v>
      </c>
      <c r="J705" s="147">
        <v>211</v>
      </c>
      <c r="K705" s="148">
        <v>566</v>
      </c>
      <c r="L705" s="137">
        <v>429</v>
      </c>
      <c r="M705" s="137">
        <v>3821</v>
      </c>
      <c r="N705" s="140"/>
      <c r="O705" s="466"/>
    </row>
    <row r="706" spans="1:15" s="30" customFormat="1" ht="12.75" hidden="1" customHeight="1" x14ac:dyDescent="0.2">
      <c r="A706" s="128">
        <v>1</v>
      </c>
      <c r="B706" s="107" t="s">
        <v>19</v>
      </c>
      <c r="C706" s="203" t="s">
        <v>83</v>
      </c>
      <c r="D706" s="107">
        <v>1993</v>
      </c>
      <c r="E706" s="214">
        <v>27</v>
      </c>
      <c r="F706" s="146">
        <v>654</v>
      </c>
      <c r="G706" s="147">
        <v>390</v>
      </c>
      <c r="H706" s="148">
        <v>1044</v>
      </c>
      <c r="I706" s="146">
        <v>0</v>
      </c>
      <c r="J706" s="147">
        <v>0</v>
      </c>
      <c r="K706" s="148">
        <v>0</v>
      </c>
      <c r="L706" s="137">
        <v>418</v>
      </c>
      <c r="M706" s="137">
        <v>3403</v>
      </c>
      <c r="N706" s="140"/>
      <c r="O706" s="466"/>
    </row>
    <row r="707" spans="1:15" s="30" customFormat="1" ht="12.75" hidden="1" customHeight="1" x14ac:dyDescent="0.2">
      <c r="A707" s="128">
        <v>1</v>
      </c>
      <c r="B707" s="107" t="s">
        <v>19</v>
      </c>
      <c r="C707" s="203" t="s">
        <v>83</v>
      </c>
      <c r="D707" s="107">
        <v>1994</v>
      </c>
      <c r="E707" s="214">
        <v>28</v>
      </c>
      <c r="F707" s="146">
        <v>601</v>
      </c>
      <c r="G707" s="147">
        <v>265</v>
      </c>
      <c r="H707" s="148">
        <v>866</v>
      </c>
      <c r="I707" s="146">
        <v>910</v>
      </c>
      <c r="J707" s="147">
        <v>643</v>
      </c>
      <c r="K707" s="148">
        <v>1553</v>
      </c>
      <c r="L707" s="137">
        <v>398</v>
      </c>
      <c r="M707" s="137">
        <v>4542</v>
      </c>
      <c r="N707" s="140"/>
      <c r="O707" s="466"/>
    </row>
    <row r="708" spans="1:15" s="30" customFormat="1" ht="12.75" hidden="1" customHeight="1" x14ac:dyDescent="0.2">
      <c r="A708" s="128">
        <v>1</v>
      </c>
      <c r="B708" s="107" t="s">
        <v>19</v>
      </c>
      <c r="C708" s="203" t="s">
        <v>83</v>
      </c>
      <c r="D708" s="107">
        <v>1995</v>
      </c>
      <c r="E708" s="214">
        <v>29</v>
      </c>
      <c r="F708" s="146">
        <v>513</v>
      </c>
      <c r="G708" s="147">
        <v>163</v>
      </c>
      <c r="H708" s="148">
        <v>676</v>
      </c>
      <c r="I708" s="146">
        <v>542</v>
      </c>
      <c r="J708" s="147">
        <v>277</v>
      </c>
      <c r="K708" s="148">
        <v>819</v>
      </c>
      <c r="L708" s="137">
        <v>537</v>
      </c>
      <c r="M708" s="137">
        <v>4840</v>
      </c>
      <c r="N708" s="140"/>
      <c r="O708" s="466"/>
    </row>
    <row r="709" spans="1:15" s="30" customFormat="1" ht="12.75" hidden="1" customHeight="1" x14ac:dyDescent="0.2">
      <c r="A709" s="128">
        <v>1</v>
      </c>
      <c r="B709" s="107" t="s">
        <v>19</v>
      </c>
      <c r="C709" s="203" t="s">
        <v>83</v>
      </c>
      <c r="D709" s="107">
        <v>1996</v>
      </c>
      <c r="E709" s="214">
        <v>30</v>
      </c>
      <c r="F709" s="146">
        <v>483</v>
      </c>
      <c r="G709" s="147">
        <v>121</v>
      </c>
      <c r="H709" s="148">
        <v>604</v>
      </c>
      <c r="I709" s="146">
        <v>426</v>
      </c>
      <c r="J709" s="147">
        <v>160</v>
      </c>
      <c r="K709" s="148">
        <v>586</v>
      </c>
      <c r="L709" s="137">
        <v>723</v>
      </c>
      <c r="M709" s="137">
        <v>4703</v>
      </c>
      <c r="N709" s="140"/>
      <c r="O709" s="466"/>
    </row>
    <row r="710" spans="1:15" s="30" customFormat="1" ht="12.75" hidden="1" customHeight="1" x14ac:dyDescent="0.2">
      <c r="A710" s="128">
        <v>1</v>
      </c>
      <c r="B710" s="107" t="s">
        <v>19</v>
      </c>
      <c r="C710" s="203" t="s">
        <v>83</v>
      </c>
      <c r="D710" s="107">
        <v>1997</v>
      </c>
      <c r="E710" s="214">
        <v>31</v>
      </c>
      <c r="F710" s="146">
        <v>553</v>
      </c>
      <c r="G710" s="147">
        <v>60</v>
      </c>
      <c r="H710" s="148">
        <v>613</v>
      </c>
      <c r="I710" s="146">
        <v>594</v>
      </c>
      <c r="J710" s="147">
        <v>154</v>
      </c>
      <c r="K710" s="148">
        <v>748</v>
      </c>
      <c r="L710" s="137">
        <v>792</v>
      </c>
      <c r="M710" s="137">
        <v>4659</v>
      </c>
      <c r="N710" s="140"/>
      <c r="O710" s="466"/>
    </row>
    <row r="711" spans="1:15" s="30" customFormat="1" ht="12.75" hidden="1" customHeight="1" x14ac:dyDescent="0.2">
      <c r="A711" s="128">
        <v>1</v>
      </c>
      <c r="B711" s="107" t="s">
        <v>19</v>
      </c>
      <c r="C711" s="203" t="s">
        <v>83</v>
      </c>
      <c r="D711" s="107">
        <v>1998</v>
      </c>
      <c r="E711" s="214">
        <v>32</v>
      </c>
      <c r="F711" s="146">
        <v>558</v>
      </c>
      <c r="G711" s="147">
        <v>68</v>
      </c>
      <c r="H711" s="148">
        <v>626</v>
      </c>
      <c r="I711" s="146">
        <v>495</v>
      </c>
      <c r="J711" s="147">
        <v>125</v>
      </c>
      <c r="K711" s="148">
        <v>620</v>
      </c>
      <c r="L711" s="137">
        <v>563</v>
      </c>
      <c r="M711" s="137">
        <v>4716</v>
      </c>
      <c r="N711" s="140"/>
      <c r="O711" s="466"/>
    </row>
    <row r="712" spans="1:15" s="30" customFormat="1" ht="12.75" hidden="1" customHeight="1" x14ac:dyDescent="0.2">
      <c r="A712" s="128">
        <v>1</v>
      </c>
      <c r="B712" s="107" t="s">
        <v>19</v>
      </c>
      <c r="C712" s="203" t="s">
        <v>83</v>
      </c>
      <c r="D712" s="107">
        <v>1999</v>
      </c>
      <c r="E712" s="214">
        <v>33</v>
      </c>
      <c r="F712" s="146">
        <v>473</v>
      </c>
      <c r="G712" s="147">
        <v>91</v>
      </c>
      <c r="H712" s="148">
        <v>564</v>
      </c>
      <c r="I712" s="146">
        <v>203</v>
      </c>
      <c r="J712" s="147">
        <v>17</v>
      </c>
      <c r="K712" s="148">
        <v>220</v>
      </c>
      <c r="L712" s="137">
        <v>460</v>
      </c>
      <c r="M712" s="137">
        <v>4468</v>
      </c>
      <c r="N712" s="140"/>
      <c r="O712" s="466"/>
    </row>
    <row r="713" spans="1:15" s="30" customFormat="1" ht="12.75" hidden="1" customHeight="1" x14ac:dyDescent="0.2">
      <c r="A713" s="128">
        <v>1</v>
      </c>
      <c r="B713" s="107" t="s">
        <v>19</v>
      </c>
      <c r="C713" s="203" t="s">
        <v>83</v>
      </c>
      <c r="D713" s="107">
        <v>2000</v>
      </c>
      <c r="E713" s="214">
        <v>34</v>
      </c>
      <c r="F713" s="146">
        <v>460</v>
      </c>
      <c r="G713" s="147">
        <v>37</v>
      </c>
      <c r="H713" s="148">
        <v>497</v>
      </c>
      <c r="I713" s="146">
        <v>394</v>
      </c>
      <c r="J713" s="147">
        <v>57</v>
      </c>
      <c r="K713" s="148">
        <v>451</v>
      </c>
      <c r="L713" s="137">
        <v>576</v>
      </c>
      <c r="M713" s="137">
        <v>4332</v>
      </c>
      <c r="N713" s="140"/>
      <c r="O713" s="466"/>
    </row>
    <row r="714" spans="1:15" s="30" customFormat="1" ht="12.75" hidden="1" customHeight="1" x14ac:dyDescent="0.2">
      <c r="A714" s="128">
        <v>1</v>
      </c>
      <c r="B714" s="107" t="s">
        <v>19</v>
      </c>
      <c r="C714" s="203" t="s">
        <v>83</v>
      </c>
      <c r="D714" s="107">
        <v>2001</v>
      </c>
      <c r="E714" s="214">
        <v>35</v>
      </c>
      <c r="F714" s="146">
        <v>356</v>
      </c>
      <c r="G714" s="147">
        <v>40</v>
      </c>
      <c r="H714" s="148">
        <v>396</v>
      </c>
      <c r="I714" s="146">
        <v>316</v>
      </c>
      <c r="J714" s="147">
        <v>46</v>
      </c>
      <c r="K714" s="148">
        <v>362</v>
      </c>
      <c r="L714" s="137">
        <v>607</v>
      </c>
      <c r="M714" s="137">
        <v>4106</v>
      </c>
      <c r="N714" s="140"/>
      <c r="O714" s="466"/>
    </row>
    <row r="715" spans="1:15" s="30" customFormat="1" ht="12.75" hidden="1" customHeight="1" x14ac:dyDescent="0.2">
      <c r="A715" s="128">
        <v>1</v>
      </c>
      <c r="B715" s="107" t="s">
        <v>19</v>
      </c>
      <c r="C715" s="203" t="s">
        <v>83</v>
      </c>
      <c r="D715" s="107">
        <v>2002</v>
      </c>
      <c r="E715" s="214">
        <v>36</v>
      </c>
      <c r="F715" s="146">
        <v>369</v>
      </c>
      <c r="G715" s="147">
        <v>25</v>
      </c>
      <c r="H715" s="148">
        <v>394</v>
      </c>
      <c r="I715" s="146">
        <v>224</v>
      </c>
      <c r="J715" s="147">
        <v>22</v>
      </c>
      <c r="K715" s="148">
        <v>246</v>
      </c>
      <c r="L715" s="137">
        <v>597</v>
      </c>
      <c r="M715" s="137">
        <v>3755</v>
      </c>
      <c r="N715" s="140"/>
      <c r="O715" s="466"/>
    </row>
    <row r="716" spans="1:15" s="30" customFormat="1" ht="12.75" hidden="1" customHeight="1" x14ac:dyDescent="0.2">
      <c r="A716" s="128">
        <v>1</v>
      </c>
      <c r="B716" s="107" t="s">
        <v>19</v>
      </c>
      <c r="C716" s="203" t="s">
        <v>83</v>
      </c>
      <c r="D716" s="107">
        <v>2003</v>
      </c>
      <c r="E716" s="214">
        <v>37</v>
      </c>
      <c r="F716" s="146">
        <v>316</v>
      </c>
      <c r="G716" s="147">
        <v>34</v>
      </c>
      <c r="H716" s="148">
        <v>350</v>
      </c>
      <c r="I716" s="146">
        <v>6</v>
      </c>
      <c r="J716" s="147">
        <v>0</v>
      </c>
      <c r="K716" s="148">
        <v>6</v>
      </c>
      <c r="L716" s="137">
        <v>709</v>
      </c>
      <c r="M716" s="137">
        <v>3052</v>
      </c>
      <c r="N716" s="140"/>
      <c r="O716" s="466"/>
    </row>
    <row r="717" spans="1:15" s="30" customFormat="1" ht="12.75" hidden="1" customHeight="1" x14ac:dyDescent="0.2">
      <c r="A717" s="128">
        <v>1</v>
      </c>
      <c r="B717" s="107" t="s">
        <v>19</v>
      </c>
      <c r="C717" s="203" t="s">
        <v>83</v>
      </c>
      <c r="D717" s="107">
        <v>2004</v>
      </c>
      <c r="E717" s="214">
        <v>38</v>
      </c>
      <c r="F717" s="146">
        <v>219</v>
      </c>
      <c r="G717" s="147">
        <v>37</v>
      </c>
      <c r="H717" s="148">
        <v>256</v>
      </c>
      <c r="I717" s="146">
        <v>0</v>
      </c>
      <c r="J717" s="147">
        <v>0</v>
      </c>
      <c r="K717" s="148">
        <v>0</v>
      </c>
      <c r="L717" s="137">
        <v>370</v>
      </c>
      <c r="M717" s="137">
        <v>2682</v>
      </c>
      <c r="N717" s="140"/>
      <c r="O717" s="466"/>
    </row>
    <row r="718" spans="1:15" s="30" customFormat="1" ht="12.75" hidden="1" customHeight="1" x14ac:dyDescent="0.2">
      <c r="A718" s="128"/>
      <c r="B718" s="107"/>
      <c r="C718" s="203"/>
      <c r="D718" s="107">
        <v>2005</v>
      </c>
      <c r="E718" s="214"/>
      <c r="F718" s="146">
        <v>219</v>
      </c>
      <c r="G718" s="147">
        <v>27</v>
      </c>
      <c r="H718" s="148">
        <v>246</v>
      </c>
      <c r="I718" s="146">
        <v>0</v>
      </c>
      <c r="J718" s="147">
        <v>0</v>
      </c>
      <c r="K718" s="148">
        <v>0</v>
      </c>
      <c r="L718" s="137">
        <v>323</v>
      </c>
      <c r="M718" s="137">
        <v>2359</v>
      </c>
      <c r="N718" s="141"/>
      <c r="O718" s="466"/>
    </row>
    <row r="719" spans="1:15" s="30" customFormat="1" ht="12.75" hidden="1" customHeight="1" thickBot="1" x14ac:dyDescent="0.25">
      <c r="A719" s="128">
        <v>1</v>
      </c>
      <c r="B719" s="107" t="s">
        <v>19</v>
      </c>
      <c r="C719" s="203" t="s">
        <v>83</v>
      </c>
      <c r="D719" s="105">
        <v>2006</v>
      </c>
      <c r="E719" s="216">
        <v>39</v>
      </c>
      <c r="F719" s="146">
        <v>183</v>
      </c>
      <c r="G719" s="147">
        <v>15</v>
      </c>
      <c r="H719" s="148">
        <v>198</v>
      </c>
      <c r="I719" s="146">
        <v>808</v>
      </c>
      <c r="J719" s="147">
        <v>81</v>
      </c>
      <c r="K719" s="148">
        <v>889</v>
      </c>
      <c r="L719" s="137">
        <v>381</v>
      </c>
      <c r="M719" s="137">
        <v>2867</v>
      </c>
      <c r="N719" s="140"/>
      <c r="O719" s="466"/>
    </row>
    <row r="720" spans="1:15" s="30" customFormat="1" ht="12.75" hidden="1" customHeight="1" x14ac:dyDescent="0.2">
      <c r="A720" s="128">
        <v>1</v>
      </c>
      <c r="B720" s="107" t="s">
        <v>19</v>
      </c>
      <c r="C720" s="203" t="s">
        <v>83</v>
      </c>
      <c r="D720" s="105">
        <v>2007</v>
      </c>
      <c r="E720" s="214">
        <v>7</v>
      </c>
      <c r="F720" s="146">
        <v>0</v>
      </c>
      <c r="G720" s="147">
        <v>0</v>
      </c>
      <c r="H720" s="148">
        <v>0</v>
      </c>
      <c r="I720" s="146">
        <v>0</v>
      </c>
      <c r="J720" s="147">
        <v>0</v>
      </c>
      <c r="K720" s="148">
        <v>0</v>
      </c>
      <c r="L720" s="137">
        <v>0</v>
      </c>
      <c r="M720" s="137">
        <v>2456</v>
      </c>
      <c r="N720" s="140"/>
      <c r="O720" s="466"/>
    </row>
    <row r="721" spans="1:15" s="30" customFormat="1" ht="12.75" hidden="1" customHeight="1" x14ac:dyDescent="0.2">
      <c r="A721" s="128">
        <v>1</v>
      </c>
      <c r="B721" s="107" t="s">
        <v>19</v>
      </c>
      <c r="C721" s="203" t="s">
        <v>83</v>
      </c>
      <c r="D721" s="105">
        <v>2008</v>
      </c>
      <c r="E721" s="214">
        <v>8</v>
      </c>
      <c r="F721" s="146">
        <v>177</v>
      </c>
      <c r="G721" s="147">
        <v>0</v>
      </c>
      <c r="H721" s="148">
        <v>177</v>
      </c>
      <c r="I721" s="146">
        <v>0</v>
      </c>
      <c r="J721" s="147">
        <v>0</v>
      </c>
      <c r="K721" s="148">
        <v>0</v>
      </c>
      <c r="L721" s="137">
        <v>322</v>
      </c>
      <c r="M721" s="137">
        <v>2134</v>
      </c>
      <c r="N721" s="140"/>
      <c r="O721" s="466"/>
    </row>
    <row r="722" spans="1:15" s="30" customFormat="1" ht="12.75" hidden="1" customHeight="1" x14ac:dyDescent="0.2">
      <c r="A722" s="128">
        <v>1</v>
      </c>
      <c r="B722" s="107" t="s">
        <v>19</v>
      </c>
      <c r="C722" s="203" t="s">
        <v>83</v>
      </c>
      <c r="D722" s="105">
        <v>2009</v>
      </c>
      <c r="E722" s="214">
        <v>9</v>
      </c>
      <c r="F722" s="146">
        <v>155</v>
      </c>
      <c r="G722" s="147">
        <v>0</v>
      </c>
      <c r="H722" s="148">
        <v>155</v>
      </c>
      <c r="I722" s="146">
        <v>0</v>
      </c>
      <c r="J722" s="149">
        <v>0</v>
      </c>
      <c r="K722" s="148">
        <v>0</v>
      </c>
      <c r="L722" s="137">
        <v>204</v>
      </c>
      <c r="M722" s="137">
        <v>1930</v>
      </c>
      <c r="N722" s="140"/>
      <c r="O722" s="466"/>
    </row>
    <row r="723" spans="1:15" s="30" customFormat="1" ht="12.75" hidden="1" customHeight="1" x14ac:dyDescent="0.2">
      <c r="A723" s="128">
        <v>1</v>
      </c>
      <c r="B723" s="104"/>
      <c r="C723" s="220"/>
      <c r="D723" s="107">
        <v>2010</v>
      </c>
      <c r="E723" s="214">
        <v>10</v>
      </c>
      <c r="F723" s="609">
        <v>122</v>
      </c>
      <c r="G723" s="610">
        <v>0</v>
      </c>
      <c r="H723" s="611">
        <v>122</v>
      </c>
      <c r="I723" s="609">
        <v>0</v>
      </c>
      <c r="J723" s="612">
        <v>0</v>
      </c>
      <c r="K723" s="143">
        <v>0</v>
      </c>
      <c r="L723" s="137">
        <v>213</v>
      </c>
      <c r="M723" s="137">
        <v>1650</v>
      </c>
      <c r="N723" s="141"/>
      <c r="O723" s="466"/>
    </row>
    <row r="724" spans="1:15" s="100" customFormat="1" ht="12.75" hidden="1" customHeight="1" x14ac:dyDescent="0.2">
      <c r="B724" s="188"/>
      <c r="C724" s="183"/>
      <c r="D724" s="107">
        <v>2011</v>
      </c>
      <c r="E724" s="214"/>
      <c r="F724" s="609">
        <v>96</v>
      </c>
      <c r="G724" s="610">
        <v>13</v>
      </c>
      <c r="H724" s="611">
        <v>109</v>
      </c>
      <c r="I724" s="609">
        <v>0</v>
      </c>
      <c r="J724" s="612">
        <v>0</v>
      </c>
      <c r="K724" s="143">
        <v>0</v>
      </c>
      <c r="L724" s="137">
        <v>141</v>
      </c>
      <c r="M724" s="137">
        <v>1509</v>
      </c>
      <c r="N724" s="116"/>
      <c r="O724" s="466"/>
    </row>
    <row r="725" spans="1:15" s="100" customFormat="1" ht="12.75" hidden="1" customHeight="1" x14ac:dyDescent="0.2">
      <c r="A725" s="128">
        <v>26</v>
      </c>
      <c r="B725" s="212"/>
      <c r="C725" s="212"/>
      <c r="D725" s="107" t="s">
        <v>339</v>
      </c>
      <c r="E725" s="214"/>
      <c r="F725" s="144">
        <v>90</v>
      </c>
      <c r="G725" s="142">
        <v>17</v>
      </c>
      <c r="H725" s="143">
        <v>107</v>
      </c>
      <c r="I725" s="144">
        <v>0</v>
      </c>
      <c r="J725" s="142">
        <v>0</v>
      </c>
      <c r="K725" s="143">
        <v>0</v>
      </c>
      <c r="L725" s="137">
        <v>103</v>
      </c>
      <c r="M725" s="137">
        <v>1406</v>
      </c>
      <c r="N725" s="116"/>
      <c r="O725" s="466"/>
    </row>
    <row r="726" spans="1:15" s="100" customFormat="1" ht="14.25" hidden="1" x14ac:dyDescent="0.2">
      <c r="A726" s="128"/>
      <c r="B726" s="107" t="s">
        <v>19</v>
      </c>
      <c r="C726" s="203" t="s">
        <v>83</v>
      </c>
      <c r="D726" s="107">
        <v>2013</v>
      </c>
      <c r="E726" s="214"/>
      <c r="F726" s="144">
        <v>70</v>
      </c>
      <c r="G726" s="142">
        <v>37</v>
      </c>
      <c r="H726" s="143">
        <v>107</v>
      </c>
      <c r="I726" s="144">
        <v>0</v>
      </c>
      <c r="J726" s="142">
        <v>0</v>
      </c>
      <c r="K726" s="143">
        <v>0</v>
      </c>
      <c r="L726" s="137">
        <v>191</v>
      </c>
      <c r="M726" s="137">
        <v>1215</v>
      </c>
      <c r="N726" s="116"/>
      <c r="O726" s="466"/>
    </row>
    <row r="727" spans="1:15" s="100" customFormat="1" ht="12.75" customHeight="1" x14ac:dyDescent="0.2">
      <c r="A727" s="128"/>
      <c r="B727" s="107" t="s">
        <v>19</v>
      </c>
      <c r="C727" s="203" t="s">
        <v>83</v>
      </c>
      <c r="D727" s="107">
        <v>2014</v>
      </c>
      <c r="E727" s="214"/>
      <c r="F727" s="144">
        <v>94</v>
      </c>
      <c r="G727" s="142">
        <v>8</v>
      </c>
      <c r="H727" s="143">
        <v>102</v>
      </c>
      <c r="I727" s="144">
        <v>0</v>
      </c>
      <c r="J727" s="142">
        <v>0</v>
      </c>
      <c r="K727" s="143">
        <v>0</v>
      </c>
      <c r="L727" s="137">
        <v>113</v>
      </c>
      <c r="M727" s="137">
        <v>1102</v>
      </c>
      <c r="N727" s="116"/>
      <c r="O727" s="466"/>
    </row>
    <row r="728" spans="1:15" s="100" customFormat="1" ht="12.75" customHeight="1" x14ac:dyDescent="0.2">
      <c r="A728" s="128"/>
      <c r="B728" s="107"/>
      <c r="C728" s="203"/>
      <c r="D728" s="107">
        <v>2015</v>
      </c>
      <c r="E728" s="214"/>
      <c r="F728" s="144">
        <v>108</v>
      </c>
      <c r="G728" s="142">
        <v>11</v>
      </c>
      <c r="H728" s="143">
        <v>119</v>
      </c>
      <c r="I728" s="144">
        <v>197</v>
      </c>
      <c r="J728" s="142">
        <v>23</v>
      </c>
      <c r="K728" s="143">
        <v>220</v>
      </c>
      <c r="L728" s="137">
        <v>128</v>
      </c>
      <c r="M728" s="137">
        <v>1194</v>
      </c>
      <c r="N728" s="116"/>
      <c r="O728" s="466"/>
    </row>
    <row r="729" spans="1:15" s="100" customFormat="1" ht="12.75" customHeight="1" x14ac:dyDescent="0.2">
      <c r="A729" s="128"/>
      <c r="B729" s="107"/>
      <c r="C729" s="203"/>
      <c r="D729" s="107">
        <v>2016</v>
      </c>
      <c r="E729" s="214"/>
      <c r="F729" s="144">
        <v>67</v>
      </c>
      <c r="G729" s="142">
        <v>27</v>
      </c>
      <c r="H729" s="143">
        <v>94</v>
      </c>
      <c r="I729" s="144">
        <v>159</v>
      </c>
      <c r="J729" s="142">
        <v>41</v>
      </c>
      <c r="K729" s="143">
        <v>200</v>
      </c>
      <c r="L729" s="137">
        <v>139</v>
      </c>
      <c r="M729" s="137">
        <v>1271</v>
      </c>
      <c r="N729" s="116"/>
      <c r="O729" s="466"/>
    </row>
    <row r="730" spans="1:15" s="467" customFormat="1" ht="12.75" customHeight="1" x14ac:dyDescent="0.25">
      <c r="A730" s="128"/>
      <c r="B730" s="107"/>
      <c r="C730" s="201"/>
      <c r="D730" s="107">
        <v>2017</v>
      </c>
      <c r="E730" s="211"/>
      <c r="F730" s="146">
        <v>146</v>
      </c>
      <c r="G730" s="147">
        <v>12</v>
      </c>
      <c r="H730" s="148">
        <v>158</v>
      </c>
      <c r="I730" s="146">
        <v>116</v>
      </c>
      <c r="J730" s="147">
        <v>15</v>
      </c>
      <c r="K730" s="148">
        <v>131</v>
      </c>
      <c r="L730" s="137">
        <v>127</v>
      </c>
      <c r="M730" s="137">
        <v>1275</v>
      </c>
      <c r="N730" s="115"/>
      <c r="O730" s="466"/>
    </row>
    <row r="731" spans="1:15" s="467" customFormat="1" ht="12.75" customHeight="1" x14ac:dyDescent="0.25">
      <c r="A731" s="128"/>
      <c r="B731" s="107"/>
      <c r="C731" s="201"/>
      <c r="D731" s="107">
        <v>2018</v>
      </c>
      <c r="E731" s="211"/>
      <c r="F731" s="146">
        <v>91</v>
      </c>
      <c r="G731" s="147">
        <v>7</v>
      </c>
      <c r="H731" s="148">
        <v>98</v>
      </c>
      <c r="I731" s="146">
        <v>33</v>
      </c>
      <c r="J731" s="147">
        <v>8</v>
      </c>
      <c r="K731" s="148">
        <v>41</v>
      </c>
      <c r="L731" s="137">
        <v>126</v>
      </c>
      <c r="M731" s="137">
        <v>1190</v>
      </c>
      <c r="N731" s="115"/>
      <c r="O731" s="466"/>
    </row>
    <row r="732" spans="1:15" s="467" customFormat="1" ht="4.5" customHeight="1" x14ac:dyDescent="0.25">
      <c r="A732" s="128"/>
      <c r="B732" s="107"/>
      <c r="C732" s="201"/>
      <c r="D732" s="107"/>
      <c r="E732" s="211"/>
      <c r="F732" s="146"/>
      <c r="G732" s="147"/>
      <c r="H732" s="148"/>
      <c r="I732" s="146"/>
      <c r="J732" s="147"/>
      <c r="K732" s="148"/>
      <c r="L732" s="137"/>
      <c r="M732" s="137"/>
      <c r="N732" s="115"/>
      <c r="O732" s="466"/>
    </row>
    <row r="733" spans="1:15" s="467" customFormat="1" ht="15" hidden="1" customHeight="1" x14ac:dyDescent="0.25">
      <c r="A733" s="128"/>
      <c r="B733" s="107"/>
      <c r="C733" s="203" t="s">
        <v>84</v>
      </c>
      <c r="D733" s="107">
        <v>1968</v>
      </c>
      <c r="E733" s="211"/>
      <c r="F733" s="146">
        <v>83</v>
      </c>
      <c r="G733" s="147">
        <v>103</v>
      </c>
      <c r="H733" s="148">
        <v>186</v>
      </c>
      <c r="I733" s="146">
        <v>47</v>
      </c>
      <c r="J733" s="147">
        <v>39</v>
      </c>
      <c r="K733" s="148">
        <v>86</v>
      </c>
      <c r="L733" s="137">
        <v>13</v>
      </c>
      <c r="M733" s="137">
        <v>238</v>
      </c>
      <c r="N733" s="115"/>
      <c r="O733" s="466"/>
    </row>
    <row r="734" spans="1:15" s="467" customFormat="1" ht="15" hidden="1" customHeight="1" x14ac:dyDescent="0.25">
      <c r="A734" s="128"/>
      <c r="B734" s="107"/>
      <c r="C734" s="203" t="s">
        <v>84</v>
      </c>
      <c r="D734" s="107">
        <v>1969</v>
      </c>
      <c r="E734" s="211"/>
      <c r="F734" s="146">
        <v>80</v>
      </c>
      <c r="G734" s="147">
        <v>117</v>
      </c>
      <c r="H734" s="148">
        <v>197</v>
      </c>
      <c r="I734" s="146">
        <v>45</v>
      </c>
      <c r="J734" s="147">
        <v>54</v>
      </c>
      <c r="K734" s="148">
        <v>99</v>
      </c>
      <c r="L734" s="137">
        <v>17</v>
      </c>
      <c r="M734" s="137">
        <v>320</v>
      </c>
      <c r="N734" s="115"/>
      <c r="O734" s="466"/>
    </row>
    <row r="735" spans="1:15" s="467" customFormat="1" ht="15" hidden="1" customHeight="1" x14ac:dyDescent="0.25">
      <c r="A735" s="128"/>
      <c r="B735" s="107"/>
      <c r="C735" s="203" t="s">
        <v>84</v>
      </c>
      <c r="D735" s="107">
        <v>1970</v>
      </c>
      <c r="E735" s="211"/>
      <c r="F735" s="146">
        <v>63</v>
      </c>
      <c r="G735" s="147">
        <v>94</v>
      </c>
      <c r="H735" s="148">
        <v>157</v>
      </c>
      <c r="I735" s="146">
        <v>53</v>
      </c>
      <c r="J735" s="147">
        <v>57</v>
      </c>
      <c r="K735" s="148">
        <v>110</v>
      </c>
      <c r="L735" s="137">
        <v>43</v>
      </c>
      <c r="M735" s="137">
        <v>387</v>
      </c>
      <c r="N735" s="115"/>
      <c r="O735" s="466"/>
    </row>
    <row r="736" spans="1:15" s="466" customFormat="1" ht="12.75" hidden="1" customHeight="1" thickBot="1" x14ac:dyDescent="0.25">
      <c r="A736" s="128"/>
      <c r="B736" s="107"/>
      <c r="C736" s="203" t="s">
        <v>84</v>
      </c>
      <c r="D736" s="107">
        <v>1971</v>
      </c>
      <c r="E736" s="213">
        <v>5</v>
      </c>
      <c r="F736" s="606">
        <v>139</v>
      </c>
      <c r="G736" s="149">
        <v>108</v>
      </c>
      <c r="H736" s="607">
        <v>247</v>
      </c>
      <c r="I736" s="606">
        <v>72</v>
      </c>
      <c r="J736" s="149">
        <v>57</v>
      </c>
      <c r="K736" s="607">
        <v>129</v>
      </c>
      <c r="L736" s="137">
        <v>71</v>
      </c>
      <c r="M736" s="137">
        <v>445</v>
      </c>
      <c r="N736" s="140"/>
    </row>
    <row r="737" spans="1:15" s="466" customFormat="1" ht="13.5" hidden="1" customHeight="1" x14ac:dyDescent="0.2">
      <c r="A737" s="128"/>
      <c r="B737" s="107"/>
      <c r="C737" s="203" t="s">
        <v>84</v>
      </c>
      <c r="D737" s="107">
        <v>1972</v>
      </c>
      <c r="E737" s="211"/>
      <c r="F737" s="606">
        <v>110</v>
      </c>
      <c r="G737" s="149">
        <v>110</v>
      </c>
      <c r="H737" s="607">
        <v>220</v>
      </c>
      <c r="I737" s="606">
        <v>62</v>
      </c>
      <c r="J737" s="149">
        <v>36</v>
      </c>
      <c r="K737" s="607">
        <v>98</v>
      </c>
      <c r="L737" s="137">
        <v>84</v>
      </c>
      <c r="M737" s="137">
        <v>459</v>
      </c>
      <c r="N737" s="140"/>
    </row>
    <row r="738" spans="1:15" s="466" customFormat="1" ht="13.5" hidden="1" customHeight="1" x14ac:dyDescent="0.2">
      <c r="A738" s="128"/>
      <c r="B738" s="107"/>
      <c r="C738" s="203" t="s">
        <v>84</v>
      </c>
      <c r="D738" s="107">
        <v>1973</v>
      </c>
      <c r="E738" s="211"/>
      <c r="F738" s="606">
        <v>0</v>
      </c>
      <c r="G738" s="149">
        <v>0</v>
      </c>
      <c r="H738" s="607">
        <v>0</v>
      </c>
      <c r="I738" s="606">
        <v>0</v>
      </c>
      <c r="J738" s="149">
        <v>0</v>
      </c>
      <c r="K738" s="607">
        <v>0</v>
      </c>
      <c r="L738" s="137">
        <v>0</v>
      </c>
      <c r="M738" s="137">
        <v>459</v>
      </c>
      <c r="N738" s="140"/>
    </row>
    <row r="739" spans="1:15" s="466" customFormat="1" ht="13.5" hidden="1" customHeight="1" x14ac:dyDescent="0.2">
      <c r="A739" s="128"/>
      <c r="B739" s="107"/>
      <c r="C739" s="203" t="s">
        <v>84</v>
      </c>
      <c r="D739" s="107">
        <v>1974</v>
      </c>
      <c r="E739" s="211"/>
      <c r="F739" s="606">
        <v>102</v>
      </c>
      <c r="G739" s="149">
        <v>117</v>
      </c>
      <c r="H739" s="607">
        <v>219</v>
      </c>
      <c r="I739" s="606">
        <v>71</v>
      </c>
      <c r="J739" s="149">
        <v>89</v>
      </c>
      <c r="K739" s="607">
        <v>160</v>
      </c>
      <c r="L739" s="137">
        <v>65</v>
      </c>
      <c r="M739" s="137">
        <v>554</v>
      </c>
      <c r="N739" s="140"/>
    </row>
    <row r="740" spans="1:15" s="30" customFormat="1" ht="12.75" hidden="1" customHeight="1" x14ac:dyDescent="0.2">
      <c r="A740" s="128">
        <v>1</v>
      </c>
      <c r="B740" s="107"/>
      <c r="C740" s="203" t="s">
        <v>84</v>
      </c>
      <c r="D740" s="107">
        <v>1975</v>
      </c>
      <c r="E740" s="214">
        <v>13</v>
      </c>
      <c r="F740" s="609">
        <v>81</v>
      </c>
      <c r="G740" s="610">
        <v>163</v>
      </c>
      <c r="H740" s="611">
        <v>244</v>
      </c>
      <c r="I740" s="609">
        <v>73</v>
      </c>
      <c r="J740" s="610">
        <v>66</v>
      </c>
      <c r="K740" s="611">
        <v>139</v>
      </c>
      <c r="L740" s="137">
        <v>27</v>
      </c>
      <c r="M740" s="137">
        <v>666</v>
      </c>
      <c r="N740" s="140"/>
      <c r="O740" s="466"/>
    </row>
    <row r="741" spans="1:15" s="30" customFormat="1" ht="12.75" hidden="1" customHeight="1" x14ac:dyDescent="0.2">
      <c r="A741" s="128">
        <v>1</v>
      </c>
      <c r="B741" s="107"/>
      <c r="C741" s="203" t="s">
        <v>84</v>
      </c>
      <c r="D741" s="107">
        <v>1976</v>
      </c>
      <c r="E741" s="214">
        <v>13</v>
      </c>
      <c r="F741" s="609">
        <v>0</v>
      </c>
      <c r="G741" s="610">
        <v>0</v>
      </c>
      <c r="H741" s="611">
        <v>0</v>
      </c>
      <c r="I741" s="609">
        <v>0</v>
      </c>
      <c r="J741" s="610">
        <v>0</v>
      </c>
      <c r="K741" s="611">
        <v>0</v>
      </c>
      <c r="L741" s="137">
        <v>2</v>
      </c>
      <c r="M741" s="137">
        <v>664</v>
      </c>
      <c r="N741" s="140"/>
      <c r="O741" s="466"/>
    </row>
    <row r="742" spans="1:15" s="30" customFormat="1" ht="12.75" hidden="1" customHeight="1" x14ac:dyDescent="0.2">
      <c r="A742" s="128">
        <v>1</v>
      </c>
      <c r="B742" s="106" t="s">
        <v>20</v>
      </c>
      <c r="C742" s="203" t="s">
        <v>84</v>
      </c>
      <c r="D742" s="107">
        <v>1977</v>
      </c>
      <c r="E742" s="214">
        <v>14</v>
      </c>
      <c r="F742" s="609">
        <v>156</v>
      </c>
      <c r="G742" s="610">
        <v>136</v>
      </c>
      <c r="H742" s="611">
        <v>292</v>
      </c>
      <c r="I742" s="609">
        <v>99</v>
      </c>
      <c r="J742" s="610">
        <v>69</v>
      </c>
      <c r="K742" s="611">
        <v>168</v>
      </c>
      <c r="L742" s="137">
        <v>88</v>
      </c>
      <c r="M742" s="137">
        <v>744</v>
      </c>
      <c r="N742" s="140"/>
      <c r="O742" s="466"/>
    </row>
    <row r="743" spans="1:15" s="30" customFormat="1" ht="12.75" hidden="1" customHeight="1" x14ac:dyDescent="0.2">
      <c r="A743" s="128">
        <v>1</v>
      </c>
      <c r="B743" s="106" t="s">
        <v>20</v>
      </c>
      <c r="C743" s="203" t="s">
        <v>84</v>
      </c>
      <c r="D743" s="107">
        <v>1978</v>
      </c>
      <c r="E743" s="214">
        <v>15</v>
      </c>
      <c r="F743" s="609">
        <v>175</v>
      </c>
      <c r="G743" s="610">
        <v>200</v>
      </c>
      <c r="H743" s="611">
        <v>375</v>
      </c>
      <c r="I743" s="609">
        <v>64</v>
      </c>
      <c r="J743" s="610">
        <v>96</v>
      </c>
      <c r="K743" s="611">
        <v>160</v>
      </c>
      <c r="L743" s="137">
        <v>89</v>
      </c>
      <c r="M743" s="137">
        <v>815</v>
      </c>
      <c r="N743" s="140"/>
      <c r="O743" s="466"/>
    </row>
    <row r="744" spans="1:15" s="30" customFormat="1" ht="12.75" hidden="1" customHeight="1" x14ac:dyDescent="0.2">
      <c r="A744" s="128">
        <v>1</v>
      </c>
      <c r="B744" s="106" t="s">
        <v>20</v>
      </c>
      <c r="C744" s="203" t="s">
        <v>84</v>
      </c>
      <c r="D744" s="107">
        <v>1979</v>
      </c>
      <c r="E744" s="214">
        <v>16</v>
      </c>
      <c r="F744" s="609">
        <v>0</v>
      </c>
      <c r="G744" s="610">
        <v>0</v>
      </c>
      <c r="H744" s="611">
        <v>0</v>
      </c>
      <c r="I744" s="609">
        <v>80</v>
      </c>
      <c r="J744" s="610">
        <v>83</v>
      </c>
      <c r="K744" s="611">
        <v>163</v>
      </c>
      <c r="L744" s="137">
        <v>90</v>
      </c>
      <c r="M744" s="137">
        <v>888</v>
      </c>
      <c r="N744" s="140"/>
      <c r="O744" s="466"/>
    </row>
    <row r="745" spans="1:15" s="30" customFormat="1" ht="12.75" hidden="1" customHeight="1" x14ac:dyDescent="0.2">
      <c r="A745" s="128">
        <v>1</v>
      </c>
      <c r="B745" s="106" t="s">
        <v>20</v>
      </c>
      <c r="C745" s="203" t="s">
        <v>84</v>
      </c>
      <c r="D745" s="107">
        <v>1980</v>
      </c>
      <c r="E745" s="214">
        <v>17</v>
      </c>
      <c r="F745" s="609">
        <v>150</v>
      </c>
      <c r="G745" s="610">
        <v>196</v>
      </c>
      <c r="H745" s="611">
        <v>346</v>
      </c>
      <c r="I745" s="609">
        <v>75</v>
      </c>
      <c r="J745" s="610">
        <v>141</v>
      </c>
      <c r="K745" s="611">
        <v>216</v>
      </c>
      <c r="L745" s="137">
        <v>98</v>
      </c>
      <c r="M745" s="137">
        <v>1006</v>
      </c>
      <c r="N745" s="140"/>
      <c r="O745" s="466"/>
    </row>
    <row r="746" spans="1:15" s="30" customFormat="1" ht="12.75" hidden="1" customHeight="1" x14ac:dyDescent="0.2">
      <c r="A746" s="128">
        <v>1</v>
      </c>
      <c r="B746" s="106" t="s">
        <v>20</v>
      </c>
      <c r="C746" s="203" t="s">
        <v>84</v>
      </c>
      <c r="D746" s="107">
        <v>1981</v>
      </c>
      <c r="E746" s="214">
        <v>18</v>
      </c>
      <c r="F746" s="609">
        <v>132</v>
      </c>
      <c r="G746" s="610">
        <v>177</v>
      </c>
      <c r="H746" s="611">
        <v>309</v>
      </c>
      <c r="I746" s="609">
        <v>89</v>
      </c>
      <c r="J746" s="610">
        <v>92</v>
      </c>
      <c r="K746" s="611">
        <v>181</v>
      </c>
      <c r="L746" s="137">
        <v>153</v>
      </c>
      <c r="M746" s="137">
        <v>1034</v>
      </c>
      <c r="N746" s="140"/>
      <c r="O746" s="466"/>
    </row>
    <row r="747" spans="1:15" s="30" customFormat="1" ht="12.75" hidden="1" customHeight="1" x14ac:dyDescent="0.2">
      <c r="A747" s="128">
        <v>1</v>
      </c>
      <c r="B747" s="106" t="s">
        <v>20</v>
      </c>
      <c r="C747" s="203" t="s">
        <v>84</v>
      </c>
      <c r="D747" s="107">
        <v>1982</v>
      </c>
      <c r="E747" s="214">
        <v>19</v>
      </c>
      <c r="F747" s="609">
        <v>149</v>
      </c>
      <c r="G747" s="610">
        <v>286</v>
      </c>
      <c r="H747" s="611">
        <v>435</v>
      </c>
      <c r="I747" s="609">
        <v>70</v>
      </c>
      <c r="J747" s="610">
        <v>92</v>
      </c>
      <c r="K747" s="611">
        <v>162</v>
      </c>
      <c r="L747" s="137">
        <v>120</v>
      </c>
      <c r="M747" s="137">
        <v>1076</v>
      </c>
      <c r="N747" s="140"/>
      <c r="O747" s="466"/>
    </row>
    <row r="748" spans="1:15" s="30" customFormat="1" ht="12.75" hidden="1" customHeight="1" x14ac:dyDescent="0.2">
      <c r="A748" s="128">
        <v>1</v>
      </c>
      <c r="B748" s="106" t="s">
        <v>20</v>
      </c>
      <c r="C748" s="203" t="s">
        <v>84</v>
      </c>
      <c r="D748" s="107">
        <v>1983</v>
      </c>
      <c r="E748" s="214">
        <v>20</v>
      </c>
      <c r="F748" s="609">
        <v>221</v>
      </c>
      <c r="G748" s="610">
        <v>201</v>
      </c>
      <c r="H748" s="611">
        <v>422</v>
      </c>
      <c r="I748" s="609">
        <v>98</v>
      </c>
      <c r="J748" s="610">
        <v>112</v>
      </c>
      <c r="K748" s="611">
        <v>210</v>
      </c>
      <c r="L748" s="137">
        <v>128</v>
      </c>
      <c r="M748" s="137">
        <v>1158</v>
      </c>
      <c r="N748" s="140"/>
      <c r="O748" s="466"/>
    </row>
    <row r="749" spans="1:15" s="30" customFormat="1" ht="12.75" hidden="1" customHeight="1" x14ac:dyDescent="0.2">
      <c r="A749" s="128">
        <v>1</v>
      </c>
      <c r="B749" s="106" t="s">
        <v>20</v>
      </c>
      <c r="C749" s="203" t="s">
        <v>84</v>
      </c>
      <c r="D749" s="107">
        <v>1984</v>
      </c>
      <c r="E749" s="214">
        <v>21</v>
      </c>
      <c r="F749" s="609">
        <v>202</v>
      </c>
      <c r="G749" s="610">
        <v>251</v>
      </c>
      <c r="H749" s="611">
        <v>453</v>
      </c>
      <c r="I749" s="609">
        <v>110</v>
      </c>
      <c r="J749" s="610">
        <v>113</v>
      </c>
      <c r="K749" s="611">
        <v>223</v>
      </c>
      <c r="L749" s="137">
        <v>108</v>
      </c>
      <c r="M749" s="137">
        <v>1267</v>
      </c>
      <c r="N749" s="140"/>
      <c r="O749" s="466"/>
    </row>
    <row r="750" spans="1:15" s="30" customFormat="1" ht="12.75" hidden="1" customHeight="1" x14ac:dyDescent="0.2">
      <c r="A750" s="128">
        <v>1</v>
      </c>
      <c r="B750" s="106" t="s">
        <v>20</v>
      </c>
      <c r="C750" s="203" t="s">
        <v>84</v>
      </c>
      <c r="D750" s="107">
        <v>1985</v>
      </c>
      <c r="E750" s="214">
        <v>22</v>
      </c>
      <c r="F750" s="609">
        <v>181</v>
      </c>
      <c r="G750" s="610">
        <v>269</v>
      </c>
      <c r="H750" s="611">
        <v>450</v>
      </c>
      <c r="I750" s="609">
        <v>129</v>
      </c>
      <c r="J750" s="610">
        <v>174</v>
      </c>
      <c r="K750" s="611">
        <v>303</v>
      </c>
      <c r="L750" s="137">
        <v>128</v>
      </c>
      <c r="M750" s="137">
        <v>1442</v>
      </c>
      <c r="N750" s="140"/>
      <c r="O750" s="466"/>
    </row>
    <row r="751" spans="1:15" s="30" customFormat="1" ht="12.75" hidden="1" customHeight="1" x14ac:dyDescent="0.2">
      <c r="A751" s="128">
        <v>1</v>
      </c>
      <c r="B751" s="106" t="s">
        <v>20</v>
      </c>
      <c r="C751" s="203" t="s">
        <v>84</v>
      </c>
      <c r="D751" s="107">
        <v>1986</v>
      </c>
      <c r="E751" s="214">
        <v>23</v>
      </c>
      <c r="F751" s="609">
        <v>164</v>
      </c>
      <c r="G751" s="610">
        <v>288</v>
      </c>
      <c r="H751" s="611">
        <v>452</v>
      </c>
      <c r="I751" s="609">
        <v>105</v>
      </c>
      <c r="J751" s="610">
        <v>112</v>
      </c>
      <c r="K751" s="611">
        <v>217</v>
      </c>
      <c r="L751" s="137">
        <v>183</v>
      </c>
      <c r="M751" s="137">
        <v>1476</v>
      </c>
      <c r="N751" s="140"/>
      <c r="O751" s="466"/>
    </row>
    <row r="752" spans="1:15" s="30" customFormat="1" ht="12.75" hidden="1" customHeight="1" x14ac:dyDescent="0.2">
      <c r="A752" s="128">
        <v>1</v>
      </c>
      <c r="B752" s="106" t="s">
        <v>20</v>
      </c>
      <c r="C752" s="203" t="s">
        <v>84</v>
      </c>
      <c r="D752" s="107">
        <v>1987</v>
      </c>
      <c r="E752" s="214">
        <v>24</v>
      </c>
      <c r="F752" s="609">
        <v>167</v>
      </c>
      <c r="G752" s="610">
        <v>198</v>
      </c>
      <c r="H752" s="611">
        <v>365</v>
      </c>
      <c r="I752" s="609">
        <v>93</v>
      </c>
      <c r="J752" s="610">
        <v>153</v>
      </c>
      <c r="K752" s="611">
        <v>246</v>
      </c>
      <c r="L752" s="137">
        <v>245</v>
      </c>
      <c r="M752" s="137">
        <v>1477</v>
      </c>
      <c r="N752" s="140"/>
      <c r="O752" s="466"/>
    </row>
    <row r="753" spans="1:15" s="30" customFormat="1" ht="12.75" hidden="1" customHeight="1" x14ac:dyDescent="0.2">
      <c r="A753" s="128">
        <v>1</v>
      </c>
      <c r="B753" s="106" t="s">
        <v>20</v>
      </c>
      <c r="C753" s="203" t="s">
        <v>84</v>
      </c>
      <c r="D753" s="107">
        <v>1988</v>
      </c>
      <c r="E753" s="214">
        <v>25</v>
      </c>
      <c r="F753" s="627">
        <v>187</v>
      </c>
      <c r="G753" s="628">
        <v>268</v>
      </c>
      <c r="H753" s="629">
        <v>455</v>
      </c>
      <c r="I753" s="627">
        <v>110</v>
      </c>
      <c r="J753" s="628">
        <v>250</v>
      </c>
      <c r="K753" s="629">
        <v>360</v>
      </c>
      <c r="L753" s="137">
        <v>175</v>
      </c>
      <c r="M753" s="137">
        <v>1662</v>
      </c>
      <c r="N753" s="141"/>
      <c r="O753" s="466"/>
    </row>
    <row r="754" spans="1:15" s="30" customFormat="1" ht="12.75" hidden="1" customHeight="1" x14ac:dyDescent="0.2">
      <c r="A754" s="128">
        <v>1</v>
      </c>
      <c r="B754" s="106" t="s">
        <v>20</v>
      </c>
      <c r="C754" s="203" t="s">
        <v>84</v>
      </c>
      <c r="D754" s="107">
        <v>1989</v>
      </c>
      <c r="E754" s="214">
        <v>26</v>
      </c>
      <c r="F754" s="609">
        <v>207</v>
      </c>
      <c r="G754" s="610">
        <v>338</v>
      </c>
      <c r="H754" s="611">
        <v>545</v>
      </c>
      <c r="I754" s="609">
        <v>117</v>
      </c>
      <c r="J754" s="610">
        <v>164</v>
      </c>
      <c r="K754" s="611">
        <v>281</v>
      </c>
      <c r="L754" s="137">
        <v>259</v>
      </c>
      <c r="M754" s="137">
        <v>1684</v>
      </c>
      <c r="N754" s="140"/>
      <c r="O754" s="466"/>
    </row>
    <row r="755" spans="1:15" s="30" customFormat="1" ht="12.75" hidden="1" customHeight="1" x14ac:dyDescent="0.2">
      <c r="A755" s="128">
        <v>1</v>
      </c>
      <c r="B755" s="107" t="s">
        <v>20</v>
      </c>
      <c r="C755" s="203" t="s">
        <v>84</v>
      </c>
      <c r="D755" s="107">
        <v>1990</v>
      </c>
      <c r="E755" s="214">
        <v>27</v>
      </c>
      <c r="F755" s="146">
        <v>188</v>
      </c>
      <c r="G755" s="147">
        <v>300</v>
      </c>
      <c r="H755" s="148">
        <v>488</v>
      </c>
      <c r="I755" s="146">
        <v>98</v>
      </c>
      <c r="J755" s="147">
        <v>215</v>
      </c>
      <c r="K755" s="148">
        <v>313</v>
      </c>
      <c r="L755" s="137">
        <v>238</v>
      </c>
      <c r="M755" s="137">
        <v>1759</v>
      </c>
      <c r="N755" s="140"/>
      <c r="O755" s="466"/>
    </row>
    <row r="756" spans="1:15" s="30" customFormat="1" ht="12.75" hidden="1" customHeight="1" x14ac:dyDescent="0.2">
      <c r="A756" s="128">
        <v>1</v>
      </c>
      <c r="B756" s="106" t="s">
        <v>20</v>
      </c>
      <c r="C756" s="203" t="s">
        <v>84</v>
      </c>
      <c r="D756" s="107">
        <v>1991</v>
      </c>
      <c r="E756" s="214">
        <v>28</v>
      </c>
      <c r="F756" s="146">
        <v>201</v>
      </c>
      <c r="G756" s="147">
        <v>245</v>
      </c>
      <c r="H756" s="148">
        <v>446</v>
      </c>
      <c r="I756" s="146">
        <v>118</v>
      </c>
      <c r="J756" s="147">
        <v>241</v>
      </c>
      <c r="K756" s="148">
        <v>359</v>
      </c>
      <c r="L756" s="137">
        <v>289</v>
      </c>
      <c r="M756" s="137">
        <v>1829</v>
      </c>
      <c r="N756" s="140"/>
      <c r="O756" s="466"/>
    </row>
    <row r="757" spans="1:15" s="30" customFormat="1" ht="12.75" hidden="1" customHeight="1" x14ac:dyDescent="0.2">
      <c r="A757" s="128">
        <v>1</v>
      </c>
      <c r="B757" s="106" t="s">
        <v>20</v>
      </c>
      <c r="C757" s="203" t="s">
        <v>84</v>
      </c>
      <c r="D757" s="107">
        <v>1992</v>
      </c>
      <c r="E757" s="214">
        <v>29</v>
      </c>
      <c r="F757" s="146">
        <v>220</v>
      </c>
      <c r="G757" s="147">
        <v>274</v>
      </c>
      <c r="H757" s="148">
        <v>494</v>
      </c>
      <c r="I757" s="146">
        <v>156</v>
      </c>
      <c r="J757" s="147">
        <v>262</v>
      </c>
      <c r="K757" s="148">
        <v>418</v>
      </c>
      <c r="L757" s="137">
        <v>260</v>
      </c>
      <c r="M757" s="137">
        <v>1987</v>
      </c>
      <c r="N757" s="140"/>
      <c r="O757" s="466"/>
    </row>
    <row r="758" spans="1:15" s="30" customFormat="1" ht="12.75" hidden="1" customHeight="1" x14ac:dyDescent="0.2">
      <c r="A758" s="128">
        <v>1</v>
      </c>
      <c r="B758" s="106" t="s">
        <v>20</v>
      </c>
      <c r="C758" s="203" t="s">
        <v>84</v>
      </c>
      <c r="D758" s="107">
        <v>1993</v>
      </c>
      <c r="E758" s="214">
        <v>30</v>
      </c>
      <c r="F758" s="146">
        <v>262</v>
      </c>
      <c r="G758" s="147">
        <v>285</v>
      </c>
      <c r="H758" s="148">
        <v>547</v>
      </c>
      <c r="I758" s="146">
        <v>132</v>
      </c>
      <c r="J758" s="147">
        <v>174</v>
      </c>
      <c r="K758" s="148">
        <v>306</v>
      </c>
      <c r="L758" s="137">
        <v>228</v>
      </c>
      <c r="M758" s="137">
        <v>2065</v>
      </c>
      <c r="N758" s="140"/>
      <c r="O758" s="466"/>
    </row>
    <row r="759" spans="1:15" s="30" customFormat="1" ht="12.75" hidden="1" customHeight="1" x14ac:dyDescent="0.2">
      <c r="A759" s="128">
        <v>1</v>
      </c>
      <c r="B759" s="106" t="s">
        <v>20</v>
      </c>
      <c r="C759" s="203" t="s">
        <v>84</v>
      </c>
      <c r="D759" s="107">
        <v>1994</v>
      </c>
      <c r="E759" s="214">
        <v>31</v>
      </c>
      <c r="F759" s="146">
        <v>280</v>
      </c>
      <c r="G759" s="147">
        <v>302</v>
      </c>
      <c r="H759" s="148">
        <v>582</v>
      </c>
      <c r="I759" s="146">
        <v>200</v>
      </c>
      <c r="J759" s="147">
        <v>219</v>
      </c>
      <c r="K759" s="148">
        <v>419</v>
      </c>
      <c r="L759" s="137">
        <v>261</v>
      </c>
      <c r="M759" s="137">
        <v>2135</v>
      </c>
      <c r="N759" s="140"/>
      <c r="O759" s="466"/>
    </row>
    <row r="760" spans="1:15" s="30" customFormat="1" ht="12.75" hidden="1" customHeight="1" x14ac:dyDescent="0.2">
      <c r="A760" s="128">
        <v>1</v>
      </c>
      <c r="B760" s="106" t="s">
        <v>20</v>
      </c>
      <c r="C760" s="203" t="s">
        <v>84</v>
      </c>
      <c r="D760" s="107">
        <v>1995</v>
      </c>
      <c r="E760" s="214">
        <v>32</v>
      </c>
      <c r="F760" s="146">
        <v>165</v>
      </c>
      <c r="G760" s="147">
        <v>157</v>
      </c>
      <c r="H760" s="148">
        <v>322</v>
      </c>
      <c r="I760" s="146">
        <v>113</v>
      </c>
      <c r="J760" s="147">
        <v>227</v>
      </c>
      <c r="K760" s="148">
        <v>340</v>
      </c>
      <c r="L760" s="137">
        <v>232</v>
      </c>
      <c r="M760" s="137">
        <v>2243</v>
      </c>
      <c r="N760" s="140"/>
      <c r="O760" s="466"/>
    </row>
    <row r="761" spans="1:15" s="30" customFormat="1" ht="12.75" hidden="1" customHeight="1" x14ac:dyDescent="0.2">
      <c r="A761" s="128">
        <v>1</v>
      </c>
      <c r="B761" s="106" t="s">
        <v>20</v>
      </c>
      <c r="C761" s="203" t="s">
        <v>84</v>
      </c>
      <c r="D761" s="107">
        <v>1996</v>
      </c>
      <c r="E761" s="214">
        <v>33</v>
      </c>
      <c r="F761" s="146">
        <v>150</v>
      </c>
      <c r="G761" s="147">
        <v>106</v>
      </c>
      <c r="H761" s="148">
        <v>256</v>
      </c>
      <c r="I761" s="146">
        <v>148</v>
      </c>
      <c r="J761" s="147">
        <v>130</v>
      </c>
      <c r="K761" s="148">
        <v>278</v>
      </c>
      <c r="L761" s="137">
        <v>364</v>
      </c>
      <c r="M761" s="137">
        <v>2157</v>
      </c>
      <c r="N761" s="140"/>
      <c r="O761" s="466"/>
    </row>
    <row r="762" spans="1:15" s="30" customFormat="1" ht="12.75" hidden="1" customHeight="1" x14ac:dyDescent="0.2">
      <c r="A762" s="128">
        <v>1</v>
      </c>
      <c r="B762" s="106" t="s">
        <v>20</v>
      </c>
      <c r="C762" s="203" t="s">
        <v>84</v>
      </c>
      <c r="D762" s="107">
        <v>1997</v>
      </c>
      <c r="E762" s="214">
        <v>34</v>
      </c>
      <c r="F762" s="146">
        <v>219</v>
      </c>
      <c r="G762" s="147">
        <v>120</v>
      </c>
      <c r="H762" s="148">
        <v>339</v>
      </c>
      <c r="I762" s="146">
        <v>115</v>
      </c>
      <c r="J762" s="147">
        <v>74</v>
      </c>
      <c r="K762" s="148">
        <v>189</v>
      </c>
      <c r="L762" s="137">
        <v>362</v>
      </c>
      <c r="M762" s="137">
        <v>1981</v>
      </c>
      <c r="N762" s="140"/>
      <c r="O762" s="466"/>
    </row>
    <row r="763" spans="1:15" s="30" customFormat="1" ht="12.75" hidden="1" customHeight="1" x14ac:dyDescent="0.2">
      <c r="A763" s="128">
        <v>1</v>
      </c>
      <c r="B763" s="106" t="s">
        <v>20</v>
      </c>
      <c r="C763" s="203" t="s">
        <v>84</v>
      </c>
      <c r="D763" s="107">
        <v>1998</v>
      </c>
      <c r="E763" s="214">
        <v>35</v>
      </c>
      <c r="F763" s="146">
        <v>132</v>
      </c>
      <c r="G763" s="147">
        <v>106</v>
      </c>
      <c r="H763" s="148">
        <v>238</v>
      </c>
      <c r="I763" s="146">
        <v>97</v>
      </c>
      <c r="J763" s="147">
        <v>42</v>
      </c>
      <c r="K763" s="148">
        <v>139</v>
      </c>
      <c r="L763" s="137">
        <v>274</v>
      </c>
      <c r="M763" s="137">
        <v>1846</v>
      </c>
      <c r="N763" s="140"/>
      <c r="O763" s="466"/>
    </row>
    <row r="764" spans="1:15" s="30" customFormat="1" ht="12.75" hidden="1" customHeight="1" x14ac:dyDescent="0.2">
      <c r="A764" s="128">
        <v>1</v>
      </c>
      <c r="B764" s="106" t="s">
        <v>20</v>
      </c>
      <c r="C764" s="203" t="s">
        <v>84</v>
      </c>
      <c r="D764" s="107">
        <v>1999</v>
      </c>
      <c r="E764" s="214">
        <v>36</v>
      </c>
      <c r="F764" s="146">
        <v>185</v>
      </c>
      <c r="G764" s="147">
        <v>109</v>
      </c>
      <c r="H764" s="148">
        <v>294</v>
      </c>
      <c r="I764" s="146">
        <v>162</v>
      </c>
      <c r="J764" s="147">
        <v>69</v>
      </c>
      <c r="K764" s="148">
        <v>231</v>
      </c>
      <c r="L764" s="137">
        <v>209</v>
      </c>
      <c r="M764" s="137">
        <v>1865</v>
      </c>
      <c r="N764" s="140"/>
      <c r="O764" s="466"/>
    </row>
    <row r="765" spans="1:15" s="30" customFormat="1" ht="12.75" hidden="1" customHeight="1" x14ac:dyDescent="0.2">
      <c r="A765" s="128">
        <v>1</v>
      </c>
      <c r="B765" s="106" t="s">
        <v>20</v>
      </c>
      <c r="C765" s="203" t="s">
        <v>84</v>
      </c>
      <c r="D765" s="107">
        <v>2000</v>
      </c>
      <c r="E765" s="214">
        <v>37</v>
      </c>
      <c r="F765" s="146">
        <v>159</v>
      </c>
      <c r="G765" s="147">
        <v>93</v>
      </c>
      <c r="H765" s="148">
        <v>252</v>
      </c>
      <c r="I765" s="146">
        <v>104</v>
      </c>
      <c r="J765" s="147">
        <v>51</v>
      </c>
      <c r="K765" s="148">
        <v>155</v>
      </c>
      <c r="L765" s="137">
        <v>239</v>
      </c>
      <c r="M765" s="137">
        <v>1781</v>
      </c>
      <c r="N765" s="140"/>
      <c r="O765" s="466"/>
    </row>
    <row r="766" spans="1:15" s="30" customFormat="1" ht="12.75" hidden="1" customHeight="1" x14ac:dyDescent="0.2">
      <c r="A766" s="128">
        <v>1</v>
      </c>
      <c r="B766" s="106" t="s">
        <v>20</v>
      </c>
      <c r="C766" s="203" t="s">
        <v>84</v>
      </c>
      <c r="D766" s="107">
        <v>2001</v>
      </c>
      <c r="E766" s="214">
        <v>38</v>
      </c>
      <c r="F766" s="146">
        <v>128</v>
      </c>
      <c r="G766" s="147">
        <v>64</v>
      </c>
      <c r="H766" s="148">
        <v>192</v>
      </c>
      <c r="I766" s="146">
        <v>100</v>
      </c>
      <c r="J766" s="147">
        <v>46</v>
      </c>
      <c r="K766" s="148">
        <v>146</v>
      </c>
      <c r="L766" s="137">
        <v>305</v>
      </c>
      <c r="M766" s="137">
        <v>1622</v>
      </c>
      <c r="N766" s="140"/>
      <c r="O766" s="466"/>
    </row>
    <row r="767" spans="1:15" s="30" customFormat="1" ht="12.75" hidden="1" customHeight="1" x14ac:dyDescent="0.2">
      <c r="A767" s="128">
        <v>1</v>
      </c>
      <c r="B767" s="106" t="s">
        <v>20</v>
      </c>
      <c r="C767" s="203" t="s">
        <v>84</v>
      </c>
      <c r="D767" s="107">
        <v>2002</v>
      </c>
      <c r="E767" s="214">
        <v>39</v>
      </c>
      <c r="F767" s="146">
        <v>112</v>
      </c>
      <c r="G767" s="147">
        <v>64</v>
      </c>
      <c r="H767" s="148">
        <v>176</v>
      </c>
      <c r="I767" s="146">
        <v>80</v>
      </c>
      <c r="J767" s="147">
        <v>35</v>
      </c>
      <c r="K767" s="148">
        <v>115</v>
      </c>
      <c r="L767" s="137">
        <v>169</v>
      </c>
      <c r="M767" s="137">
        <v>1567</v>
      </c>
      <c r="N767" s="141"/>
      <c r="O767" s="466"/>
    </row>
    <row r="768" spans="1:15" s="30" customFormat="1" ht="12.75" hidden="1" customHeight="1" x14ac:dyDescent="0.2">
      <c r="A768" s="128">
        <v>1</v>
      </c>
      <c r="B768" s="106" t="s">
        <v>20</v>
      </c>
      <c r="C768" s="203" t="s">
        <v>84</v>
      </c>
      <c r="D768" s="107">
        <v>2003</v>
      </c>
      <c r="E768" s="214">
        <v>40</v>
      </c>
      <c r="F768" s="146">
        <v>112</v>
      </c>
      <c r="G768" s="147">
        <v>71</v>
      </c>
      <c r="H768" s="148">
        <v>183</v>
      </c>
      <c r="I768" s="146">
        <v>99</v>
      </c>
      <c r="J768" s="147">
        <v>35</v>
      </c>
      <c r="K768" s="148">
        <v>134</v>
      </c>
      <c r="L768" s="137">
        <v>207</v>
      </c>
      <c r="M768" s="137">
        <v>1494</v>
      </c>
      <c r="N768" s="140"/>
      <c r="O768" s="466"/>
    </row>
    <row r="769" spans="1:15" s="30" customFormat="1" ht="12.75" hidden="1" customHeight="1" x14ac:dyDescent="0.2">
      <c r="A769" s="128">
        <v>1</v>
      </c>
      <c r="B769" s="106" t="s">
        <v>20</v>
      </c>
      <c r="C769" s="203" t="s">
        <v>84</v>
      </c>
      <c r="D769" s="107">
        <v>2004</v>
      </c>
      <c r="E769" s="214">
        <v>41</v>
      </c>
      <c r="F769" s="146">
        <v>108</v>
      </c>
      <c r="G769" s="147">
        <v>57</v>
      </c>
      <c r="H769" s="148">
        <v>165</v>
      </c>
      <c r="I769" s="146">
        <v>77</v>
      </c>
      <c r="J769" s="147">
        <v>19</v>
      </c>
      <c r="K769" s="148">
        <v>96</v>
      </c>
      <c r="L769" s="137">
        <v>186</v>
      </c>
      <c r="M769" s="137">
        <v>1404</v>
      </c>
      <c r="N769" s="140"/>
      <c r="O769" s="466"/>
    </row>
    <row r="770" spans="1:15" s="30" customFormat="1" ht="12.75" hidden="1" customHeight="1" x14ac:dyDescent="0.2">
      <c r="A770" s="128"/>
      <c r="B770" s="106"/>
      <c r="C770" s="203"/>
      <c r="D770" s="107">
        <v>2005</v>
      </c>
      <c r="E770" s="214"/>
      <c r="F770" s="146">
        <v>67</v>
      </c>
      <c r="G770" s="147">
        <v>39</v>
      </c>
      <c r="H770" s="148">
        <v>106</v>
      </c>
      <c r="I770" s="146">
        <v>65</v>
      </c>
      <c r="J770" s="147">
        <v>26</v>
      </c>
      <c r="K770" s="148">
        <v>91</v>
      </c>
      <c r="L770" s="137">
        <v>190</v>
      </c>
      <c r="M770" s="137">
        <v>1305</v>
      </c>
      <c r="N770" s="140"/>
      <c r="O770" s="466"/>
    </row>
    <row r="771" spans="1:15" s="30" customFormat="1" ht="12.75" hidden="1" customHeight="1" thickBot="1" x14ac:dyDescent="0.25">
      <c r="A771" s="128">
        <v>1</v>
      </c>
      <c r="B771" s="106" t="s">
        <v>20</v>
      </c>
      <c r="C771" s="203" t="s">
        <v>84</v>
      </c>
      <c r="D771" s="105">
        <v>2006</v>
      </c>
      <c r="E771" s="216">
        <v>42</v>
      </c>
      <c r="F771" s="146">
        <v>84</v>
      </c>
      <c r="G771" s="147">
        <v>51</v>
      </c>
      <c r="H771" s="148">
        <v>135</v>
      </c>
      <c r="I771" s="146">
        <v>64</v>
      </c>
      <c r="J771" s="147">
        <v>28</v>
      </c>
      <c r="K771" s="148">
        <v>92</v>
      </c>
      <c r="L771" s="137">
        <v>128</v>
      </c>
      <c r="M771" s="137">
        <v>1269</v>
      </c>
      <c r="N771" s="140"/>
      <c r="O771" s="466"/>
    </row>
    <row r="772" spans="1:15" s="30" customFormat="1" ht="12.75" hidden="1" customHeight="1" x14ac:dyDescent="0.2">
      <c r="A772" s="128">
        <v>1</v>
      </c>
      <c r="B772" s="106" t="s">
        <v>20</v>
      </c>
      <c r="C772" s="203" t="s">
        <v>310</v>
      </c>
      <c r="D772" s="105">
        <v>2007</v>
      </c>
      <c r="E772" s="214">
        <v>0</v>
      </c>
      <c r="F772" s="146">
        <v>22</v>
      </c>
      <c r="G772" s="147">
        <v>44</v>
      </c>
      <c r="H772" s="148">
        <v>66</v>
      </c>
      <c r="I772" s="146">
        <v>36</v>
      </c>
      <c r="J772" s="147">
        <v>17</v>
      </c>
      <c r="K772" s="148">
        <v>53</v>
      </c>
      <c r="L772" s="137">
        <v>42</v>
      </c>
      <c r="M772" s="137">
        <v>1280</v>
      </c>
      <c r="N772" s="140"/>
      <c r="O772" s="466"/>
    </row>
    <row r="773" spans="1:15" s="30" customFormat="1" ht="12.75" hidden="1" customHeight="1" x14ac:dyDescent="0.2">
      <c r="A773" s="128">
        <v>1</v>
      </c>
      <c r="B773" s="106" t="s">
        <v>20</v>
      </c>
      <c r="C773" s="203" t="s">
        <v>310</v>
      </c>
      <c r="D773" s="105">
        <v>2008</v>
      </c>
      <c r="E773" s="214">
        <v>1</v>
      </c>
      <c r="F773" s="146">
        <v>33</v>
      </c>
      <c r="G773" s="147">
        <v>22</v>
      </c>
      <c r="H773" s="148">
        <v>55</v>
      </c>
      <c r="I773" s="146">
        <v>78</v>
      </c>
      <c r="J773" s="147">
        <v>39</v>
      </c>
      <c r="K773" s="148">
        <v>117</v>
      </c>
      <c r="L773" s="137">
        <v>36</v>
      </c>
      <c r="M773" s="137">
        <v>1361</v>
      </c>
      <c r="N773" s="140"/>
      <c r="O773" s="466"/>
    </row>
    <row r="774" spans="1:15" s="30" customFormat="1" ht="12.75" hidden="1" customHeight="1" thickBot="1" x14ac:dyDescent="0.25">
      <c r="A774" s="128">
        <v>1</v>
      </c>
      <c r="B774" s="106" t="s">
        <v>20</v>
      </c>
      <c r="C774" s="203" t="s">
        <v>310</v>
      </c>
      <c r="D774" s="105">
        <v>2009</v>
      </c>
      <c r="E774" s="216">
        <v>2</v>
      </c>
      <c r="F774" s="146">
        <v>25</v>
      </c>
      <c r="G774" s="147">
        <v>15</v>
      </c>
      <c r="H774" s="148">
        <v>40</v>
      </c>
      <c r="I774" s="146">
        <v>26</v>
      </c>
      <c r="J774" s="149">
        <v>13</v>
      </c>
      <c r="K774" s="143">
        <v>39</v>
      </c>
      <c r="L774" s="137">
        <v>45</v>
      </c>
      <c r="M774" s="137">
        <v>1355</v>
      </c>
      <c r="N774" s="140"/>
      <c r="O774" s="466"/>
    </row>
    <row r="775" spans="1:15" s="30" customFormat="1" ht="12.75" hidden="1" customHeight="1" x14ac:dyDescent="0.2">
      <c r="A775" s="128">
        <v>1</v>
      </c>
      <c r="B775" s="104"/>
      <c r="C775" s="220"/>
      <c r="D775" s="107">
        <v>2010</v>
      </c>
      <c r="E775" s="214">
        <v>0</v>
      </c>
      <c r="F775" s="146">
        <v>35</v>
      </c>
      <c r="G775" s="147">
        <v>23</v>
      </c>
      <c r="H775" s="611">
        <v>58</v>
      </c>
      <c r="I775" s="146">
        <v>29</v>
      </c>
      <c r="J775" s="147">
        <v>9</v>
      </c>
      <c r="K775" s="143">
        <v>38</v>
      </c>
      <c r="L775" s="137">
        <v>48</v>
      </c>
      <c r="M775" s="137">
        <v>1345</v>
      </c>
      <c r="N775" s="140"/>
      <c r="O775" s="466"/>
    </row>
    <row r="776" spans="1:15" s="100" customFormat="1" ht="12.75" hidden="1" customHeight="1" x14ac:dyDescent="0.2">
      <c r="B776" s="188"/>
      <c r="C776" s="183"/>
      <c r="D776" s="107">
        <v>2011</v>
      </c>
      <c r="E776" s="214"/>
      <c r="F776" s="146">
        <v>21</v>
      </c>
      <c r="G776" s="147">
        <v>28</v>
      </c>
      <c r="H776" s="611">
        <v>49</v>
      </c>
      <c r="I776" s="146">
        <v>19</v>
      </c>
      <c r="J776" s="147">
        <v>7</v>
      </c>
      <c r="K776" s="143">
        <v>26</v>
      </c>
      <c r="L776" s="137">
        <v>72</v>
      </c>
      <c r="M776" s="137">
        <v>1299</v>
      </c>
      <c r="N776" s="115"/>
      <c r="O776" s="466"/>
    </row>
    <row r="777" spans="1:15" s="100" customFormat="1" ht="12.75" hidden="1" customHeight="1" x14ac:dyDescent="0.2">
      <c r="A777" s="128">
        <v>27</v>
      </c>
      <c r="B777" s="212"/>
      <c r="C777" s="212"/>
      <c r="D777" s="107" t="s">
        <v>339</v>
      </c>
      <c r="E777" s="214"/>
      <c r="F777" s="144">
        <v>22</v>
      </c>
      <c r="G777" s="142">
        <v>33</v>
      </c>
      <c r="H777" s="143">
        <v>55</v>
      </c>
      <c r="I777" s="144">
        <v>27</v>
      </c>
      <c r="J777" s="142">
        <v>19</v>
      </c>
      <c r="K777" s="143">
        <v>46</v>
      </c>
      <c r="L777" s="137">
        <v>56</v>
      </c>
      <c r="M777" s="137">
        <v>1289</v>
      </c>
      <c r="N777" s="115"/>
      <c r="O777" s="466"/>
    </row>
    <row r="778" spans="1:15" s="100" customFormat="1" ht="12.75" hidden="1" customHeight="1" x14ac:dyDescent="0.2">
      <c r="A778" s="128"/>
      <c r="B778" s="106" t="s">
        <v>20</v>
      </c>
      <c r="C778" s="203" t="s">
        <v>310</v>
      </c>
      <c r="D778" s="107">
        <v>2013</v>
      </c>
      <c r="E778" s="214"/>
      <c r="F778" s="144">
        <v>19</v>
      </c>
      <c r="G778" s="142">
        <v>18</v>
      </c>
      <c r="H778" s="143">
        <v>37</v>
      </c>
      <c r="I778" s="144">
        <v>8</v>
      </c>
      <c r="J778" s="142">
        <v>10</v>
      </c>
      <c r="K778" s="143">
        <v>18</v>
      </c>
      <c r="L778" s="137">
        <v>71</v>
      </c>
      <c r="M778" s="137">
        <v>1236</v>
      </c>
      <c r="N778" s="115"/>
      <c r="O778" s="466"/>
    </row>
    <row r="779" spans="1:15" s="100" customFormat="1" ht="12.75" customHeight="1" x14ac:dyDescent="0.2">
      <c r="A779" s="128"/>
      <c r="B779" s="106" t="s">
        <v>20</v>
      </c>
      <c r="C779" s="203" t="s">
        <v>310</v>
      </c>
      <c r="D779" s="107">
        <v>2014</v>
      </c>
      <c r="E779" s="214"/>
      <c r="F779" s="144">
        <v>18</v>
      </c>
      <c r="G779" s="142">
        <v>18</v>
      </c>
      <c r="H779" s="143">
        <v>36</v>
      </c>
      <c r="I779" s="144">
        <v>16</v>
      </c>
      <c r="J779" s="142">
        <v>10</v>
      </c>
      <c r="K779" s="143">
        <v>26</v>
      </c>
      <c r="L779" s="137">
        <v>46</v>
      </c>
      <c r="M779" s="137">
        <v>1216</v>
      </c>
      <c r="N779" s="115"/>
      <c r="O779" s="466"/>
    </row>
    <row r="780" spans="1:15" s="100" customFormat="1" ht="12.75" customHeight="1" x14ac:dyDescent="0.2">
      <c r="A780" s="128"/>
      <c r="B780" s="106"/>
      <c r="C780" s="223" t="s">
        <v>311</v>
      </c>
      <c r="D780" s="107">
        <v>2015</v>
      </c>
      <c r="E780" s="214"/>
      <c r="F780" s="144">
        <v>8</v>
      </c>
      <c r="G780" s="142">
        <v>12</v>
      </c>
      <c r="H780" s="143">
        <v>20</v>
      </c>
      <c r="I780" s="144">
        <v>12</v>
      </c>
      <c r="J780" s="142">
        <v>9</v>
      </c>
      <c r="K780" s="143">
        <v>21</v>
      </c>
      <c r="L780" s="137">
        <v>70</v>
      </c>
      <c r="M780" s="137">
        <v>1167</v>
      </c>
      <c r="N780" s="140"/>
      <c r="O780" s="466"/>
    </row>
    <row r="781" spans="1:15" s="100" customFormat="1" ht="12.75" customHeight="1" x14ac:dyDescent="0.2">
      <c r="A781" s="128"/>
      <c r="B781" s="106"/>
      <c r="C781" s="203"/>
      <c r="D781" s="107">
        <v>2016</v>
      </c>
      <c r="E781" s="214"/>
      <c r="F781" s="144">
        <v>17</v>
      </c>
      <c r="G781" s="142">
        <v>37</v>
      </c>
      <c r="H781" s="143">
        <v>54</v>
      </c>
      <c r="I781" s="144">
        <v>9</v>
      </c>
      <c r="J781" s="142">
        <v>24</v>
      </c>
      <c r="K781" s="143">
        <v>33</v>
      </c>
      <c r="L781" s="137">
        <v>72</v>
      </c>
      <c r="M781" s="137">
        <v>1129</v>
      </c>
      <c r="N781" s="115"/>
      <c r="O781" s="466"/>
    </row>
    <row r="782" spans="1:15" s="467" customFormat="1" ht="12.75" customHeight="1" x14ac:dyDescent="0.25">
      <c r="A782" s="128"/>
      <c r="B782" s="107"/>
      <c r="C782" s="201"/>
      <c r="D782" s="107">
        <v>2017</v>
      </c>
      <c r="E782" s="211"/>
      <c r="F782" s="146">
        <v>41</v>
      </c>
      <c r="G782" s="147">
        <v>142</v>
      </c>
      <c r="H782" s="148">
        <v>183</v>
      </c>
      <c r="I782" s="146">
        <v>31</v>
      </c>
      <c r="J782" s="147">
        <v>50</v>
      </c>
      <c r="K782" s="148">
        <v>81</v>
      </c>
      <c r="L782" s="137">
        <v>92</v>
      </c>
      <c r="M782" s="137">
        <v>1118</v>
      </c>
      <c r="N782" s="115"/>
      <c r="O782" s="466"/>
    </row>
    <row r="783" spans="1:15" s="467" customFormat="1" ht="12.75" customHeight="1" x14ac:dyDescent="0.25">
      <c r="A783" s="128"/>
      <c r="B783" s="107"/>
      <c r="C783" s="201"/>
      <c r="D783" s="107">
        <v>2018</v>
      </c>
      <c r="E783" s="211"/>
      <c r="F783" s="146">
        <v>34</v>
      </c>
      <c r="G783" s="147">
        <v>294</v>
      </c>
      <c r="H783" s="148">
        <v>328</v>
      </c>
      <c r="I783" s="146">
        <v>22</v>
      </c>
      <c r="J783" s="147">
        <v>111</v>
      </c>
      <c r="K783" s="148">
        <v>133</v>
      </c>
      <c r="L783" s="137">
        <v>48</v>
      </c>
      <c r="M783" s="137">
        <v>1203</v>
      </c>
      <c r="N783" s="115"/>
      <c r="O783" s="466"/>
    </row>
    <row r="784" spans="1:15" s="467" customFormat="1" ht="4.5" customHeight="1" x14ac:dyDescent="0.25">
      <c r="A784" s="128"/>
      <c r="B784" s="107"/>
      <c r="C784" s="201"/>
      <c r="D784" s="107"/>
      <c r="E784" s="211"/>
      <c r="F784" s="136"/>
      <c r="G784" s="138"/>
      <c r="H784" s="139"/>
      <c r="I784" s="138"/>
      <c r="J784" s="138"/>
      <c r="K784" s="138"/>
      <c r="L784" s="137"/>
      <c r="M784" s="461"/>
      <c r="N784" s="115"/>
      <c r="O784" s="466"/>
    </row>
    <row r="785" spans="1:15" s="467" customFormat="1" ht="12" hidden="1" customHeight="1" x14ac:dyDescent="0.25">
      <c r="A785" s="128"/>
      <c r="B785" s="107"/>
      <c r="C785" s="203" t="s">
        <v>198</v>
      </c>
      <c r="D785" s="107">
        <v>2008</v>
      </c>
      <c r="E785" s="211"/>
      <c r="F785" s="146">
        <v>7</v>
      </c>
      <c r="G785" s="147">
        <v>0</v>
      </c>
      <c r="H785" s="148">
        <v>7</v>
      </c>
      <c r="I785" s="147">
        <v>0</v>
      </c>
      <c r="J785" s="147">
        <v>0</v>
      </c>
      <c r="K785" s="147">
        <v>0</v>
      </c>
      <c r="L785" s="150">
        <v>0</v>
      </c>
      <c r="M785" s="631">
        <v>0</v>
      </c>
      <c r="N785" s="115"/>
      <c r="O785" s="466"/>
    </row>
    <row r="786" spans="1:15" s="30" customFormat="1" ht="12.75" hidden="1" customHeight="1" x14ac:dyDescent="0.2">
      <c r="A786" s="128">
        <v>1</v>
      </c>
      <c r="B786" s="106" t="s">
        <v>184</v>
      </c>
      <c r="C786" s="203" t="s">
        <v>198</v>
      </c>
      <c r="D786" s="107">
        <v>2009</v>
      </c>
      <c r="E786" s="214">
        <v>3</v>
      </c>
      <c r="F786" s="146">
        <v>7</v>
      </c>
      <c r="G786" s="147">
        <v>0</v>
      </c>
      <c r="H786" s="148">
        <v>7</v>
      </c>
      <c r="I786" s="146">
        <v>7</v>
      </c>
      <c r="J786" s="149">
        <v>0</v>
      </c>
      <c r="K786" s="143">
        <v>7</v>
      </c>
      <c r="L786" s="150">
        <v>0</v>
      </c>
      <c r="M786" s="150">
        <v>0</v>
      </c>
      <c r="N786" s="140"/>
      <c r="O786" s="466"/>
    </row>
    <row r="787" spans="1:15" s="30" customFormat="1" ht="12.75" hidden="1" customHeight="1" x14ac:dyDescent="0.2">
      <c r="A787" s="128">
        <v>1</v>
      </c>
      <c r="B787" s="106" t="s">
        <v>184</v>
      </c>
      <c r="C787" s="203" t="s">
        <v>198</v>
      </c>
      <c r="D787" s="107">
        <v>2010</v>
      </c>
      <c r="E787" s="214">
        <v>3</v>
      </c>
      <c r="F787" s="146">
        <v>11</v>
      </c>
      <c r="G787" s="147">
        <v>0</v>
      </c>
      <c r="H787" s="611">
        <v>11</v>
      </c>
      <c r="I787" s="146">
        <v>0</v>
      </c>
      <c r="J787" s="149">
        <v>0</v>
      </c>
      <c r="K787" s="143">
        <v>0</v>
      </c>
      <c r="L787" s="150">
        <v>0</v>
      </c>
      <c r="M787" s="150">
        <v>25</v>
      </c>
      <c r="N787" s="140"/>
      <c r="O787" s="466"/>
    </row>
    <row r="788" spans="1:15" s="100" customFormat="1" ht="12.75" hidden="1" customHeight="1" x14ac:dyDescent="0.2">
      <c r="B788" s="106" t="s">
        <v>184</v>
      </c>
      <c r="C788" s="203" t="s">
        <v>198</v>
      </c>
      <c r="D788" s="107">
        <v>2011</v>
      </c>
      <c r="E788" s="214"/>
      <c r="F788" s="146">
        <v>10</v>
      </c>
      <c r="G788" s="147">
        <v>1</v>
      </c>
      <c r="H788" s="611">
        <v>11</v>
      </c>
      <c r="I788" s="146">
        <v>10</v>
      </c>
      <c r="J788" s="149">
        <v>1</v>
      </c>
      <c r="K788" s="143">
        <v>11</v>
      </c>
      <c r="L788" s="150">
        <v>0</v>
      </c>
      <c r="M788" s="150">
        <v>36</v>
      </c>
      <c r="N788" s="140"/>
      <c r="O788" s="466"/>
    </row>
    <row r="789" spans="1:15" s="100" customFormat="1" ht="12.75" hidden="1" customHeight="1" x14ac:dyDescent="0.2">
      <c r="A789" s="128">
        <v>28</v>
      </c>
      <c r="B789" s="106" t="s">
        <v>184</v>
      </c>
      <c r="C789" s="203" t="s">
        <v>198</v>
      </c>
      <c r="D789" s="107" t="s">
        <v>339</v>
      </c>
      <c r="E789" s="214"/>
      <c r="F789" s="144">
        <v>13</v>
      </c>
      <c r="G789" s="142">
        <v>7</v>
      </c>
      <c r="H789" s="143">
        <v>20</v>
      </c>
      <c r="I789" s="144">
        <v>14</v>
      </c>
      <c r="J789" s="142">
        <v>7</v>
      </c>
      <c r="K789" s="143">
        <v>21</v>
      </c>
      <c r="L789" s="145">
        <v>0</v>
      </c>
      <c r="M789" s="145">
        <v>40</v>
      </c>
      <c r="N789" s="115"/>
      <c r="O789" s="466"/>
    </row>
    <row r="790" spans="1:15" s="100" customFormat="1" ht="12.75" hidden="1" customHeight="1" x14ac:dyDescent="0.2">
      <c r="A790" s="128"/>
      <c r="B790" s="106" t="s">
        <v>184</v>
      </c>
      <c r="C790" s="203" t="s">
        <v>198</v>
      </c>
      <c r="D790" s="107">
        <v>2013</v>
      </c>
      <c r="E790" s="214"/>
      <c r="F790" s="144">
        <v>24</v>
      </c>
      <c r="G790" s="142">
        <v>12</v>
      </c>
      <c r="H790" s="143">
        <v>36</v>
      </c>
      <c r="I790" s="144">
        <v>5</v>
      </c>
      <c r="J790" s="142">
        <v>0</v>
      </c>
      <c r="K790" s="143">
        <v>5</v>
      </c>
      <c r="L790" s="145">
        <v>0</v>
      </c>
      <c r="M790" s="145">
        <v>45</v>
      </c>
      <c r="N790" s="115"/>
      <c r="O790" s="466"/>
    </row>
    <row r="791" spans="1:15" s="100" customFormat="1" ht="12.75" customHeight="1" x14ac:dyDescent="0.2">
      <c r="A791" s="128"/>
      <c r="B791" s="106" t="s">
        <v>184</v>
      </c>
      <c r="C791" s="203" t="s">
        <v>198</v>
      </c>
      <c r="D791" s="107">
        <v>2014</v>
      </c>
      <c r="E791" s="214"/>
      <c r="F791" s="144">
        <v>19</v>
      </c>
      <c r="G791" s="142">
        <v>42</v>
      </c>
      <c r="H791" s="143">
        <v>61</v>
      </c>
      <c r="I791" s="144">
        <v>16</v>
      </c>
      <c r="J791" s="142">
        <v>45</v>
      </c>
      <c r="K791" s="143">
        <v>61</v>
      </c>
      <c r="L791" s="145">
        <v>0</v>
      </c>
      <c r="M791" s="145">
        <v>137</v>
      </c>
      <c r="N791" s="140"/>
      <c r="O791" s="466"/>
    </row>
    <row r="792" spans="1:15" s="100" customFormat="1" ht="12.75" customHeight="1" x14ac:dyDescent="0.2">
      <c r="A792" s="128"/>
      <c r="B792" s="106"/>
      <c r="C792" s="203"/>
      <c r="D792" s="107">
        <v>2015</v>
      </c>
      <c r="E792" s="214"/>
      <c r="F792" s="144">
        <v>9</v>
      </c>
      <c r="G792" s="142">
        <v>15</v>
      </c>
      <c r="H792" s="143">
        <v>24</v>
      </c>
      <c r="I792" s="144">
        <v>6</v>
      </c>
      <c r="J792" s="142">
        <v>42</v>
      </c>
      <c r="K792" s="143">
        <v>48</v>
      </c>
      <c r="L792" s="145">
        <v>119</v>
      </c>
      <c r="M792" s="145">
        <v>0</v>
      </c>
      <c r="N792" s="140"/>
      <c r="O792" s="466"/>
    </row>
    <row r="793" spans="1:15" s="100" customFormat="1" ht="12.75" customHeight="1" x14ac:dyDescent="0.2">
      <c r="A793" s="128"/>
      <c r="B793" s="106"/>
      <c r="C793" s="203"/>
      <c r="D793" s="107">
        <v>2016</v>
      </c>
      <c r="E793" s="214"/>
      <c r="F793" s="144">
        <v>24</v>
      </c>
      <c r="G793" s="142">
        <v>24</v>
      </c>
      <c r="H793" s="143">
        <v>48</v>
      </c>
      <c r="I793" s="144">
        <v>37</v>
      </c>
      <c r="J793" s="142">
        <v>10</v>
      </c>
      <c r="K793" s="143">
        <v>47</v>
      </c>
      <c r="L793" s="145">
        <v>0</v>
      </c>
      <c r="M793" s="145">
        <v>166</v>
      </c>
      <c r="N793" s="140"/>
      <c r="O793" s="466"/>
    </row>
    <row r="794" spans="1:15" s="467" customFormat="1" ht="12.75" customHeight="1" x14ac:dyDescent="0.25">
      <c r="A794" s="128"/>
      <c r="B794" s="107"/>
      <c r="C794" s="201"/>
      <c r="D794" s="107">
        <v>2017</v>
      </c>
      <c r="E794" s="211"/>
      <c r="F794" s="146">
        <v>1</v>
      </c>
      <c r="G794" s="147">
        <v>16</v>
      </c>
      <c r="H794" s="148">
        <v>17</v>
      </c>
      <c r="I794" s="146">
        <v>21</v>
      </c>
      <c r="J794" s="147">
        <v>36</v>
      </c>
      <c r="K794" s="148">
        <v>57</v>
      </c>
      <c r="L794" s="150">
        <v>0</v>
      </c>
      <c r="M794" s="150">
        <v>209</v>
      </c>
      <c r="N794" s="115"/>
      <c r="O794" s="466"/>
    </row>
    <row r="795" spans="1:15" s="467" customFormat="1" ht="12.75" customHeight="1" x14ac:dyDescent="0.25">
      <c r="A795" s="128"/>
      <c r="B795" s="107"/>
      <c r="C795" s="201"/>
      <c r="D795" s="107">
        <v>2018</v>
      </c>
      <c r="E795" s="211"/>
      <c r="F795" s="146">
        <v>0</v>
      </c>
      <c r="G795" s="147">
        <v>1</v>
      </c>
      <c r="H795" s="148">
        <v>1</v>
      </c>
      <c r="I795" s="146">
        <v>0</v>
      </c>
      <c r="J795" s="147">
        <v>4</v>
      </c>
      <c r="K795" s="148">
        <v>4</v>
      </c>
      <c r="L795" s="150">
        <v>0</v>
      </c>
      <c r="M795" s="150">
        <v>213</v>
      </c>
      <c r="N795" s="115"/>
      <c r="O795" s="466"/>
    </row>
    <row r="796" spans="1:15" s="469" customFormat="1" ht="4.5" customHeight="1" x14ac:dyDescent="0.2">
      <c r="A796" s="128"/>
      <c r="B796" s="107"/>
      <c r="C796" s="201"/>
      <c r="D796" s="105"/>
      <c r="E796" s="211">
        <v>5</v>
      </c>
      <c r="F796" s="13"/>
      <c r="G796" s="14"/>
      <c r="H796" s="15"/>
      <c r="I796" s="13"/>
      <c r="J796" s="14"/>
      <c r="K796" s="15"/>
      <c r="L796" s="8"/>
      <c r="M796" s="8"/>
      <c r="N796" s="140"/>
    </row>
    <row r="797" spans="1:15" s="33" customFormat="1" ht="12.75" hidden="1" customHeight="1" x14ac:dyDescent="0.2">
      <c r="A797" s="128">
        <v>1</v>
      </c>
      <c r="B797" s="107" t="s">
        <v>54</v>
      </c>
      <c r="C797" s="203" t="s">
        <v>85</v>
      </c>
      <c r="D797" s="107">
        <v>2002</v>
      </c>
      <c r="E797" s="214">
        <v>6</v>
      </c>
      <c r="F797" s="136" t="s">
        <v>307</v>
      </c>
      <c r="G797" s="138" t="s">
        <v>307</v>
      </c>
      <c r="H797" s="139" t="s">
        <v>307</v>
      </c>
      <c r="I797" s="136" t="s">
        <v>307</v>
      </c>
      <c r="J797" s="138" t="s">
        <v>307</v>
      </c>
      <c r="K797" s="139" t="s">
        <v>307</v>
      </c>
      <c r="L797" s="137" t="s">
        <v>307</v>
      </c>
      <c r="M797" s="137" t="s">
        <v>307</v>
      </c>
      <c r="N797" s="140"/>
      <c r="O797" s="469"/>
    </row>
    <row r="798" spans="1:15" s="30" customFormat="1" ht="12.75" hidden="1" customHeight="1" x14ac:dyDescent="0.2">
      <c r="A798" s="128">
        <v>1</v>
      </c>
      <c r="B798" s="107" t="s">
        <v>54</v>
      </c>
      <c r="C798" s="203" t="s">
        <v>85</v>
      </c>
      <c r="D798" s="107">
        <v>2003</v>
      </c>
      <c r="E798" s="214">
        <v>7</v>
      </c>
      <c r="F798" s="136" t="s">
        <v>307</v>
      </c>
      <c r="G798" s="138" t="s">
        <v>307</v>
      </c>
      <c r="H798" s="139" t="s">
        <v>307</v>
      </c>
      <c r="I798" s="136" t="s">
        <v>307</v>
      </c>
      <c r="J798" s="138" t="s">
        <v>307</v>
      </c>
      <c r="K798" s="139" t="s">
        <v>307</v>
      </c>
      <c r="L798" s="137" t="s">
        <v>307</v>
      </c>
      <c r="M798" s="137" t="s">
        <v>307</v>
      </c>
      <c r="N798" s="140"/>
      <c r="O798" s="466"/>
    </row>
    <row r="799" spans="1:15" s="30" customFormat="1" ht="12.75" hidden="1" customHeight="1" x14ac:dyDescent="0.2">
      <c r="A799" s="128">
        <v>1</v>
      </c>
      <c r="B799" s="107" t="s">
        <v>54</v>
      </c>
      <c r="C799" s="203" t="s">
        <v>85</v>
      </c>
      <c r="D799" s="107">
        <v>2004</v>
      </c>
      <c r="E799" s="214">
        <v>8</v>
      </c>
      <c r="F799" s="136" t="s">
        <v>307</v>
      </c>
      <c r="G799" s="138" t="s">
        <v>307</v>
      </c>
      <c r="H799" s="139" t="s">
        <v>307</v>
      </c>
      <c r="I799" s="136" t="s">
        <v>307</v>
      </c>
      <c r="J799" s="138" t="s">
        <v>307</v>
      </c>
      <c r="K799" s="139" t="s">
        <v>307</v>
      </c>
      <c r="L799" s="137" t="s">
        <v>307</v>
      </c>
      <c r="M799" s="137" t="s">
        <v>307</v>
      </c>
      <c r="N799" s="141"/>
      <c r="O799" s="466"/>
    </row>
    <row r="800" spans="1:15" s="30" customFormat="1" ht="12.75" hidden="1" customHeight="1" x14ac:dyDescent="0.2">
      <c r="A800" s="128"/>
      <c r="B800" s="106"/>
      <c r="C800" s="203"/>
      <c r="D800" s="107">
        <v>2005</v>
      </c>
      <c r="E800" s="214"/>
      <c r="F800" s="136" t="s">
        <v>307</v>
      </c>
      <c r="G800" s="138" t="s">
        <v>307</v>
      </c>
      <c r="H800" s="139" t="s">
        <v>307</v>
      </c>
      <c r="I800" s="136" t="s">
        <v>307</v>
      </c>
      <c r="J800" s="138" t="s">
        <v>307</v>
      </c>
      <c r="K800" s="139" t="s">
        <v>307</v>
      </c>
      <c r="L800" s="137" t="s">
        <v>307</v>
      </c>
      <c r="M800" s="137" t="s">
        <v>307</v>
      </c>
      <c r="N800" s="140"/>
      <c r="O800" s="466"/>
    </row>
    <row r="801" spans="1:15" s="30" customFormat="1" ht="12.75" hidden="1" customHeight="1" thickBot="1" x14ac:dyDescent="0.25">
      <c r="A801" s="128">
        <v>1</v>
      </c>
      <c r="B801" s="107" t="s">
        <v>54</v>
      </c>
      <c r="C801" s="203" t="s">
        <v>199</v>
      </c>
      <c r="D801" s="105">
        <v>2006</v>
      </c>
      <c r="E801" s="216">
        <v>9</v>
      </c>
      <c r="F801" s="136" t="s">
        <v>307</v>
      </c>
      <c r="G801" s="138" t="s">
        <v>307</v>
      </c>
      <c r="H801" s="139" t="s">
        <v>307</v>
      </c>
      <c r="I801" s="136" t="s">
        <v>307</v>
      </c>
      <c r="J801" s="138" t="s">
        <v>307</v>
      </c>
      <c r="K801" s="139" t="s">
        <v>307</v>
      </c>
      <c r="L801" s="137" t="s">
        <v>307</v>
      </c>
      <c r="M801" s="137" t="s">
        <v>307</v>
      </c>
      <c r="N801" s="141"/>
      <c r="O801" s="466"/>
    </row>
    <row r="802" spans="1:15" s="30" customFormat="1" ht="12.75" hidden="1" customHeight="1" x14ac:dyDescent="0.2">
      <c r="A802" s="128">
        <v>1</v>
      </c>
      <c r="B802" s="107" t="s">
        <v>54</v>
      </c>
      <c r="C802" s="203" t="s">
        <v>199</v>
      </c>
      <c r="D802" s="105">
        <v>2007</v>
      </c>
      <c r="E802" s="214">
        <v>1</v>
      </c>
      <c r="F802" s="136">
        <v>7</v>
      </c>
      <c r="G802" s="138">
        <v>0</v>
      </c>
      <c r="H802" s="139">
        <v>0</v>
      </c>
      <c r="I802" s="136">
        <v>0</v>
      </c>
      <c r="J802" s="138">
        <v>0</v>
      </c>
      <c r="K802" s="139">
        <v>0</v>
      </c>
      <c r="L802" s="137">
        <v>0</v>
      </c>
      <c r="M802" s="137">
        <v>0</v>
      </c>
      <c r="N802" s="141"/>
      <c r="O802" s="466"/>
    </row>
    <row r="803" spans="1:15" s="30" customFormat="1" ht="12.75" hidden="1" customHeight="1" x14ac:dyDescent="0.2">
      <c r="A803" s="128">
        <v>1</v>
      </c>
      <c r="B803" s="107" t="s">
        <v>54</v>
      </c>
      <c r="C803" s="203" t="s">
        <v>199</v>
      </c>
      <c r="D803" s="105">
        <v>2008</v>
      </c>
      <c r="E803" s="214">
        <v>2</v>
      </c>
      <c r="F803" s="136">
        <v>1</v>
      </c>
      <c r="G803" s="138">
        <v>0</v>
      </c>
      <c r="H803" s="139">
        <v>1</v>
      </c>
      <c r="I803" s="136">
        <v>0</v>
      </c>
      <c r="J803" s="138">
        <v>0</v>
      </c>
      <c r="K803" s="139">
        <v>0</v>
      </c>
      <c r="L803" s="137">
        <v>0</v>
      </c>
      <c r="M803" s="137">
        <v>0</v>
      </c>
      <c r="N803" s="141"/>
      <c r="O803" s="466"/>
    </row>
    <row r="804" spans="1:15" s="30" customFormat="1" ht="12.75" hidden="1" customHeight="1" x14ac:dyDescent="0.2">
      <c r="A804" s="128">
        <v>1</v>
      </c>
      <c r="B804" s="104"/>
      <c r="C804" s="220"/>
      <c r="D804" s="105">
        <v>2009</v>
      </c>
      <c r="E804" s="214">
        <v>3</v>
      </c>
      <c r="F804" s="136" t="s">
        <v>307</v>
      </c>
      <c r="G804" s="138" t="s">
        <v>307</v>
      </c>
      <c r="H804" s="139" t="s">
        <v>307</v>
      </c>
      <c r="I804" s="136" t="s">
        <v>307</v>
      </c>
      <c r="J804" s="14" t="s">
        <v>307</v>
      </c>
      <c r="K804" s="139" t="s">
        <v>307</v>
      </c>
      <c r="L804" s="137" t="s">
        <v>307</v>
      </c>
      <c r="M804" s="137" t="s">
        <v>307</v>
      </c>
      <c r="N804" s="141"/>
      <c r="O804" s="466"/>
    </row>
    <row r="805" spans="1:15" s="30" customFormat="1" ht="12.75" hidden="1" customHeight="1" x14ac:dyDescent="0.2">
      <c r="A805" s="128">
        <v>1</v>
      </c>
      <c r="B805" s="188"/>
      <c r="C805" s="183"/>
      <c r="D805" s="107">
        <v>2010</v>
      </c>
      <c r="E805" s="214">
        <v>4</v>
      </c>
      <c r="F805" s="136" t="s">
        <v>307</v>
      </c>
      <c r="G805" s="138" t="s">
        <v>307</v>
      </c>
      <c r="H805" s="96" t="s">
        <v>307</v>
      </c>
      <c r="I805" s="136" t="s">
        <v>307</v>
      </c>
      <c r="J805" s="14" t="s">
        <v>307</v>
      </c>
      <c r="K805" s="96" t="s">
        <v>307</v>
      </c>
      <c r="L805" s="137" t="s">
        <v>307</v>
      </c>
      <c r="M805" s="137" t="s">
        <v>307</v>
      </c>
      <c r="N805" s="140"/>
      <c r="O805" s="466"/>
    </row>
    <row r="806" spans="1:15" s="100" customFormat="1" ht="12.75" hidden="1" customHeight="1" x14ac:dyDescent="0.2">
      <c r="B806" s="212"/>
      <c r="C806" s="212"/>
      <c r="D806" s="107">
        <v>2011</v>
      </c>
      <c r="E806" s="214"/>
      <c r="F806" s="146">
        <v>32</v>
      </c>
      <c r="G806" s="147">
        <v>0</v>
      </c>
      <c r="H806" s="611">
        <v>32</v>
      </c>
      <c r="I806" s="146">
        <v>0</v>
      </c>
      <c r="J806" s="149">
        <v>0</v>
      </c>
      <c r="K806" s="611">
        <v>0</v>
      </c>
      <c r="L806" s="150">
        <v>0</v>
      </c>
      <c r="M806" s="150">
        <v>0</v>
      </c>
      <c r="N806" s="115"/>
      <c r="O806" s="466"/>
    </row>
    <row r="807" spans="1:15" s="100" customFormat="1" ht="12.75" hidden="1" customHeight="1" x14ac:dyDescent="0.2">
      <c r="A807" s="128">
        <v>29</v>
      </c>
      <c r="B807" s="107" t="s">
        <v>54</v>
      </c>
      <c r="C807" s="203" t="s">
        <v>199</v>
      </c>
      <c r="D807" s="107" t="s">
        <v>339</v>
      </c>
      <c r="E807" s="214"/>
      <c r="F807" s="144">
        <v>11</v>
      </c>
      <c r="G807" s="142">
        <v>0</v>
      </c>
      <c r="H807" s="143">
        <v>11</v>
      </c>
      <c r="I807" s="144">
        <v>32</v>
      </c>
      <c r="J807" s="142">
        <v>1</v>
      </c>
      <c r="K807" s="143">
        <v>33</v>
      </c>
      <c r="L807" s="145">
        <v>0</v>
      </c>
      <c r="M807" s="145">
        <v>33</v>
      </c>
      <c r="N807" s="115"/>
      <c r="O807" s="466"/>
    </row>
    <row r="808" spans="1:15" s="101" customFormat="1" ht="12.75" hidden="1" customHeight="1" x14ac:dyDescent="0.2">
      <c r="A808" s="128"/>
      <c r="B808" s="107" t="s">
        <v>54</v>
      </c>
      <c r="C808" s="203" t="s">
        <v>199</v>
      </c>
      <c r="D808" s="107">
        <v>2013</v>
      </c>
      <c r="E808" s="214"/>
      <c r="F808" s="144">
        <v>2</v>
      </c>
      <c r="G808" s="142">
        <v>0</v>
      </c>
      <c r="H808" s="143">
        <v>2</v>
      </c>
      <c r="I808" s="144">
        <v>0</v>
      </c>
      <c r="J808" s="142">
        <v>0</v>
      </c>
      <c r="K808" s="143">
        <v>0</v>
      </c>
      <c r="L808" s="145">
        <v>0</v>
      </c>
      <c r="M808" s="145">
        <v>33</v>
      </c>
      <c r="N808" s="115"/>
      <c r="O808" s="466"/>
    </row>
    <row r="809" spans="1:15" s="101" customFormat="1" ht="12.75" customHeight="1" x14ac:dyDescent="0.2">
      <c r="A809" s="128"/>
      <c r="B809" s="107" t="s">
        <v>54</v>
      </c>
      <c r="C809" s="203" t="s">
        <v>199</v>
      </c>
      <c r="D809" s="107">
        <v>2014</v>
      </c>
      <c r="E809" s="214"/>
      <c r="F809" s="144">
        <v>3</v>
      </c>
      <c r="G809" s="142">
        <v>0</v>
      </c>
      <c r="H809" s="143">
        <v>3</v>
      </c>
      <c r="I809" s="144">
        <v>8</v>
      </c>
      <c r="J809" s="142">
        <v>0</v>
      </c>
      <c r="K809" s="143">
        <v>8</v>
      </c>
      <c r="L809" s="145">
        <v>0</v>
      </c>
      <c r="M809" s="145">
        <v>41</v>
      </c>
      <c r="N809" s="115"/>
      <c r="O809" s="466"/>
    </row>
    <row r="810" spans="1:15" s="101" customFormat="1" ht="12.75" customHeight="1" x14ac:dyDescent="0.2">
      <c r="A810" s="128"/>
      <c r="B810" s="107"/>
      <c r="C810" s="203"/>
      <c r="D810" s="107">
        <v>2015</v>
      </c>
      <c r="E810" s="214"/>
      <c r="F810" s="144">
        <v>7</v>
      </c>
      <c r="G810" s="142">
        <v>0</v>
      </c>
      <c r="H810" s="143">
        <v>7</v>
      </c>
      <c r="I810" s="144">
        <v>8</v>
      </c>
      <c r="J810" s="142">
        <v>0</v>
      </c>
      <c r="K810" s="143">
        <v>8</v>
      </c>
      <c r="L810" s="145">
        <v>0</v>
      </c>
      <c r="M810" s="145">
        <v>49</v>
      </c>
      <c r="N810" s="115"/>
      <c r="O810" s="466"/>
    </row>
    <row r="811" spans="1:15" s="101" customFormat="1" ht="12.75" customHeight="1" x14ac:dyDescent="0.2">
      <c r="A811" s="128"/>
      <c r="B811" s="107"/>
      <c r="C811" s="203"/>
      <c r="D811" s="107">
        <v>2016</v>
      </c>
      <c r="E811" s="214"/>
      <c r="F811" s="144">
        <v>6</v>
      </c>
      <c r="G811" s="142">
        <v>0</v>
      </c>
      <c r="H811" s="143">
        <v>6</v>
      </c>
      <c r="I811" s="144">
        <v>10</v>
      </c>
      <c r="J811" s="142">
        <v>0</v>
      </c>
      <c r="K811" s="143">
        <v>10</v>
      </c>
      <c r="L811" s="145">
        <v>1</v>
      </c>
      <c r="M811" s="145">
        <v>58</v>
      </c>
      <c r="N811" s="140"/>
      <c r="O811" s="466"/>
    </row>
    <row r="812" spans="1:15" s="467" customFormat="1" ht="12.75" customHeight="1" x14ac:dyDescent="0.25">
      <c r="A812" s="128"/>
      <c r="B812" s="107"/>
      <c r="C812" s="201"/>
      <c r="D812" s="107">
        <v>2017</v>
      </c>
      <c r="E812" s="211"/>
      <c r="F812" s="146">
        <v>13</v>
      </c>
      <c r="G812" s="147">
        <v>0</v>
      </c>
      <c r="H812" s="148">
        <v>13</v>
      </c>
      <c r="I812" s="146">
        <v>3</v>
      </c>
      <c r="J812" s="147">
        <v>0</v>
      </c>
      <c r="K812" s="148">
        <v>3</v>
      </c>
      <c r="L812" s="150">
        <v>8</v>
      </c>
      <c r="M812" s="150">
        <v>54</v>
      </c>
      <c r="N812" s="115"/>
      <c r="O812" s="466"/>
    </row>
    <row r="813" spans="1:15" s="467" customFormat="1" ht="12.75" customHeight="1" x14ac:dyDescent="0.25">
      <c r="A813" s="128"/>
      <c r="B813" s="107"/>
      <c r="C813" s="201"/>
      <c r="D813" s="107">
        <v>2018</v>
      </c>
      <c r="E813" s="211"/>
      <c r="F813" s="146">
        <v>9</v>
      </c>
      <c r="G813" s="147">
        <v>0</v>
      </c>
      <c r="H813" s="148">
        <v>9</v>
      </c>
      <c r="I813" s="146">
        <v>8</v>
      </c>
      <c r="J813" s="147">
        <v>0</v>
      </c>
      <c r="K813" s="148">
        <v>8</v>
      </c>
      <c r="L813" s="150">
        <v>0</v>
      </c>
      <c r="M813" s="150">
        <v>62</v>
      </c>
      <c r="N813" s="115"/>
      <c r="O813" s="466"/>
    </row>
    <row r="814" spans="1:15" s="466" customFormat="1" ht="4.5" customHeight="1" thickBot="1" x14ac:dyDescent="0.25">
      <c r="A814" s="128"/>
      <c r="B814" s="107"/>
      <c r="C814" s="201"/>
      <c r="D814" s="105"/>
      <c r="E814" s="213">
        <v>5</v>
      </c>
      <c r="F814" s="13"/>
      <c r="G814" s="14"/>
      <c r="H814" s="15"/>
      <c r="I814" s="13"/>
      <c r="J814" s="14"/>
      <c r="K814" s="15"/>
      <c r="L814" s="8"/>
      <c r="M814" s="8"/>
      <c r="N814" s="140"/>
    </row>
    <row r="815" spans="1:15" s="466" customFormat="1" ht="12" hidden="1" customHeight="1" x14ac:dyDescent="0.2">
      <c r="A815" s="128"/>
      <c r="B815" s="107"/>
      <c r="C815" s="203" t="s">
        <v>86</v>
      </c>
      <c r="D815" s="105">
        <v>1983</v>
      </c>
      <c r="E815" s="211"/>
      <c r="F815" s="606">
        <v>0</v>
      </c>
      <c r="G815" s="149">
        <v>1</v>
      </c>
      <c r="H815" s="607">
        <v>1</v>
      </c>
      <c r="I815" s="606">
        <v>3</v>
      </c>
      <c r="J815" s="149">
        <v>0</v>
      </c>
      <c r="K815" s="607">
        <v>3</v>
      </c>
      <c r="L815" s="608">
        <v>0</v>
      </c>
      <c r="M815" s="608">
        <v>34</v>
      </c>
      <c r="N815" s="140"/>
    </row>
    <row r="816" spans="1:15" s="33" customFormat="1" ht="12.75" hidden="1" customHeight="1" x14ac:dyDescent="0.2">
      <c r="A816" s="128">
        <v>1</v>
      </c>
      <c r="B816" s="107"/>
      <c r="C816" s="203" t="s">
        <v>86</v>
      </c>
      <c r="D816" s="107">
        <v>1984</v>
      </c>
      <c r="E816" s="214">
        <v>7</v>
      </c>
      <c r="F816" s="609">
        <v>14</v>
      </c>
      <c r="G816" s="610">
        <v>35</v>
      </c>
      <c r="H816" s="611">
        <v>49</v>
      </c>
      <c r="I816" s="146">
        <v>0</v>
      </c>
      <c r="J816" s="147">
        <v>0</v>
      </c>
      <c r="K816" s="148">
        <v>0</v>
      </c>
      <c r="L816" s="613">
        <v>0</v>
      </c>
      <c r="M816" s="613">
        <v>34</v>
      </c>
      <c r="N816" s="140"/>
      <c r="O816" s="466"/>
    </row>
    <row r="817" spans="1:15" s="33" customFormat="1" ht="12.75" hidden="1" customHeight="1" x14ac:dyDescent="0.2">
      <c r="A817" s="128">
        <v>1</v>
      </c>
      <c r="B817" s="107"/>
      <c r="C817" s="203" t="s">
        <v>86</v>
      </c>
      <c r="D817" s="107">
        <v>1985</v>
      </c>
      <c r="E817" s="214">
        <v>7</v>
      </c>
      <c r="F817" s="609">
        <v>11</v>
      </c>
      <c r="G817" s="610">
        <v>10</v>
      </c>
      <c r="H817" s="611">
        <v>21</v>
      </c>
      <c r="I817" s="146">
        <v>0</v>
      </c>
      <c r="J817" s="147">
        <v>0</v>
      </c>
      <c r="K817" s="148">
        <v>0</v>
      </c>
      <c r="L817" s="613">
        <v>2</v>
      </c>
      <c r="M817" s="613">
        <v>32</v>
      </c>
      <c r="N817" s="140"/>
      <c r="O817" s="466"/>
    </row>
    <row r="818" spans="1:15" s="33" customFormat="1" ht="12.75" hidden="1" customHeight="1" x14ac:dyDescent="0.2">
      <c r="A818" s="128">
        <v>1</v>
      </c>
      <c r="B818" s="107" t="s">
        <v>21</v>
      </c>
      <c r="C818" s="203" t="s">
        <v>86</v>
      </c>
      <c r="D818" s="107">
        <v>1986</v>
      </c>
      <c r="E818" s="214">
        <v>8</v>
      </c>
      <c r="F818" s="609">
        <v>4</v>
      </c>
      <c r="G818" s="610">
        <v>11</v>
      </c>
      <c r="H818" s="611">
        <v>15</v>
      </c>
      <c r="I818" s="609">
        <v>6</v>
      </c>
      <c r="J818" s="610">
        <v>15</v>
      </c>
      <c r="K818" s="611">
        <v>21</v>
      </c>
      <c r="L818" s="613">
        <v>1</v>
      </c>
      <c r="M818" s="613">
        <v>52</v>
      </c>
      <c r="N818" s="140"/>
      <c r="O818" s="466"/>
    </row>
    <row r="819" spans="1:15" s="33" customFormat="1" ht="12.75" hidden="1" customHeight="1" x14ac:dyDescent="0.2">
      <c r="A819" s="128">
        <v>1</v>
      </c>
      <c r="B819" s="107" t="s">
        <v>21</v>
      </c>
      <c r="C819" s="203" t="s">
        <v>86</v>
      </c>
      <c r="D819" s="107">
        <v>1987</v>
      </c>
      <c r="E819" s="214">
        <v>9</v>
      </c>
      <c r="F819" s="609">
        <v>32</v>
      </c>
      <c r="G819" s="610">
        <v>6</v>
      </c>
      <c r="H819" s="611">
        <v>38</v>
      </c>
      <c r="I819" s="609">
        <v>4</v>
      </c>
      <c r="J819" s="610">
        <v>5</v>
      </c>
      <c r="K819" s="611">
        <v>9</v>
      </c>
      <c r="L819" s="150">
        <v>0</v>
      </c>
      <c r="M819" s="613">
        <v>61</v>
      </c>
      <c r="N819" s="140"/>
      <c r="O819" s="466"/>
    </row>
    <row r="820" spans="1:15" s="33" customFormat="1" ht="12.75" hidden="1" customHeight="1" x14ac:dyDescent="0.2">
      <c r="A820" s="128">
        <v>1</v>
      </c>
      <c r="B820" s="107" t="s">
        <v>21</v>
      </c>
      <c r="C820" s="203" t="s">
        <v>86</v>
      </c>
      <c r="D820" s="107">
        <v>1988</v>
      </c>
      <c r="E820" s="214">
        <v>10</v>
      </c>
      <c r="F820" s="609">
        <v>38</v>
      </c>
      <c r="G820" s="610">
        <v>67</v>
      </c>
      <c r="H820" s="611">
        <v>105</v>
      </c>
      <c r="I820" s="609">
        <v>9</v>
      </c>
      <c r="J820" s="610">
        <v>2</v>
      </c>
      <c r="K820" s="611">
        <v>11</v>
      </c>
      <c r="L820" s="150">
        <v>0</v>
      </c>
      <c r="M820" s="613">
        <v>72</v>
      </c>
      <c r="N820" s="140"/>
      <c r="O820" s="466"/>
    </row>
    <row r="821" spans="1:15" s="33" customFormat="1" ht="12.75" hidden="1" customHeight="1" x14ac:dyDescent="0.2">
      <c r="A821" s="128">
        <v>1</v>
      </c>
      <c r="B821" s="107" t="s">
        <v>21</v>
      </c>
      <c r="C821" s="203" t="s">
        <v>86</v>
      </c>
      <c r="D821" s="107">
        <v>1989</v>
      </c>
      <c r="E821" s="214">
        <v>11</v>
      </c>
      <c r="F821" s="609">
        <v>38</v>
      </c>
      <c r="G821" s="610">
        <v>29</v>
      </c>
      <c r="H821" s="611">
        <v>67</v>
      </c>
      <c r="I821" s="609">
        <v>4</v>
      </c>
      <c r="J821" s="610">
        <v>12</v>
      </c>
      <c r="K821" s="611">
        <v>16</v>
      </c>
      <c r="L821" s="150">
        <v>0</v>
      </c>
      <c r="M821" s="613">
        <v>88</v>
      </c>
      <c r="N821" s="140"/>
      <c r="O821" s="466"/>
    </row>
    <row r="822" spans="1:15" s="33" customFormat="1" ht="12.75" hidden="1" customHeight="1" x14ac:dyDescent="0.2">
      <c r="A822" s="128">
        <v>1</v>
      </c>
      <c r="B822" s="107" t="s">
        <v>21</v>
      </c>
      <c r="C822" s="203" t="s">
        <v>86</v>
      </c>
      <c r="D822" s="107">
        <v>1990</v>
      </c>
      <c r="E822" s="214">
        <v>12</v>
      </c>
      <c r="F822" s="146">
        <v>65</v>
      </c>
      <c r="G822" s="147">
        <v>32</v>
      </c>
      <c r="H822" s="148">
        <v>97</v>
      </c>
      <c r="I822" s="146">
        <v>14</v>
      </c>
      <c r="J822" s="147">
        <v>18</v>
      </c>
      <c r="K822" s="148">
        <v>32</v>
      </c>
      <c r="L822" s="150">
        <v>3</v>
      </c>
      <c r="M822" s="150">
        <v>107</v>
      </c>
      <c r="N822" s="140"/>
      <c r="O822" s="466"/>
    </row>
    <row r="823" spans="1:15" s="33" customFormat="1" ht="12.75" hidden="1" customHeight="1" x14ac:dyDescent="0.2">
      <c r="A823" s="128">
        <v>1</v>
      </c>
      <c r="B823" s="107" t="s">
        <v>21</v>
      </c>
      <c r="C823" s="203" t="s">
        <v>86</v>
      </c>
      <c r="D823" s="107">
        <v>1991</v>
      </c>
      <c r="E823" s="214">
        <v>13</v>
      </c>
      <c r="F823" s="146">
        <v>59</v>
      </c>
      <c r="G823" s="147">
        <v>51</v>
      </c>
      <c r="H823" s="148">
        <v>110</v>
      </c>
      <c r="I823" s="146">
        <v>20</v>
      </c>
      <c r="J823" s="147">
        <v>29</v>
      </c>
      <c r="K823" s="148">
        <v>49</v>
      </c>
      <c r="L823" s="150">
        <v>12</v>
      </c>
      <c r="M823" s="150">
        <v>144</v>
      </c>
      <c r="N823" s="140"/>
      <c r="O823" s="466"/>
    </row>
    <row r="824" spans="1:15" s="33" customFormat="1" ht="12.75" hidden="1" customHeight="1" x14ac:dyDescent="0.2">
      <c r="A824" s="128">
        <v>1</v>
      </c>
      <c r="B824" s="107" t="s">
        <v>21</v>
      </c>
      <c r="C824" s="203" t="s">
        <v>86</v>
      </c>
      <c r="D824" s="107">
        <v>1992</v>
      </c>
      <c r="E824" s="214">
        <v>14</v>
      </c>
      <c r="F824" s="146">
        <v>60</v>
      </c>
      <c r="G824" s="147">
        <v>21</v>
      </c>
      <c r="H824" s="148">
        <v>81</v>
      </c>
      <c r="I824" s="146">
        <v>37</v>
      </c>
      <c r="J824" s="147">
        <v>29</v>
      </c>
      <c r="K824" s="148">
        <v>66</v>
      </c>
      <c r="L824" s="150">
        <v>16</v>
      </c>
      <c r="M824" s="150">
        <v>194</v>
      </c>
      <c r="N824" s="140"/>
      <c r="O824" s="466"/>
    </row>
    <row r="825" spans="1:15" s="33" customFormat="1" ht="12.75" hidden="1" customHeight="1" x14ac:dyDescent="0.2">
      <c r="A825" s="128">
        <v>1</v>
      </c>
      <c r="B825" s="107" t="s">
        <v>21</v>
      </c>
      <c r="C825" s="203" t="s">
        <v>86</v>
      </c>
      <c r="D825" s="107">
        <v>1993</v>
      </c>
      <c r="E825" s="214">
        <v>15</v>
      </c>
      <c r="F825" s="146">
        <v>44</v>
      </c>
      <c r="G825" s="147">
        <v>41</v>
      </c>
      <c r="H825" s="148">
        <v>85</v>
      </c>
      <c r="I825" s="146">
        <v>42</v>
      </c>
      <c r="J825" s="147">
        <v>33</v>
      </c>
      <c r="K825" s="148">
        <v>75</v>
      </c>
      <c r="L825" s="150">
        <v>0</v>
      </c>
      <c r="M825" s="150">
        <v>269</v>
      </c>
      <c r="N825" s="140"/>
      <c r="O825" s="466"/>
    </row>
    <row r="826" spans="1:15" s="33" customFormat="1" ht="12.75" hidden="1" customHeight="1" x14ac:dyDescent="0.2">
      <c r="A826" s="128">
        <v>1</v>
      </c>
      <c r="B826" s="107" t="s">
        <v>21</v>
      </c>
      <c r="C826" s="203" t="s">
        <v>86</v>
      </c>
      <c r="D826" s="107">
        <v>1994</v>
      </c>
      <c r="E826" s="214">
        <v>16</v>
      </c>
      <c r="F826" s="146">
        <v>35</v>
      </c>
      <c r="G826" s="147">
        <v>38</v>
      </c>
      <c r="H826" s="148">
        <v>73</v>
      </c>
      <c r="I826" s="146">
        <v>15</v>
      </c>
      <c r="J826" s="147">
        <v>36</v>
      </c>
      <c r="K826" s="148">
        <v>51</v>
      </c>
      <c r="L826" s="150">
        <v>47</v>
      </c>
      <c r="M826" s="150">
        <v>273</v>
      </c>
      <c r="N826" s="140"/>
      <c r="O826" s="466"/>
    </row>
    <row r="827" spans="1:15" s="33" customFormat="1" ht="12.75" hidden="1" customHeight="1" x14ac:dyDescent="0.2">
      <c r="A827" s="128">
        <v>1</v>
      </c>
      <c r="B827" s="107" t="s">
        <v>21</v>
      </c>
      <c r="C827" s="203" t="s">
        <v>86</v>
      </c>
      <c r="D827" s="107">
        <v>1995</v>
      </c>
      <c r="E827" s="214">
        <v>17</v>
      </c>
      <c r="F827" s="146">
        <v>76</v>
      </c>
      <c r="G827" s="147">
        <v>93</v>
      </c>
      <c r="H827" s="148">
        <v>169</v>
      </c>
      <c r="I827" s="146">
        <v>20</v>
      </c>
      <c r="J827" s="147">
        <v>37</v>
      </c>
      <c r="K827" s="148">
        <v>57</v>
      </c>
      <c r="L827" s="150">
        <v>28</v>
      </c>
      <c r="M827" s="150">
        <v>302</v>
      </c>
      <c r="N827" s="140"/>
      <c r="O827" s="466"/>
    </row>
    <row r="828" spans="1:15" s="33" customFormat="1" ht="12.75" hidden="1" customHeight="1" x14ac:dyDescent="0.2">
      <c r="A828" s="128">
        <v>1</v>
      </c>
      <c r="B828" s="107" t="s">
        <v>21</v>
      </c>
      <c r="C828" s="203" t="s">
        <v>86</v>
      </c>
      <c r="D828" s="107">
        <v>1996</v>
      </c>
      <c r="E828" s="214">
        <v>18</v>
      </c>
      <c r="F828" s="146">
        <v>36</v>
      </c>
      <c r="G828" s="147">
        <v>40</v>
      </c>
      <c r="H828" s="148">
        <v>76</v>
      </c>
      <c r="I828" s="146">
        <v>14</v>
      </c>
      <c r="J828" s="147">
        <v>1</v>
      </c>
      <c r="K828" s="148">
        <v>15</v>
      </c>
      <c r="L828" s="150">
        <v>36</v>
      </c>
      <c r="M828" s="150">
        <v>281</v>
      </c>
      <c r="N828" s="140"/>
      <c r="O828" s="466"/>
    </row>
    <row r="829" spans="1:15" s="33" customFormat="1" ht="12.75" hidden="1" customHeight="1" x14ac:dyDescent="0.2">
      <c r="A829" s="128">
        <v>1</v>
      </c>
      <c r="B829" s="107" t="s">
        <v>21</v>
      </c>
      <c r="C829" s="203" t="s">
        <v>86</v>
      </c>
      <c r="D829" s="107">
        <v>1997</v>
      </c>
      <c r="E829" s="214">
        <v>19</v>
      </c>
      <c r="F829" s="146">
        <v>26</v>
      </c>
      <c r="G829" s="147">
        <v>78</v>
      </c>
      <c r="H829" s="148">
        <v>104</v>
      </c>
      <c r="I829" s="146">
        <v>36</v>
      </c>
      <c r="J829" s="147">
        <v>22</v>
      </c>
      <c r="K829" s="148">
        <v>58</v>
      </c>
      <c r="L829" s="150">
        <v>25</v>
      </c>
      <c r="M829" s="150">
        <v>314</v>
      </c>
      <c r="N829" s="140"/>
      <c r="O829" s="466"/>
    </row>
    <row r="830" spans="1:15" s="33" customFormat="1" ht="12.75" hidden="1" customHeight="1" x14ac:dyDescent="0.2">
      <c r="A830" s="128">
        <v>1</v>
      </c>
      <c r="B830" s="107" t="s">
        <v>21</v>
      </c>
      <c r="C830" s="203" t="s">
        <v>86</v>
      </c>
      <c r="D830" s="107">
        <v>1998</v>
      </c>
      <c r="E830" s="214">
        <v>20</v>
      </c>
      <c r="F830" s="146">
        <v>29</v>
      </c>
      <c r="G830" s="147">
        <v>135</v>
      </c>
      <c r="H830" s="148">
        <v>164</v>
      </c>
      <c r="I830" s="146">
        <v>31</v>
      </c>
      <c r="J830" s="147">
        <v>36</v>
      </c>
      <c r="K830" s="148">
        <v>67</v>
      </c>
      <c r="L830" s="150">
        <v>31</v>
      </c>
      <c r="M830" s="150">
        <v>350</v>
      </c>
      <c r="N830" s="140"/>
      <c r="O830" s="466"/>
    </row>
    <row r="831" spans="1:15" s="33" customFormat="1" ht="12.75" hidden="1" customHeight="1" x14ac:dyDescent="0.2">
      <c r="A831" s="128">
        <v>1</v>
      </c>
      <c r="B831" s="107" t="s">
        <v>21</v>
      </c>
      <c r="C831" s="203" t="s">
        <v>86</v>
      </c>
      <c r="D831" s="107">
        <v>1999</v>
      </c>
      <c r="E831" s="214">
        <v>21</v>
      </c>
      <c r="F831" s="146">
        <v>15</v>
      </c>
      <c r="G831" s="147">
        <v>115</v>
      </c>
      <c r="H831" s="148">
        <v>130</v>
      </c>
      <c r="I831" s="146">
        <v>42</v>
      </c>
      <c r="J831" s="147">
        <v>27</v>
      </c>
      <c r="K831" s="148">
        <v>69</v>
      </c>
      <c r="L831" s="150">
        <v>56</v>
      </c>
      <c r="M831" s="150">
        <v>363</v>
      </c>
      <c r="N831" s="140"/>
      <c r="O831" s="466"/>
    </row>
    <row r="832" spans="1:15" s="33" customFormat="1" ht="12.75" hidden="1" customHeight="1" x14ac:dyDescent="0.2">
      <c r="A832" s="128">
        <v>1</v>
      </c>
      <c r="B832" s="107" t="s">
        <v>21</v>
      </c>
      <c r="C832" s="203" t="s">
        <v>86</v>
      </c>
      <c r="D832" s="107">
        <v>2000</v>
      </c>
      <c r="E832" s="214">
        <v>22</v>
      </c>
      <c r="F832" s="146">
        <v>16</v>
      </c>
      <c r="G832" s="147">
        <v>35</v>
      </c>
      <c r="H832" s="148">
        <v>51</v>
      </c>
      <c r="I832" s="146">
        <v>18</v>
      </c>
      <c r="J832" s="147">
        <v>31</v>
      </c>
      <c r="K832" s="148">
        <v>49</v>
      </c>
      <c r="L832" s="150">
        <v>76</v>
      </c>
      <c r="M832" s="150">
        <v>336</v>
      </c>
      <c r="N832" s="140"/>
      <c r="O832" s="466"/>
    </row>
    <row r="833" spans="1:15" s="33" customFormat="1" ht="12.75" hidden="1" customHeight="1" x14ac:dyDescent="0.2">
      <c r="A833" s="128">
        <v>1</v>
      </c>
      <c r="B833" s="107" t="s">
        <v>21</v>
      </c>
      <c r="C833" s="203" t="s">
        <v>86</v>
      </c>
      <c r="D833" s="107">
        <v>2001</v>
      </c>
      <c r="E833" s="214">
        <v>23</v>
      </c>
      <c r="F833" s="146">
        <v>27</v>
      </c>
      <c r="G833" s="147">
        <v>82</v>
      </c>
      <c r="H833" s="148">
        <v>109</v>
      </c>
      <c r="I833" s="146">
        <v>9</v>
      </c>
      <c r="J833" s="147">
        <v>50</v>
      </c>
      <c r="K833" s="148">
        <v>59</v>
      </c>
      <c r="L833" s="150">
        <v>66</v>
      </c>
      <c r="M833" s="150">
        <v>359</v>
      </c>
      <c r="N833" s="140"/>
      <c r="O833" s="466"/>
    </row>
    <row r="834" spans="1:15" s="33" customFormat="1" ht="12.75" hidden="1" customHeight="1" x14ac:dyDescent="0.2">
      <c r="A834" s="128">
        <v>1</v>
      </c>
      <c r="B834" s="107" t="s">
        <v>21</v>
      </c>
      <c r="C834" s="203" t="s">
        <v>86</v>
      </c>
      <c r="D834" s="107">
        <v>2002</v>
      </c>
      <c r="E834" s="214">
        <v>24</v>
      </c>
      <c r="F834" s="146">
        <v>44</v>
      </c>
      <c r="G834" s="147">
        <v>75</v>
      </c>
      <c r="H834" s="148">
        <v>119</v>
      </c>
      <c r="I834" s="146">
        <v>24</v>
      </c>
      <c r="J834" s="147">
        <v>50</v>
      </c>
      <c r="K834" s="148">
        <v>74</v>
      </c>
      <c r="L834" s="150">
        <v>51</v>
      </c>
      <c r="M834" s="150">
        <v>382</v>
      </c>
      <c r="N834" s="140"/>
      <c r="O834" s="466"/>
    </row>
    <row r="835" spans="1:15" s="33" customFormat="1" ht="12.75" hidden="1" customHeight="1" x14ac:dyDescent="0.2">
      <c r="A835" s="128">
        <v>1</v>
      </c>
      <c r="B835" s="107" t="s">
        <v>21</v>
      </c>
      <c r="C835" s="203" t="s">
        <v>86</v>
      </c>
      <c r="D835" s="107">
        <v>2003</v>
      </c>
      <c r="E835" s="214">
        <v>25</v>
      </c>
      <c r="F835" s="146">
        <v>52</v>
      </c>
      <c r="G835" s="147">
        <v>33</v>
      </c>
      <c r="H835" s="148">
        <v>85</v>
      </c>
      <c r="I835" s="146">
        <v>23</v>
      </c>
      <c r="J835" s="147">
        <v>37</v>
      </c>
      <c r="K835" s="148">
        <v>60</v>
      </c>
      <c r="L835" s="150">
        <v>102</v>
      </c>
      <c r="M835" s="150">
        <v>340</v>
      </c>
      <c r="N835" s="140"/>
      <c r="O835" s="466"/>
    </row>
    <row r="836" spans="1:15" s="33" customFormat="1" ht="12.75" hidden="1" customHeight="1" x14ac:dyDescent="0.2">
      <c r="A836" s="128">
        <v>1</v>
      </c>
      <c r="B836" s="107" t="s">
        <v>21</v>
      </c>
      <c r="C836" s="203" t="s">
        <v>86</v>
      </c>
      <c r="D836" s="107">
        <v>2004</v>
      </c>
      <c r="E836" s="214">
        <v>26</v>
      </c>
      <c r="F836" s="146">
        <v>47</v>
      </c>
      <c r="G836" s="147">
        <v>11</v>
      </c>
      <c r="H836" s="148">
        <v>58</v>
      </c>
      <c r="I836" s="146">
        <v>5</v>
      </c>
      <c r="J836" s="147">
        <v>40</v>
      </c>
      <c r="K836" s="148">
        <v>45</v>
      </c>
      <c r="L836" s="150">
        <v>34</v>
      </c>
      <c r="M836" s="150">
        <v>351</v>
      </c>
      <c r="N836" s="140"/>
      <c r="O836" s="466"/>
    </row>
    <row r="837" spans="1:15" s="33" customFormat="1" ht="12.75" hidden="1" customHeight="1" x14ac:dyDescent="0.2">
      <c r="A837" s="128"/>
      <c r="B837" s="107"/>
      <c r="C837" s="203"/>
      <c r="D837" s="107">
        <v>2005</v>
      </c>
      <c r="E837" s="214"/>
      <c r="F837" s="146">
        <v>19</v>
      </c>
      <c r="G837" s="147">
        <v>3</v>
      </c>
      <c r="H837" s="148">
        <v>22</v>
      </c>
      <c r="I837" s="146">
        <v>4</v>
      </c>
      <c r="J837" s="147">
        <v>34</v>
      </c>
      <c r="K837" s="148">
        <v>38</v>
      </c>
      <c r="L837" s="150">
        <v>109</v>
      </c>
      <c r="M837" s="150">
        <v>280</v>
      </c>
      <c r="N837" s="140"/>
      <c r="O837" s="466"/>
    </row>
    <row r="838" spans="1:15" s="33" customFormat="1" ht="12.75" hidden="1" customHeight="1" x14ac:dyDescent="0.2">
      <c r="A838" s="128">
        <v>1</v>
      </c>
      <c r="B838" s="107" t="s">
        <v>21</v>
      </c>
      <c r="C838" s="203" t="s">
        <v>86</v>
      </c>
      <c r="D838" s="105">
        <v>2006</v>
      </c>
      <c r="E838" s="214">
        <v>27</v>
      </c>
      <c r="F838" s="146">
        <v>62</v>
      </c>
      <c r="G838" s="147">
        <v>0</v>
      </c>
      <c r="H838" s="148">
        <v>62</v>
      </c>
      <c r="I838" s="146">
        <v>21</v>
      </c>
      <c r="J838" s="147">
        <v>41</v>
      </c>
      <c r="K838" s="148">
        <v>62</v>
      </c>
      <c r="L838" s="150">
        <v>56</v>
      </c>
      <c r="M838" s="608">
        <v>223</v>
      </c>
      <c r="N838" s="140"/>
      <c r="O838" s="466"/>
    </row>
    <row r="839" spans="1:15" s="33" customFormat="1" ht="12.75" hidden="1" customHeight="1" x14ac:dyDescent="0.2">
      <c r="A839" s="128">
        <v>1</v>
      </c>
      <c r="B839" s="107" t="s">
        <v>21</v>
      </c>
      <c r="C839" s="203" t="s">
        <v>200</v>
      </c>
      <c r="D839" s="105">
        <v>2007</v>
      </c>
      <c r="E839" s="214">
        <v>3</v>
      </c>
      <c r="F839" s="146">
        <v>24</v>
      </c>
      <c r="G839" s="147">
        <v>0</v>
      </c>
      <c r="H839" s="148">
        <v>24</v>
      </c>
      <c r="I839" s="146">
        <v>26</v>
      </c>
      <c r="J839" s="147">
        <v>0</v>
      </c>
      <c r="K839" s="148">
        <v>26</v>
      </c>
      <c r="L839" s="150">
        <v>18</v>
      </c>
      <c r="M839" s="150">
        <v>286</v>
      </c>
      <c r="N839" s="140"/>
      <c r="O839" s="466"/>
    </row>
    <row r="840" spans="1:15" s="33" customFormat="1" ht="12.75" hidden="1" customHeight="1" x14ac:dyDescent="0.2">
      <c r="A840" s="128">
        <v>1</v>
      </c>
      <c r="B840" s="107" t="s">
        <v>21</v>
      </c>
      <c r="C840" s="203" t="s">
        <v>200</v>
      </c>
      <c r="D840" s="105">
        <v>2008</v>
      </c>
      <c r="E840" s="214">
        <v>4</v>
      </c>
      <c r="F840" s="146">
        <v>11</v>
      </c>
      <c r="G840" s="147">
        <v>0</v>
      </c>
      <c r="H840" s="148">
        <v>11</v>
      </c>
      <c r="I840" s="146">
        <v>22</v>
      </c>
      <c r="J840" s="147">
        <v>3</v>
      </c>
      <c r="K840" s="148">
        <v>25</v>
      </c>
      <c r="L840" s="150">
        <v>34</v>
      </c>
      <c r="M840" s="150">
        <v>277</v>
      </c>
      <c r="N840" s="140"/>
      <c r="O840" s="466"/>
    </row>
    <row r="841" spans="1:15" s="30" customFormat="1" ht="12.75" hidden="1" customHeight="1" x14ac:dyDescent="0.2">
      <c r="A841" s="128">
        <v>1</v>
      </c>
      <c r="B841" s="107" t="s">
        <v>21</v>
      </c>
      <c r="C841" s="203" t="s">
        <v>200</v>
      </c>
      <c r="D841" s="105">
        <v>2009</v>
      </c>
      <c r="E841" s="214">
        <v>5</v>
      </c>
      <c r="F841" s="146">
        <v>9</v>
      </c>
      <c r="G841" s="147">
        <v>0</v>
      </c>
      <c r="H841" s="148">
        <v>9</v>
      </c>
      <c r="I841" s="146">
        <v>16</v>
      </c>
      <c r="J841" s="149">
        <v>2</v>
      </c>
      <c r="K841" s="143">
        <v>18</v>
      </c>
      <c r="L841" s="150">
        <v>21</v>
      </c>
      <c r="M841" s="150">
        <v>274</v>
      </c>
      <c r="N841" s="140"/>
      <c r="O841" s="466"/>
    </row>
    <row r="842" spans="1:15" s="30" customFormat="1" ht="12.75" hidden="1" customHeight="1" x14ac:dyDescent="0.2">
      <c r="A842" s="128">
        <v>1</v>
      </c>
      <c r="B842" s="104"/>
      <c r="C842" s="220"/>
      <c r="D842" s="107">
        <v>2010</v>
      </c>
      <c r="E842" s="214">
        <v>6</v>
      </c>
      <c r="F842" s="609">
        <v>14</v>
      </c>
      <c r="G842" s="610">
        <v>0</v>
      </c>
      <c r="H842" s="611">
        <v>14</v>
      </c>
      <c r="I842" s="609">
        <v>24</v>
      </c>
      <c r="J842" s="612">
        <v>1</v>
      </c>
      <c r="K842" s="143">
        <v>25</v>
      </c>
      <c r="L842" s="613">
        <v>23</v>
      </c>
      <c r="M842" s="613">
        <v>276</v>
      </c>
      <c r="N842" s="140"/>
      <c r="O842" s="466"/>
    </row>
    <row r="843" spans="1:15" s="100" customFormat="1" ht="12.75" hidden="1" customHeight="1" x14ac:dyDescent="0.2">
      <c r="B843" s="188"/>
      <c r="C843" s="183"/>
      <c r="D843" s="107">
        <v>2011</v>
      </c>
      <c r="E843" s="214"/>
      <c r="F843" s="609">
        <v>26</v>
      </c>
      <c r="G843" s="610">
        <v>5</v>
      </c>
      <c r="H843" s="611">
        <v>31</v>
      </c>
      <c r="I843" s="609">
        <v>9</v>
      </c>
      <c r="J843" s="612">
        <v>0</v>
      </c>
      <c r="K843" s="143">
        <v>9</v>
      </c>
      <c r="L843" s="613">
        <v>35</v>
      </c>
      <c r="M843" s="613">
        <v>250</v>
      </c>
      <c r="N843" s="115"/>
      <c r="O843" s="466"/>
    </row>
    <row r="844" spans="1:15" s="100" customFormat="1" ht="12.75" hidden="1" customHeight="1" x14ac:dyDescent="0.2">
      <c r="A844" s="128">
        <v>30</v>
      </c>
      <c r="B844" s="212"/>
      <c r="C844" s="212"/>
      <c r="D844" s="107" t="s">
        <v>339</v>
      </c>
      <c r="E844" s="214"/>
      <c r="F844" s="144">
        <v>24</v>
      </c>
      <c r="G844" s="142">
        <v>1</v>
      </c>
      <c r="H844" s="143">
        <v>25</v>
      </c>
      <c r="I844" s="144">
        <v>12</v>
      </c>
      <c r="J844" s="142">
        <v>0</v>
      </c>
      <c r="K844" s="143">
        <v>12</v>
      </c>
      <c r="L844" s="145">
        <v>68</v>
      </c>
      <c r="M844" s="145">
        <v>194</v>
      </c>
      <c r="N844" s="115"/>
      <c r="O844" s="466"/>
    </row>
    <row r="845" spans="1:15" s="100" customFormat="1" ht="12.75" hidden="1" customHeight="1" x14ac:dyDescent="0.2">
      <c r="A845" s="128"/>
      <c r="B845" s="107" t="s">
        <v>21</v>
      </c>
      <c r="C845" s="203" t="s">
        <v>200</v>
      </c>
      <c r="D845" s="107">
        <v>2013</v>
      </c>
      <c r="E845" s="214"/>
      <c r="F845" s="144">
        <v>26</v>
      </c>
      <c r="G845" s="142">
        <v>1</v>
      </c>
      <c r="H845" s="143">
        <v>27</v>
      </c>
      <c r="I845" s="144">
        <v>18</v>
      </c>
      <c r="J845" s="142">
        <v>1</v>
      </c>
      <c r="K845" s="143">
        <v>19</v>
      </c>
      <c r="L845" s="145">
        <v>9</v>
      </c>
      <c r="M845" s="145">
        <v>86</v>
      </c>
      <c r="N845" s="115"/>
      <c r="O845" s="466"/>
    </row>
    <row r="846" spans="1:15" s="100" customFormat="1" ht="12.75" customHeight="1" x14ac:dyDescent="0.2">
      <c r="A846" s="128"/>
      <c r="B846" s="107" t="s">
        <v>21</v>
      </c>
      <c r="C846" s="203" t="s">
        <v>200</v>
      </c>
      <c r="D846" s="107">
        <v>2014</v>
      </c>
      <c r="E846" s="214"/>
      <c r="F846" s="144">
        <v>30</v>
      </c>
      <c r="G846" s="142">
        <v>0</v>
      </c>
      <c r="H846" s="143">
        <v>30</v>
      </c>
      <c r="I846" s="144">
        <v>18</v>
      </c>
      <c r="J846" s="142">
        <v>1</v>
      </c>
      <c r="K846" s="143">
        <v>19</v>
      </c>
      <c r="L846" s="145">
        <v>8</v>
      </c>
      <c r="M846" s="145">
        <v>97</v>
      </c>
      <c r="N846" s="140"/>
      <c r="O846" s="466"/>
    </row>
    <row r="847" spans="1:15" s="100" customFormat="1" ht="12.75" customHeight="1" x14ac:dyDescent="0.2">
      <c r="A847" s="128"/>
      <c r="B847" s="107"/>
      <c r="C847" s="203"/>
      <c r="D847" s="107">
        <v>2015</v>
      </c>
      <c r="E847" s="214"/>
      <c r="F847" s="144">
        <v>26</v>
      </c>
      <c r="G847" s="142">
        <v>0</v>
      </c>
      <c r="H847" s="143">
        <v>26</v>
      </c>
      <c r="I847" s="144">
        <v>10</v>
      </c>
      <c r="J847" s="142">
        <v>0</v>
      </c>
      <c r="K847" s="143">
        <v>10</v>
      </c>
      <c r="L847" s="145">
        <v>29</v>
      </c>
      <c r="M847" s="145">
        <v>145</v>
      </c>
      <c r="N847" s="115"/>
      <c r="O847" s="466"/>
    </row>
    <row r="848" spans="1:15" s="100" customFormat="1" ht="12.75" customHeight="1" x14ac:dyDescent="0.2">
      <c r="A848" s="128"/>
      <c r="B848" s="107"/>
      <c r="C848" s="203"/>
      <c r="D848" s="107">
        <v>2016</v>
      </c>
      <c r="E848" s="214"/>
      <c r="F848" s="144">
        <v>14</v>
      </c>
      <c r="G848" s="142">
        <v>1</v>
      </c>
      <c r="H848" s="143">
        <v>15</v>
      </c>
      <c r="I848" s="144">
        <v>16</v>
      </c>
      <c r="J848" s="142">
        <v>1</v>
      </c>
      <c r="K848" s="143">
        <v>17</v>
      </c>
      <c r="L848" s="145">
        <v>11</v>
      </c>
      <c r="M848" s="145">
        <v>151</v>
      </c>
      <c r="N848" s="115"/>
      <c r="O848" s="466"/>
    </row>
    <row r="849" spans="1:15" s="467" customFormat="1" ht="12.75" customHeight="1" x14ac:dyDescent="0.25">
      <c r="A849" s="128"/>
      <c r="B849" s="107"/>
      <c r="C849" s="201"/>
      <c r="D849" s="107">
        <v>2017</v>
      </c>
      <c r="E849" s="211"/>
      <c r="F849" s="146">
        <v>16</v>
      </c>
      <c r="G849" s="147">
        <v>0</v>
      </c>
      <c r="H849" s="148">
        <v>16</v>
      </c>
      <c r="I849" s="146">
        <v>15</v>
      </c>
      <c r="J849" s="147">
        <v>1</v>
      </c>
      <c r="K849" s="148">
        <v>16</v>
      </c>
      <c r="L849" s="150">
        <v>12</v>
      </c>
      <c r="M849" s="150">
        <v>155</v>
      </c>
      <c r="N849" s="115"/>
      <c r="O849" s="466"/>
    </row>
    <row r="850" spans="1:15" s="467" customFormat="1" ht="12.75" customHeight="1" x14ac:dyDescent="0.25">
      <c r="A850" s="128"/>
      <c r="B850" s="107"/>
      <c r="C850" s="201"/>
      <c r="D850" s="107">
        <v>2018</v>
      </c>
      <c r="E850" s="211"/>
      <c r="F850" s="146">
        <v>5</v>
      </c>
      <c r="G850" s="147">
        <v>1</v>
      </c>
      <c r="H850" s="148">
        <v>6</v>
      </c>
      <c r="I850" s="146">
        <v>16</v>
      </c>
      <c r="J850" s="147">
        <v>0</v>
      </c>
      <c r="K850" s="148">
        <v>16</v>
      </c>
      <c r="L850" s="150">
        <v>9</v>
      </c>
      <c r="M850" s="150">
        <v>162</v>
      </c>
      <c r="N850" s="115"/>
      <c r="O850" s="466"/>
    </row>
    <row r="851" spans="1:15" s="466" customFormat="1" ht="4.5" customHeight="1" thickBot="1" x14ac:dyDescent="0.25">
      <c r="A851" s="128"/>
      <c r="B851" s="107"/>
      <c r="C851" s="201"/>
      <c r="D851" s="105"/>
      <c r="E851" s="213">
        <v>5</v>
      </c>
      <c r="F851" s="13"/>
      <c r="G851" s="14"/>
      <c r="H851" s="15"/>
      <c r="I851" s="13"/>
      <c r="J851" s="14"/>
      <c r="K851" s="15"/>
      <c r="L851" s="8"/>
      <c r="M851" s="8"/>
      <c r="N851" s="140"/>
    </row>
    <row r="852" spans="1:15" s="466" customFormat="1" ht="13.5" hidden="1" customHeight="1" x14ac:dyDescent="0.2">
      <c r="A852" s="128"/>
      <c r="B852" s="107"/>
      <c r="C852" s="203" t="s">
        <v>87</v>
      </c>
      <c r="D852" s="105">
        <v>1982</v>
      </c>
      <c r="E852" s="211"/>
      <c r="F852" s="606">
        <v>12</v>
      </c>
      <c r="G852" s="149">
        <v>117</v>
      </c>
      <c r="H852" s="607">
        <v>129</v>
      </c>
      <c r="I852" s="606">
        <v>8</v>
      </c>
      <c r="J852" s="149">
        <v>8</v>
      </c>
      <c r="K852" s="607">
        <v>16</v>
      </c>
      <c r="L852" s="608">
        <v>0</v>
      </c>
      <c r="M852" s="608">
        <v>16</v>
      </c>
      <c r="N852" s="140"/>
    </row>
    <row r="853" spans="1:15" s="466" customFormat="1" ht="12" hidden="1" customHeight="1" x14ac:dyDescent="0.2">
      <c r="A853" s="128"/>
      <c r="B853" s="107"/>
      <c r="C853" s="203" t="s">
        <v>87</v>
      </c>
      <c r="D853" s="105">
        <v>1983</v>
      </c>
      <c r="E853" s="211"/>
      <c r="F853" s="606">
        <v>0</v>
      </c>
      <c r="G853" s="149">
        <v>16</v>
      </c>
      <c r="H853" s="607">
        <v>16</v>
      </c>
      <c r="I853" s="606">
        <v>4</v>
      </c>
      <c r="J853" s="149">
        <v>8</v>
      </c>
      <c r="K853" s="607">
        <v>12</v>
      </c>
      <c r="L853" s="608">
        <v>2</v>
      </c>
      <c r="M853" s="608">
        <v>26</v>
      </c>
      <c r="N853" s="140"/>
    </row>
    <row r="854" spans="1:15" s="30" customFormat="1" ht="12.75" hidden="1" customHeight="1" x14ac:dyDescent="0.2">
      <c r="A854" s="128"/>
      <c r="B854" s="107"/>
      <c r="C854" s="203" t="s">
        <v>87</v>
      </c>
      <c r="D854" s="107">
        <v>1984</v>
      </c>
      <c r="E854" s="214"/>
      <c r="F854" s="609">
        <v>3</v>
      </c>
      <c r="G854" s="610">
        <v>24</v>
      </c>
      <c r="H854" s="611">
        <v>27</v>
      </c>
      <c r="I854" s="609">
        <v>4</v>
      </c>
      <c r="J854" s="610">
        <v>84</v>
      </c>
      <c r="K854" s="611">
        <v>88</v>
      </c>
      <c r="L854" s="613">
        <v>10</v>
      </c>
      <c r="M854" s="613">
        <v>104</v>
      </c>
      <c r="N854" s="442"/>
      <c r="O854" s="466"/>
    </row>
    <row r="855" spans="1:15" s="30" customFormat="1" ht="12.75" hidden="1" customHeight="1" x14ac:dyDescent="0.2">
      <c r="A855" s="128">
        <v>1</v>
      </c>
      <c r="B855" s="107"/>
      <c r="C855" s="203" t="s">
        <v>87</v>
      </c>
      <c r="D855" s="107">
        <v>1985</v>
      </c>
      <c r="E855" s="214">
        <v>9</v>
      </c>
      <c r="F855" s="609">
        <v>2</v>
      </c>
      <c r="G855" s="610">
        <v>20</v>
      </c>
      <c r="H855" s="611">
        <v>22</v>
      </c>
      <c r="I855" s="609">
        <v>1</v>
      </c>
      <c r="J855" s="610">
        <v>28</v>
      </c>
      <c r="K855" s="611">
        <v>29</v>
      </c>
      <c r="L855" s="613">
        <v>11</v>
      </c>
      <c r="M855" s="613">
        <v>122</v>
      </c>
      <c r="N855" s="140"/>
      <c r="O855" s="466"/>
    </row>
    <row r="856" spans="1:15" s="30" customFormat="1" ht="12.75" hidden="1" customHeight="1" x14ac:dyDescent="0.2">
      <c r="A856" s="128">
        <v>1</v>
      </c>
      <c r="B856" s="106" t="s">
        <v>22</v>
      </c>
      <c r="C856" s="203" t="s">
        <v>87</v>
      </c>
      <c r="D856" s="107">
        <v>1986</v>
      </c>
      <c r="E856" s="214">
        <v>10</v>
      </c>
      <c r="F856" s="609">
        <v>1</v>
      </c>
      <c r="G856" s="610">
        <v>15</v>
      </c>
      <c r="H856" s="611">
        <v>16</v>
      </c>
      <c r="I856" s="609">
        <v>3</v>
      </c>
      <c r="J856" s="610">
        <v>10</v>
      </c>
      <c r="K856" s="611">
        <v>13</v>
      </c>
      <c r="L856" s="613">
        <v>24</v>
      </c>
      <c r="M856" s="613">
        <v>111</v>
      </c>
      <c r="N856" s="140"/>
      <c r="O856" s="466"/>
    </row>
    <row r="857" spans="1:15" s="30" customFormat="1" ht="12.75" hidden="1" customHeight="1" x14ac:dyDescent="0.2">
      <c r="A857" s="128">
        <v>1</v>
      </c>
      <c r="B857" s="106" t="s">
        <v>22</v>
      </c>
      <c r="C857" s="203" t="s">
        <v>87</v>
      </c>
      <c r="D857" s="107">
        <v>1987</v>
      </c>
      <c r="E857" s="214">
        <v>11</v>
      </c>
      <c r="F857" s="136" t="s">
        <v>307</v>
      </c>
      <c r="G857" s="138" t="s">
        <v>307</v>
      </c>
      <c r="H857" s="139" t="s">
        <v>307</v>
      </c>
      <c r="I857" s="136" t="s">
        <v>307</v>
      </c>
      <c r="J857" s="138" t="s">
        <v>307</v>
      </c>
      <c r="K857" s="139" t="s">
        <v>307</v>
      </c>
      <c r="L857" s="137" t="s">
        <v>307</v>
      </c>
      <c r="M857" s="137" t="s">
        <v>482</v>
      </c>
      <c r="N857" s="140"/>
      <c r="O857" s="466"/>
    </row>
    <row r="858" spans="1:15" s="30" customFormat="1" ht="12.75" hidden="1" customHeight="1" x14ac:dyDescent="0.2">
      <c r="A858" s="128">
        <v>1</v>
      </c>
      <c r="B858" s="106" t="s">
        <v>22</v>
      </c>
      <c r="C858" s="203" t="s">
        <v>87</v>
      </c>
      <c r="D858" s="107">
        <v>1988</v>
      </c>
      <c r="E858" s="214">
        <v>12</v>
      </c>
      <c r="F858" s="146">
        <v>0</v>
      </c>
      <c r="G858" s="628">
        <v>0</v>
      </c>
      <c r="H858" s="629">
        <v>0</v>
      </c>
      <c r="I858" s="627">
        <v>0</v>
      </c>
      <c r="J858" s="628">
        <v>0</v>
      </c>
      <c r="K858" s="629">
        <v>0</v>
      </c>
      <c r="L858" s="630">
        <v>0</v>
      </c>
      <c r="M858" s="150">
        <v>121</v>
      </c>
      <c r="N858" s="141"/>
      <c r="O858" s="466"/>
    </row>
    <row r="859" spans="1:15" s="30" customFormat="1" ht="12.75" hidden="1" customHeight="1" x14ac:dyDescent="0.2">
      <c r="A859" s="128">
        <v>1</v>
      </c>
      <c r="B859" s="106" t="s">
        <v>22</v>
      </c>
      <c r="C859" s="203" t="s">
        <v>87</v>
      </c>
      <c r="D859" s="107">
        <v>1989</v>
      </c>
      <c r="E859" s="214">
        <v>13</v>
      </c>
      <c r="F859" s="609">
        <v>8</v>
      </c>
      <c r="G859" s="610">
        <v>15</v>
      </c>
      <c r="H859" s="611">
        <v>23</v>
      </c>
      <c r="I859" s="609">
        <v>2</v>
      </c>
      <c r="J859" s="610">
        <v>8</v>
      </c>
      <c r="K859" s="611">
        <v>10</v>
      </c>
      <c r="L859" s="613">
        <v>14</v>
      </c>
      <c r="M859" s="613">
        <v>117</v>
      </c>
      <c r="N859" s="140"/>
      <c r="O859" s="466"/>
    </row>
    <row r="860" spans="1:15" s="30" customFormat="1" ht="12.75" hidden="1" customHeight="1" x14ac:dyDescent="0.2">
      <c r="A860" s="128">
        <v>1</v>
      </c>
      <c r="B860" s="107" t="s">
        <v>22</v>
      </c>
      <c r="C860" s="203" t="s">
        <v>87</v>
      </c>
      <c r="D860" s="107">
        <v>1990</v>
      </c>
      <c r="E860" s="214">
        <v>14</v>
      </c>
      <c r="F860" s="146">
        <v>9</v>
      </c>
      <c r="G860" s="147">
        <v>19</v>
      </c>
      <c r="H860" s="148">
        <v>28</v>
      </c>
      <c r="I860" s="146">
        <v>3</v>
      </c>
      <c r="J860" s="147">
        <v>9</v>
      </c>
      <c r="K860" s="148">
        <v>12</v>
      </c>
      <c r="L860" s="150">
        <v>21</v>
      </c>
      <c r="M860" s="150">
        <v>108</v>
      </c>
      <c r="N860" s="140"/>
      <c r="O860" s="466"/>
    </row>
    <row r="861" spans="1:15" s="30" customFormat="1" ht="12.75" hidden="1" customHeight="1" x14ac:dyDescent="0.2">
      <c r="A861" s="128">
        <v>1</v>
      </c>
      <c r="B861" s="106" t="s">
        <v>22</v>
      </c>
      <c r="C861" s="203" t="s">
        <v>87</v>
      </c>
      <c r="D861" s="107">
        <v>1991</v>
      </c>
      <c r="E861" s="214">
        <v>15</v>
      </c>
      <c r="F861" s="146">
        <v>4</v>
      </c>
      <c r="G861" s="147">
        <v>22</v>
      </c>
      <c r="H861" s="148">
        <v>26</v>
      </c>
      <c r="I861" s="146">
        <v>7</v>
      </c>
      <c r="J861" s="147">
        <v>14</v>
      </c>
      <c r="K861" s="148">
        <v>21</v>
      </c>
      <c r="L861" s="150">
        <v>25</v>
      </c>
      <c r="M861" s="150">
        <v>102</v>
      </c>
      <c r="N861" s="140"/>
      <c r="O861" s="466"/>
    </row>
    <row r="862" spans="1:15" s="30" customFormat="1" ht="12.75" hidden="1" customHeight="1" x14ac:dyDescent="0.2">
      <c r="A862" s="128">
        <v>1</v>
      </c>
      <c r="B862" s="106" t="s">
        <v>22</v>
      </c>
      <c r="C862" s="203" t="s">
        <v>87</v>
      </c>
      <c r="D862" s="107">
        <v>1992</v>
      </c>
      <c r="E862" s="214">
        <v>16</v>
      </c>
      <c r="F862" s="146">
        <v>0</v>
      </c>
      <c r="G862" s="147">
        <v>32</v>
      </c>
      <c r="H862" s="148">
        <v>32</v>
      </c>
      <c r="I862" s="146">
        <v>0</v>
      </c>
      <c r="J862" s="147">
        <v>19</v>
      </c>
      <c r="K862" s="148">
        <v>19</v>
      </c>
      <c r="L862" s="150">
        <v>20</v>
      </c>
      <c r="M862" s="150">
        <v>101</v>
      </c>
      <c r="N862" s="140"/>
      <c r="O862" s="466"/>
    </row>
    <row r="863" spans="1:15" s="30" customFormat="1" ht="12.75" hidden="1" customHeight="1" x14ac:dyDescent="0.2">
      <c r="A863" s="128">
        <v>1</v>
      </c>
      <c r="B863" s="106" t="s">
        <v>22</v>
      </c>
      <c r="C863" s="203" t="s">
        <v>87</v>
      </c>
      <c r="D863" s="107">
        <v>1993</v>
      </c>
      <c r="E863" s="214">
        <v>17</v>
      </c>
      <c r="F863" s="146">
        <v>5</v>
      </c>
      <c r="G863" s="147">
        <v>14</v>
      </c>
      <c r="H863" s="148">
        <v>19</v>
      </c>
      <c r="I863" s="146">
        <v>3</v>
      </c>
      <c r="J863" s="147">
        <v>17</v>
      </c>
      <c r="K863" s="148">
        <v>20</v>
      </c>
      <c r="L863" s="150">
        <v>9</v>
      </c>
      <c r="M863" s="150">
        <v>112</v>
      </c>
      <c r="N863" s="140"/>
      <c r="O863" s="466"/>
    </row>
    <row r="864" spans="1:15" s="30" customFormat="1" ht="12.75" hidden="1" customHeight="1" x14ac:dyDescent="0.2">
      <c r="A864" s="128">
        <v>1</v>
      </c>
      <c r="B864" s="106" t="s">
        <v>22</v>
      </c>
      <c r="C864" s="203" t="s">
        <v>87</v>
      </c>
      <c r="D864" s="107">
        <v>1994</v>
      </c>
      <c r="E864" s="214">
        <v>18</v>
      </c>
      <c r="F864" s="146">
        <v>5</v>
      </c>
      <c r="G864" s="147">
        <v>22</v>
      </c>
      <c r="H864" s="148">
        <v>27</v>
      </c>
      <c r="I864" s="146">
        <v>2</v>
      </c>
      <c r="J864" s="147">
        <v>35</v>
      </c>
      <c r="K864" s="148">
        <v>37</v>
      </c>
      <c r="L864" s="150">
        <v>15</v>
      </c>
      <c r="M864" s="150">
        <v>22</v>
      </c>
      <c r="N864" s="140"/>
      <c r="O864" s="466"/>
    </row>
    <row r="865" spans="1:15" s="30" customFormat="1" ht="12.75" hidden="1" customHeight="1" x14ac:dyDescent="0.2">
      <c r="A865" s="128">
        <v>1</v>
      </c>
      <c r="B865" s="106" t="s">
        <v>22</v>
      </c>
      <c r="C865" s="203" t="s">
        <v>87</v>
      </c>
      <c r="D865" s="107">
        <v>1995</v>
      </c>
      <c r="E865" s="214">
        <v>19</v>
      </c>
      <c r="F865" s="146">
        <v>1</v>
      </c>
      <c r="G865" s="147">
        <v>12</v>
      </c>
      <c r="H865" s="148">
        <v>13</v>
      </c>
      <c r="I865" s="146">
        <v>5</v>
      </c>
      <c r="J865" s="147">
        <v>24</v>
      </c>
      <c r="K865" s="148">
        <v>29</v>
      </c>
      <c r="L865" s="150">
        <v>12</v>
      </c>
      <c r="M865" s="150">
        <v>39</v>
      </c>
      <c r="N865" s="140"/>
      <c r="O865" s="466"/>
    </row>
    <row r="866" spans="1:15" s="30" customFormat="1" ht="12.75" hidden="1" customHeight="1" x14ac:dyDescent="0.2">
      <c r="A866" s="128">
        <v>1</v>
      </c>
      <c r="B866" s="106" t="s">
        <v>22</v>
      </c>
      <c r="C866" s="203" t="s">
        <v>87</v>
      </c>
      <c r="D866" s="107">
        <v>1996</v>
      </c>
      <c r="E866" s="214">
        <v>20</v>
      </c>
      <c r="F866" s="146">
        <v>5</v>
      </c>
      <c r="G866" s="147">
        <v>6</v>
      </c>
      <c r="H866" s="148">
        <v>11</v>
      </c>
      <c r="I866" s="146">
        <v>3</v>
      </c>
      <c r="J866" s="147">
        <v>9</v>
      </c>
      <c r="K866" s="148">
        <v>12</v>
      </c>
      <c r="L866" s="150">
        <v>16</v>
      </c>
      <c r="M866" s="150">
        <v>140</v>
      </c>
      <c r="N866" s="140"/>
      <c r="O866" s="466"/>
    </row>
    <row r="867" spans="1:15" s="30" customFormat="1" ht="12.75" hidden="1" customHeight="1" x14ac:dyDescent="0.2">
      <c r="A867" s="128">
        <v>1</v>
      </c>
      <c r="B867" s="106" t="s">
        <v>22</v>
      </c>
      <c r="C867" s="203" t="s">
        <v>87</v>
      </c>
      <c r="D867" s="107">
        <v>1997</v>
      </c>
      <c r="E867" s="214">
        <v>21</v>
      </c>
      <c r="F867" s="146">
        <v>2</v>
      </c>
      <c r="G867" s="147">
        <v>6</v>
      </c>
      <c r="H867" s="148">
        <v>8</v>
      </c>
      <c r="I867" s="146">
        <v>3</v>
      </c>
      <c r="J867" s="147">
        <v>4</v>
      </c>
      <c r="K867" s="148">
        <v>7</v>
      </c>
      <c r="L867" s="150">
        <v>12</v>
      </c>
      <c r="M867" s="150">
        <v>135</v>
      </c>
      <c r="N867" s="140"/>
      <c r="O867" s="466"/>
    </row>
    <row r="868" spans="1:15" s="30" customFormat="1" ht="12.75" hidden="1" customHeight="1" x14ac:dyDescent="0.2">
      <c r="A868" s="128">
        <v>1</v>
      </c>
      <c r="B868" s="106" t="s">
        <v>22</v>
      </c>
      <c r="C868" s="203" t="s">
        <v>87</v>
      </c>
      <c r="D868" s="107">
        <v>1998</v>
      </c>
      <c r="E868" s="214">
        <v>22</v>
      </c>
      <c r="F868" s="146">
        <v>2</v>
      </c>
      <c r="G868" s="147">
        <v>3</v>
      </c>
      <c r="H868" s="148">
        <v>5</v>
      </c>
      <c r="I868" s="146">
        <v>1</v>
      </c>
      <c r="J868" s="147">
        <v>1</v>
      </c>
      <c r="K868" s="148">
        <v>2</v>
      </c>
      <c r="L868" s="150">
        <v>12</v>
      </c>
      <c r="M868" s="150">
        <v>125</v>
      </c>
      <c r="N868" s="140"/>
      <c r="O868" s="466"/>
    </row>
    <row r="869" spans="1:15" s="30" customFormat="1" ht="12.75" hidden="1" customHeight="1" x14ac:dyDescent="0.2">
      <c r="A869" s="128">
        <v>1</v>
      </c>
      <c r="B869" s="106" t="s">
        <v>22</v>
      </c>
      <c r="C869" s="203" t="s">
        <v>87</v>
      </c>
      <c r="D869" s="107">
        <v>1999</v>
      </c>
      <c r="E869" s="214">
        <v>23</v>
      </c>
      <c r="F869" s="146">
        <v>12</v>
      </c>
      <c r="G869" s="147">
        <v>0</v>
      </c>
      <c r="H869" s="148">
        <v>12</v>
      </c>
      <c r="I869" s="146">
        <v>4</v>
      </c>
      <c r="J869" s="147">
        <v>0</v>
      </c>
      <c r="K869" s="148">
        <v>4</v>
      </c>
      <c r="L869" s="150">
        <v>16</v>
      </c>
      <c r="M869" s="150">
        <v>113</v>
      </c>
      <c r="N869" s="140"/>
      <c r="O869" s="466"/>
    </row>
    <row r="870" spans="1:15" s="30" customFormat="1" ht="12.75" hidden="1" customHeight="1" x14ac:dyDescent="0.2">
      <c r="A870" s="128">
        <v>1</v>
      </c>
      <c r="B870" s="106" t="s">
        <v>22</v>
      </c>
      <c r="C870" s="203" t="s">
        <v>87</v>
      </c>
      <c r="D870" s="107">
        <v>2000</v>
      </c>
      <c r="E870" s="214">
        <v>24</v>
      </c>
      <c r="F870" s="146">
        <v>6</v>
      </c>
      <c r="G870" s="147">
        <v>0</v>
      </c>
      <c r="H870" s="148">
        <v>6</v>
      </c>
      <c r="I870" s="146">
        <v>0</v>
      </c>
      <c r="J870" s="147">
        <v>0</v>
      </c>
      <c r="K870" s="148">
        <v>0</v>
      </c>
      <c r="L870" s="150">
        <v>13</v>
      </c>
      <c r="M870" s="150">
        <v>100</v>
      </c>
      <c r="N870" s="140"/>
      <c r="O870" s="466"/>
    </row>
    <row r="871" spans="1:15" s="30" customFormat="1" ht="12.75" hidden="1" customHeight="1" x14ac:dyDescent="0.2">
      <c r="A871" s="128">
        <v>1</v>
      </c>
      <c r="B871" s="106" t="s">
        <v>22</v>
      </c>
      <c r="C871" s="203" t="s">
        <v>87</v>
      </c>
      <c r="D871" s="107">
        <v>2001</v>
      </c>
      <c r="E871" s="214">
        <v>25</v>
      </c>
      <c r="F871" s="146">
        <v>0</v>
      </c>
      <c r="G871" s="147">
        <v>0</v>
      </c>
      <c r="H871" s="148">
        <v>0</v>
      </c>
      <c r="I871" s="146">
        <v>4</v>
      </c>
      <c r="J871" s="147">
        <v>1</v>
      </c>
      <c r="K871" s="148">
        <v>5</v>
      </c>
      <c r="L871" s="150">
        <v>20</v>
      </c>
      <c r="M871" s="150">
        <v>85</v>
      </c>
      <c r="N871" s="140"/>
      <c r="O871" s="466"/>
    </row>
    <row r="872" spans="1:15" s="30" customFormat="1" ht="12.75" hidden="1" customHeight="1" x14ac:dyDescent="0.2">
      <c r="A872" s="128">
        <v>1</v>
      </c>
      <c r="B872" s="106" t="s">
        <v>22</v>
      </c>
      <c r="C872" s="203" t="s">
        <v>87</v>
      </c>
      <c r="D872" s="107">
        <v>2002</v>
      </c>
      <c r="E872" s="214">
        <v>26</v>
      </c>
      <c r="F872" s="146">
        <v>7</v>
      </c>
      <c r="G872" s="147">
        <v>6</v>
      </c>
      <c r="H872" s="148">
        <v>13</v>
      </c>
      <c r="I872" s="146">
        <v>0</v>
      </c>
      <c r="J872" s="147">
        <v>0</v>
      </c>
      <c r="K872" s="148">
        <v>0</v>
      </c>
      <c r="L872" s="150">
        <v>7</v>
      </c>
      <c r="M872" s="150">
        <v>71</v>
      </c>
      <c r="N872" s="140"/>
      <c r="O872" s="466"/>
    </row>
    <row r="873" spans="1:15" s="30" customFormat="1" ht="12.75" hidden="1" customHeight="1" x14ac:dyDescent="0.2">
      <c r="A873" s="128">
        <v>1</v>
      </c>
      <c r="B873" s="106" t="s">
        <v>22</v>
      </c>
      <c r="C873" s="203" t="s">
        <v>87</v>
      </c>
      <c r="D873" s="107">
        <v>2003</v>
      </c>
      <c r="E873" s="214">
        <v>27</v>
      </c>
      <c r="F873" s="146">
        <v>1</v>
      </c>
      <c r="G873" s="147">
        <v>1</v>
      </c>
      <c r="H873" s="148">
        <v>2</v>
      </c>
      <c r="I873" s="146">
        <v>3</v>
      </c>
      <c r="J873" s="147">
        <v>5</v>
      </c>
      <c r="K873" s="148">
        <v>8</v>
      </c>
      <c r="L873" s="150">
        <v>2</v>
      </c>
      <c r="M873" s="150">
        <v>73</v>
      </c>
      <c r="N873" s="140"/>
      <c r="O873" s="466"/>
    </row>
    <row r="874" spans="1:15" s="30" customFormat="1" ht="12.75" hidden="1" customHeight="1" x14ac:dyDescent="0.2">
      <c r="A874" s="128">
        <v>1</v>
      </c>
      <c r="B874" s="106" t="s">
        <v>22</v>
      </c>
      <c r="C874" s="203" t="s">
        <v>87</v>
      </c>
      <c r="D874" s="107">
        <v>2004</v>
      </c>
      <c r="E874" s="214">
        <v>28</v>
      </c>
      <c r="F874" s="146">
        <v>0</v>
      </c>
      <c r="G874" s="147">
        <v>1</v>
      </c>
      <c r="H874" s="148">
        <v>1</v>
      </c>
      <c r="I874" s="146">
        <v>3</v>
      </c>
      <c r="J874" s="147">
        <v>1</v>
      </c>
      <c r="K874" s="148">
        <v>4</v>
      </c>
      <c r="L874" s="150">
        <v>4</v>
      </c>
      <c r="M874" s="150">
        <v>73</v>
      </c>
      <c r="N874" s="141"/>
      <c r="O874" s="466"/>
    </row>
    <row r="875" spans="1:15" s="30" customFormat="1" ht="12.75" hidden="1" customHeight="1" x14ac:dyDescent="0.2">
      <c r="A875" s="128"/>
      <c r="B875" s="106"/>
      <c r="C875" s="203"/>
      <c r="D875" s="107">
        <v>2005</v>
      </c>
      <c r="E875" s="214"/>
      <c r="F875" s="146">
        <v>3</v>
      </c>
      <c r="G875" s="147">
        <v>0</v>
      </c>
      <c r="H875" s="148">
        <v>3</v>
      </c>
      <c r="I875" s="146">
        <v>2</v>
      </c>
      <c r="J875" s="147">
        <v>1</v>
      </c>
      <c r="K875" s="148">
        <v>3</v>
      </c>
      <c r="L875" s="150">
        <v>4</v>
      </c>
      <c r="M875" s="150">
        <v>77</v>
      </c>
      <c r="N875" s="141"/>
      <c r="O875" s="466"/>
    </row>
    <row r="876" spans="1:15" s="30" customFormat="1" ht="12.75" hidden="1" customHeight="1" thickBot="1" x14ac:dyDescent="0.25">
      <c r="A876" s="128">
        <v>1</v>
      </c>
      <c r="B876" s="106" t="s">
        <v>22</v>
      </c>
      <c r="C876" s="203" t="s">
        <v>87</v>
      </c>
      <c r="D876" s="105">
        <v>2006</v>
      </c>
      <c r="E876" s="216">
        <v>29</v>
      </c>
      <c r="F876" s="146">
        <v>0</v>
      </c>
      <c r="G876" s="147">
        <v>3</v>
      </c>
      <c r="H876" s="148">
        <v>3</v>
      </c>
      <c r="I876" s="146">
        <v>1</v>
      </c>
      <c r="J876" s="147">
        <v>0</v>
      </c>
      <c r="K876" s="148">
        <v>1</v>
      </c>
      <c r="L876" s="150">
        <v>6</v>
      </c>
      <c r="M876" s="150">
        <v>72</v>
      </c>
      <c r="N876" s="141"/>
      <c r="O876" s="466"/>
    </row>
    <row r="877" spans="1:15" s="30" customFormat="1" ht="12.75" hidden="1" customHeight="1" x14ac:dyDescent="0.2">
      <c r="A877" s="128">
        <v>1</v>
      </c>
      <c r="B877" s="106" t="s">
        <v>22</v>
      </c>
      <c r="C877" s="203" t="s">
        <v>87</v>
      </c>
      <c r="D877" s="105">
        <v>2007</v>
      </c>
      <c r="E877" s="214">
        <v>5</v>
      </c>
      <c r="F877" s="146">
        <v>3</v>
      </c>
      <c r="G877" s="147">
        <v>3</v>
      </c>
      <c r="H877" s="148">
        <v>6</v>
      </c>
      <c r="I877" s="146">
        <v>6</v>
      </c>
      <c r="J877" s="147">
        <v>6</v>
      </c>
      <c r="K877" s="148">
        <v>12</v>
      </c>
      <c r="L877" s="150">
        <v>0</v>
      </c>
      <c r="M877" s="150">
        <v>84</v>
      </c>
      <c r="N877" s="141"/>
      <c r="O877" s="466"/>
    </row>
    <row r="878" spans="1:15" s="30" customFormat="1" ht="12.75" hidden="1" customHeight="1" x14ac:dyDescent="0.2">
      <c r="A878" s="128">
        <v>1</v>
      </c>
      <c r="B878" s="106" t="s">
        <v>22</v>
      </c>
      <c r="C878" s="203" t="s">
        <v>87</v>
      </c>
      <c r="D878" s="105">
        <v>2008</v>
      </c>
      <c r="E878" s="214">
        <v>6</v>
      </c>
      <c r="F878" s="146">
        <v>2</v>
      </c>
      <c r="G878" s="147">
        <v>0</v>
      </c>
      <c r="H878" s="148">
        <v>2</v>
      </c>
      <c r="I878" s="146">
        <v>0</v>
      </c>
      <c r="J878" s="147">
        <v>0</v>
      </c>
      <c r="K878" s="148">
        <v>0</v>
      </c>
      <c r="L878" s="150">
        <v>2</v>
      </c>
      <c r="M878" s="150">
        <v>82</v>
      </c>
      <c r="N878" s="141"/>
      <c r="O878" s="466"/>
    </row>
    <row r="879" spans="1:15" s="30" customFormat="1" ht="12.75" hidden="1" customHeight="1" x14ac:dyDescent="0.2">
      <c r="A879" s="128">
        <v>1</v>
      </c>
      <c r="B879" s="106" t="s">
        <v>22</v>
      </c>
      <c r="C879" s="203" t="s">
        <v>87</v>
      </c>
      <c r="D879" s="105">
        <v>2009</v>
      </c>
      <c r="E879" s="214">
        <v>7</v>
      </c>
      <c r="F879" s="146">
        <v>8</v>
      </c>
      <c r="G879" s="147">
        <v>1</v>
      </c>
      <c r="H879" s="148">
        <v>9</v>
      </c>
      <c r="I879" s="146">
        <v>10</v>
      </c>
      <c r="J879" s="149">
        <v>1</v>
      </c>
      <c r="K879" s="143">
        <v>11</v>
      </c>
      <c r="L879" s="150">
        <v>5</v>
      </c>
      <c r="M879" s="150">
        <v>88</v>
      </c>
      <c r="N879" s="141"/>
      <c r="O879" s="466"/>
    </row>
    <row r="880" spans="1:15" s="30" customFormat="1" ht="12.75" hidden="1" customHeight="1" x14ac:dyDescent="0.2">
      <c r="A880" s="128">
        <v>1</v>
      </c>
      <c r="B880" s="104"/>
      <c r="C880" s="220"/>
      <c r="D880" s="107">
        <v>2010</v>
      </c>
      <c r="E880" s="214">
        <v>8</v>
      </c>
      <c r="F880" s="609">
        <v>0</v>
      </c>
      <c r="G880" s="610">
        <v>2</v>
      </c>
      <c r="H880" s="611">
        <v>2</v>
      </c>
      <c r="I880" s="609">
        <v>0</v>
      </c>
      <c r="J880" s="612">
        <v>2</v>
      </c>
      <c r="K880" s="143">
        <v>2</v>
      </c>
      <c r="L880" s="613">
        <v>16</v>
      </c>
      <c r="M880" s="613">
        <v>74</v>
      </c>
      <c r="N880" s="140"/>
      <c r="O880" s="466"/>
    </row>
    <row r="881" spans="1:15" s="100" customFormat="1" ht="12.75" hidden="1" customHeight="1" x14ac:dyDescent="0.2">
      <c r="B881" s="188"/>
      <c r="C881" s="183"/>
      <c r="D881" s="107">
        <v>2011</v>
      </c>
      <c r="E881" s="214"/>
      <c r="F881" s="609">
        <v>2</v>
      </c>
      <c r="G881" s="610">
        <v>1</v>
      </c>
      <c r="H881" s="611">
        <v>3</v>
      </c>
      <c r="I881" s="609">
        <v>1</v>
      </c>
      <c r="J881" s="612">
        <v>1</v>
      </c>
      <c r="K881" s="143">
        <v>2</v>
      </c>
      <c r="L881" s="613">
        <v>5</v>
      </c>
      <c r="M881" s="613">
        <v>71</v>
      </c>
      <c r="N881" s="115"/>
      <c r="O881" s="466"/>
    </row>
    <row r="882" spans="1:15" s="100" customFormat="1" ht="12.75" hidden="1" customHeight="1" x14ac:dyDescent="0.2">
      <c r="A882" s="128">
        <v>31</v>
      </c>
      <c r="B882" s="212"/>
      <c r="C882" s="212"/>
      <c r="D882" s="107" t="s">
        <v>339</v>
      </c>
      <c r="E882" s="214"/>
      <c r="F882" s="144">
        <v>1</v>
      </c>
      <c r="G882" s="142">
        <v>0</v>
      </c>
      <c r="H882" s="143">
        <v>1</v>
      </c>
      <c r="I882" s="144">
        <v>1</v>
      </c>
      <c r="J882" s="142">
        <v>0</v>
      </c>
      <c r="K882" s="143">
        <v>1</v>
      </c>
      <c r="L882" s="145">
        <v>2</v>
      </c>
      <c r="M882" s="145">
        <v>70</v>
      </c>
      <c r="N882" s="115"/>
      <c r="O882" s="466"/>
    </row>
    <row r="883" spans="1:15" s="100" customFormat="1" ht="12.75" hidden="1" customHeight="1" x14ac:dyDescent="0.2">
      <c r="A883" s="128"/>
      <c r="B883" s="106" t="s">
        <v>22</v>
      </c>
      <c r="C883" s="203" t="s">
        <v>87</v>
      </c>
      <c r="D883" s="107">
        <v>2013</v>
      </c>
      <c r="E883" s="214"/>
      <c r="F883" s="144">
        <v>2</v>
      </c>
      <c r="G883" s="142">
        <v>0</v>
      </c>
      <c r="H883" s="143">
        <v>2</v>
      </c>
      <c r="I883" s="144">
        <v>1</v>
      </c>
      <c r="J883" s="142">
        <v>0</v>
      </c>
      <c r="K883" s="143">
        <v>1</v>
      </c>
      <c r="L883" s="145">
        <v>7</v>
      </c>
      <c r="M883" s="145">
        <v>64</v>
      </c>
      <c r="N883" s="115"/>
      <c r="O883" s="466"/>
    </row>
    <row r="884" spans="1:15" s="100" customFormat="1" ht="12.75" customHeight="1" x14ac:dyDescent="0.2">
      <c r="A884" s="128"/>
      <c r="B884" s="106" t="s">
        <v>22</v>
      </c>
      <c r="C884" s="203" t="s">
        <v>87</v>
      </c>
      <c r="D884" s="107">
        <v>2014</v>
      </c>
      <c r="E884" s="214"/>
      <c r="F884" s="144">
        <v>1</v>
      </c>
      <c r="G884" s="142">
        <v>1</v>
      </c>
      <c r="H884" s="143">
        <v>2</v>
      </c>
      <c r="I884" s="144">
        <v>3</v>
      </c>
      <c r="J884" s="142">
        <v>0</v>
      </c>
      <c r="K884" s="143">
        <v>3</v>
      </c>
      <c r="L884" s="145">
        <v>2</v>
      </c>
      <c r="M884" s="145">
        <v>65</v>
      </c>
      <c r="N884" s="115"/>
      <c r="O884" s="466"/>
    </row>
    <row r="885" spans="1:15" s="100" customFormat="1" ht="12.75" customHeight="1" x14ac:dyDescent="0.2">
      <c r="A885" s="128"/>
      <c r="B885" s="106"/>
      <c r="C885" s="203"/>
      <c r="D885" s="107">
        <v>2015</v>
      </c>
      <c r="E885" s="214"/>
      <c r="F885" s="136" t="s">
        <v>307</v>
      </c>
      <c r="G885" s="138" t="s">
        <v>307</v>
      </c>
      <c r="H885" s="139" t="s">
        <v>307</v>
      </c>
      <c r="I885" s="136" t="s">
        <v>307</v>
      </c>
      <c r="J885" s="14" t="s">
        <v>307</v>
      </c>
      <c r="K885" s="139" t="s">
        <v>307</v>
      </c>
      <c r="L885" s="137" t="s">
        <v>307</v>
      </c>
      <c r="M885" s="137" t="s">
        <v>307</v>
      </c>
      <c r="N885" s="115"/>
      <c r="O885" s="466"/>
    </row>
    <row r="886" spans="1:15" s="100" customFormat="1" ht="12.75" customHeight="1" x14ac:dyDescent="0.2">
      <c r="A886" s="128"/>
      <c r="B886" s="106"/>
      <c r="C886" s="203"/>
      <c r="D886" s="107">
        <v>2016</v>
      </c>
      <c r="E886" s="214"/>
      <c r="F886" s="136" t="s">
        <v>307</v>
      </c>
      <c r="G886" s="138" t="s">
        <v>307</v>
      </c>
      <c r="H886" s="139" t="s">
        <v>307</v>
      </c>
      <c r="I886" s="136" t="s">
        <v>307</v>
      </c>
      <c r="J886" s="14" t="s">
        <v>307</v>
      </c>
      <c r="K886" s="139" t="s">
        <v>307</v>
      </c>
      <c r="L886" s="137" t="s">
        <v>307</v>
      </c>
      <c r="M886" s="137" t="s">
        <v>307</v>
      </c>
      <c r="N886" s="115"/>
      <c r="O886" s="466"/>
    </row>
    <row r="887" spans="1:15" s="467" customFormat="1" ht="12.75" customHeight="1" x14ac:dyDescent="0.25">
      <c r="A887" s="128"/>
      <c r="B887" s="107"/>
      <c r="C887" s="201"/>
      <c r="D887" s="107">
        <v>2017</v>
      </c>
      <c r="E887" s="211"/>
      <c r="F887" s="94">
        <v>1</v>
      </c>
      <c r="G887" s="95">
        <v>0</v>
      </c>
      <c r="H887" s="96">
        <v>1</v>
      </c>
      <c r="I887" s="94">
        <v>2</v>
      </c>
      <c r="J887" s="95">
        <v>0</v>
      </c>
      <c r="K887" s="96">
        <v>2</v>
      </c>
      <c r="L887" s="93">
        <v>1</v>
      </c>
      <c r="M887" s="86">
        <v>67</v>
      </c>
      <c r="N887" s="115"/>
      <c r="O887" s="466"/>
    </row>
    <row r="888" spans="1:15" s="467" customFormat="1" ht="12.75" customHeight="1" x14ac:dyDescent="0.25">
      <c r="A888" s="128"/>
      <c r="B888" s="107"/>
      <c r="C888" s="201"/>
      <c r="D888" s="107">
        <v>2018</v>
      </c>
      <c r="E888" s="211"/>
      <c r="F888" s="136" t="s">
        <v>307</v>
      </c>
      <c r="G888" s="138" t="s">
        <v>307</v>
      </c>
      <c r="H888" s="139" t="s">
        <v>307</v>
      </c>
      <c r="I888" s="136" t="s">
        <v>307</v>
      </c>
      <c r="J888" s="14" t="s">
        <v>307</v>
      </c>
      <c r="K888" s="139" t="s">
        <v>307</v>
      </c>
      <c r="L888" s="137" t="s">
        <v>307</v>
      </c>
      <c r="M888" s="137" t="s">
        <v>307</v>
      </c>
      <c r="N888" s="115"/>
      <c r="O888" s="466"/>
    </row>
    <row r="889" spans="1:15" s="466" customFormat="1" ht="4.5" customHeight="1" thickBot="1" x14ac:dyDescent="0.25">
      <c r="A889" s="128"/>
      <c r="B889" s="107"/>
      <c r="C889" s="201"/>
      <c r="D889" s="105"/>
      <c r="E889" s="213">
        <v>5</v>
      </c>
      <c r="F889" s="13"/>
      <c r="G889" s="14"/>
      <c r="H889" s="15"/>
      <c r="I889" s="13"/>
      <c r="J889" s="14"/>
      <c r="K889" s="15"/>
      <c r="L889" s="8"/>
      <c r="M889" s="8"/>
      <c r="N889" s="140"/>
    </row>
    <row r="890" spans="1:15" s="466" customFormat="1" ht="12.75" hidden="1" customHeight="1" x14ac:dyDescent="0.2">
      <c r="A890" s="128"/>
      <c r="B890" s="107"/>
      <c r="C890" s="203" t="s">
        <v>88</v>
      </c>
      <c r="D890" s="105">
        <v>1979</v>
      </c>
      <c r="E890" s="211"/>
      <c r="F890" s="606">
        <v>25</v>
      </c>
      <c r="G890" s="149">
        <v>16</v>
      </c>
      <c r="H890" s="607">
        <v>41</v>
      </c>
      <c r="I890" s="606">
        <v>14</v>
      </c>
      <c r="J890" s="149">
        <v>3</v>
      </c>
      <c r="K890" s="607">
        <v>17</v>
      </c>
      <c r="L890" s="137">
        <v>3</v>
      </c>
      <c r="M890" s="137">
        <v>124</v>
      </c>
      <c r="N890" s="140"/>
    </row>
    <row r="891" spans="1:15" s="466" customFormat="1" ht="12.75" hidden="1" customHeight="1" x14ac:dyDescent="0.2">
      <c r="A891" s="128"/>
      <c r="B891" s="107"/>
      <c r="C891" s="203" t="s">
        <v>88</v>
      </c>
      <c r="D891" s="105">
        <v>1980</v>
      </c>
      <c r="E891" s="211"/>
      <c r="F891" s="606">
        <v>19</v>
      </c>
      <c r="G891" s="149">
        <v>21</v>
      </c>
      <c r="H891" s="607">
        <v>40</v>
      </c>
      <c r="I891" s="606">
        <v>0</v>
      </c>
      <c r="J891" s="149">
        <v>0</v>
      </c>
      <c r="K891" s="607">
        <v>0</v>
      </c>
      <c r="L891" s="137">
        <v>4</v>
      </c>
      <c r="M891" s="137">
        <v>115</v>
      </c>
      <c r="N891" s="140"/>
    </row>
    <row r="892" spans="1:15" s="466" customFormat="1" ht="12.75" hidden="1" customHeight="1" x14ac:dyDescent="0.2">
      <c r="A892" s="128"/>
      <c r="B892" s="107"/>
      <c r="C892" s="203" t="s">
        <v>88</v>
      </c>
      <c r="D892" s="105">
        <v>1981</v>
      </c>
      <c r="E892" s="211"/>
      <c r="F892" s="606">
        <v>31</v>
      </c>
      <c r="G892" s="149">
        <v>48</v>
      </c>
      <c r="H892" s="607">
        <v>79</v>
      </c>
      <c r="I892" s="606">
        <v>0</v>
      </c>
      <c r="J892" s="149">
        <v>0</v>
      </c>
      <c r="K892" s="607">
        <v>0</v>
      </c>
      <c r="L892" s="137">
        <v>4</v>
      </c>
      <c r="M892" s="137">
        <v>120</v>
      </c>
      <c r="N892" s="140"/>
    </row>
    <row r="893" spans="1:15" s="466" customFormat="1" ht="12.75" hidden="1" customHeight="1" x14ac:dyDescent="0.2">
      <c r="A893" s="128"/>
      <c r="B893" s="107"/>
      <c r="C893" s="203" t="s">
        <v>88</v>
      </c>
      <c r="D893" s="105">
        <v>1982</v>
      </c>
      <c r="E893" s="211"/>
      <c r="F893" s="606">
        <v>57</v>
      </c>
      <c r="G893" s="149">
        <v>45</v>
      </c>
      <c r="H893" s="607">
        <v>102</v>
      </c>
      <c r="I893" s="606">
        <v>10</v>
      </c>
      <c r="J893" s="149">
        <v>1</v>
      </c>
      <c r="K893" s="607">
        <v>11</v>
      </c>
      <c r="L893" s="137">
        <v>8</v>
      </c>
      <c r="M893" s="137">
        <v>123</v>
      </c>
      <c r="N893" s="140"/>
    </row>
    <row r="894" spans="1:15" s="466" customFormat="1" ht="12.75" hidden="1" customHeight="1" x14ac:dyDescent="0.2">
      <c r="A894" s="128"/>
      <c r="B894" s="107"/>
      <c r="C894" s="203" t="s">
        <v>88</v>
      </c>
      <c r="D894" s="105">
        <v>1983</v>
      </c>
      <c r="E894" s="211"/>
      <c r="F894" s="606">
        <v>24</v>
      </c>
      <c r="G894" s="149">
        <v>82</v>
      </c>
      <c r="H894" s="607">
        <v>106</v>
      </c>
      <c r="I894" s="606">
        <v>8</v>
      </c>
      <c r="J894" s="149">
        <v>6</v>
      </c>
      <c r="K894" s="607">
        <v>14</v>
      </c>
      <c r="L894" s="137">
        <v>19</v>
      </c>
      <c r="M894" s="137">
        <v>118</v>
      </c>
      <c r="N894" s="140"/>
    </row>
    <row r="895" spans="1:15" s="33" customFormat="1" ht="12.75" hidden="1" customHeight="1" x14ac:dyDescent="0.2">
      <c r="A895" s="128">
        <v>1</v>
      </c>
      <c r="B895" s="106"/>
      <c r="C895" s="203" t="s">
        <v>88</v>
      </c>
      <c r="D895" s="107">
        <v>1984</v>
      </c>
      <c r="E895" s="214">
        <v>11</v>
      </c>
      <c r="F895" s="609">
        <v>47</v>
      </c>
      <c r="G895" s="610">
        <v>85</v>
      </c>
      <c r="H895" s="611">
        <v>132</v>
      </c>
      <c r="I895" s="609">
        <v>12</v>
      </c>
      <c r="J895" s="610">
        <v>59</v>
      </c>
      <c r="K895" s="611">
        <v>71</v>
      </c>
      <c r="L895" s="137">
        <v>7</v>
      </c>
      <c r="M895" s="137">
        <v>182</v>
      </c>
      <c r="N895" s="140"/>
      <c r="O895" s="466"/>
    </row>
    <row r="896" spans="1:15" s="33" customFormat="1" ht="12.75" hidden="1" customHeight="1" x14ac:dyDescent="0.2">
      <c r="A896" s="128">
        <v>1</v>
      </c>
      <c r="B896" s="106"/>
      <c r="C896" s="203" t="s">
        <v>88</v>
      </c>
      <c r="D896" s="107">
        <v>1985</v>
      </c>
      <c r="E896" s="214">
        <v>11</v>
      </c>
      <c r="F896" s="609">
        <v>52</v>
      </c>
      <c r="G896" s="610">
        <v>73</v>
      </c>
      <c r="H896" s="611">
        <v>125</v>
      </c>
      <c r="I896" s="609">
        <v>28</v>
      </c>
      <c r="J896" s="610">
        <v>84</v>
      </c>
      <c r="K896" s="611">
        <v>112</v>
      </c>
      <c r="L896" s="137">
        <v>5</v>
      </c>
      <c r="M896" s="137">
        <v>289</v>
      </c>
      <c r="N896" s="140"/>
      <c r="O896" s="466"/>
    </row>
    <row r="897" spans="1:15" s="33" customFormat="1" ht="12.75" hidden="1" customHeight="1" x14ac:dyDescent="0.2">
      <c r="A897" s="128">
        <v>1</v>
      </c>
      <c r="B897" s="106" t="s">
        <v>23</v>
      </c>
      <c r="C897" s="203" t="s">
        <v>88</v>
      </c>
      <c r="D897" s="107">
        <v>1986</v>
      </c>
      <c r="E897" s="214">
        <v>12</v>
      </c>
      <c r="F897" s="609">
        <v>98</v>
      </c>
      <c r="G897" s="610">
        <v>66</v>
      </c>
      <c r="H897" s="611">
        <v>164</v>
      </c>
      <c r="I897" s="609">
        <v>13</v>
      </c>
      <c r="J897" s="610">
        <v>41</v>
      </c>
      <c r="K897" s="611">
        <v>54</v>
      </c>
      <c r="L897" s="137">
        <v>13</v>
      </c>
      <c r="M897" s="137">
        <v>330</v>
      </c>
      <c r="N897" s="140"/>
      <c r="O897" s="466"/>
    </row>
    <row r="898" spans="1:15" s="33" customFormat="1" ht="12.75" hidden="1" customHeight="1" x14ac:dyDescent="0.2">
      <c r="A898" s="128">
        <v>1</v>
      </c>
      <c r="B898" s="106" t="s">
        <v>23</v>
      </c>
      <c r="C898" s="203" t="s">
        <v>88</v>
      </c>
      <c r="D898" s="107">
        <v>1987</v>
      </c>
      <c r="E898" s="214">
        <v>13</v>
      </c>
      <c r="F898" s="609">
        <v>122</v>
      </c>
      <c r="G898" s="610">
        <v>94</v>
      </c>
      <c r="H898" s="611">
        <v>216</v>
      </c>
      <c r="I898" s="609">
        <v>35</v>
      </c>
      <c r="J898" s="610">
        <v>48</v>
      </c>
      <c r="K898" s="611">
        <v>83</v>
      </c>
      <c r="L898" s="137">
        <v>20</v>
      </c>
      <c r="M898" s="137">
        <v>393</v>
      </c>
      <c r="N898" s="140"/>
      <c r="O898" s="466"/>
    </row>
    <row r="899" spans="1:15" s="33" customFormat="1" ht="12.75" hidden="1" customHeight="1" x14ac:dyDescent="0.2">
      <c r="A899" s="128">
        <v>1</v>
      </c>
      <c r="B899" s="106" t="s">
        <v>23</v>
      </c>
      <c r="C899" s="203" t="s">
        <v>88</v>
      </c>
      <c r="D899" s="107">
        <v>1988</v>
      </c>
      <c r="E899" s="214">
        <v>14</v>
      </c>
      <c r="F899" s="609">
        <v>122</v>
      </c>
      <c r="G899" s="610">
        <v>77</v>
      </c>
      <c r="H899" s="611">
        <v>199</v>
      </c>
      <c r="I899" s="609">
        <v>48</v>
      </c>
      <c r="J899" s="610">
        <v>26</v>
      </c>
      <c r="K899" s="611">
        <v>74</v>
      </c>
      <c r="L899" s="137">
        <v>14</v>
      </c>
      <c r="M899" s="137">
        <v>453</v>
      </c>
      <c r="N899" s="140"/>
      <c r="O899" s="466"/>
    </row>
    <row r="900" spans="1:15" s="33" customFormat="1" ht="12.75" hidden="1" customHeight="1" x14ac:dyDescent="0.2">
      <c r="A900" s="128">
        <v>1</v>
      </c>
      <c r="B900" s="106" t="s">
        <v>23</v>
      </c>
      <c r="C900" s="203" t="s">
        <v>88</v>
      </c>
      <c r="D900" s="107">
        <v>1989</v>
      </c>
      <c r="E900" s="214">
        <v>15</v>
      </c>
      <c r="F900" s="609">
        <v>80</v>
      </c>
      <c r="G900" s="610">
        <v>61</v>
      </c>
      <c r="H900" s="611">
        <v>141</v>
      </c>
      <c r="I900" s="609">
        <v>30</v>
      </c>
      <c r="J900" s="610">
        <v>6</v>
      </c>
      <c r="K900" s="611">
        <v>36</v>
      </c>
      <c r="L900" s="137">
        <v>15</v>
      </c>
      <c r="M900" s="137">
        <v>474</v>
      </c>
      <c r="N900" s="140"/>
      <c r="O900" s="466"/>
    </row>
    <row r="901" spans="1:15" s="33" customFormat="1" ht="12.75" hidden="1" customHeight="1" x14ac:dyDescent="0.2">
      <c r="A901" s="128">
        <v>1</v>
      </c>
      <c r="B901" s="106" t="s">
        <v>23</v>
      </c>
      <c r="C901" s="203" t="s">
        <v>88</v>
      </c>
      <c r="D901" s="107">
        <v>1990</v>
      </c>
      <c r="E901" s="214">
        <v>16</v>
      </c>
      <c r="F901" s="146">
        <v>54</v>
      </c>
      <c r="G901" s="147">
        <v>67</v>
      </c>
      <c r="H901" s="148">
        <v>121</v>
      </c>
      <c r="I901" s="146">
        <v>87</v>
      </c>
      <c r="J901" s="147">
        <v>97</v>
      </c>
      <c r="K901" s="148">
        <v>184</v>
      </c>
      <c r="L901" s="137">
        <v>78</v>
      </c>
      <c r="M901" s="137">
        <v>580</v>
      </c>
      <c r="N901" s="140"/>
      <c r="O901" s="466"/>
    </row>
    <row r="902" spans="1:15" s="33" customFormat="1" ht="12.75" hidden="1" customHeight="1" x14ac:dyDescent="0.2">
      <c r="A902" s="128">
        <v>1</v>
      </c>
      <c r="B902" s="106" t="s">
        <v>23</v>
      </c>
      <c r="C902" s="203" t="s">
        <v>88</v>
      </c>
      <c r="D902" s="107">
        <v>1991</v>
      </c>
      <c r="E902" s="214">
        <v>17</v>
      </c>
      <c r="F902" s="146">
        <v>60</v>
      </c>
      <c r="G902" s="147">
        <v>93</v>
      </c>
      <c r="H902" s="148">
        <v>153</v>
      </c>
      <c r="I902" s="146">
        <v>43</v>
      </c>
      <c r="J902" s="147">
        <v>39</v>
      </c>
      <c r="K902" s="148">
        <v>82</v>
      </c>
      <c r="L902" s="137">
        <v>38</v>
      </c>
      <c r="M902" s="137">
        <v>624</v>
      </c>
      <c r="N902" s="140"/>
      <c r="O902" s="466"/>
    </row>
    <row r="903" spans="1:15" s="33" customFormat="1" ht="12.75" hidden="1" customHeight="1" x14ac:dyDescent="0.2">
      <c r="A903" s="128">
        <v>1</v>
      </c>
      <c r="B903" s="106" t="s">
        <v>23</v>
      </c>
      <c r="C903" s="203" t="s">
        <v>88</v>
      </c>
      <c r="D903" s="107">
        <v>1992</v>
      </c>
      <c r="E903" s="214">
        <v>18</v>
      </c>
      <c r="F903" s="146">
        <v>63</v>
      </c>
      <c r="G903" s="147">
        <v>113</v>
      </c>
      <c r="H903" s="148">
        <v>176</v>
      </c>
      <c r="I903" s="146">
        <v>18</v>
      </c>
      <c r="J903" s="147">
        <v>86</v>
      </c>
      <c r="K903" s="148">
        <v>104</v>
      </c>
      <c r="L903" s="137">
        <v>36</v>
      </c>
      <c r="M903" s="137">
        <v>692</v>
      </c>
      <c r="N903" s="140"/>
      <c r="O903" s="466"/>
    </row>
    <row r="904" spans="1:15" s="33" customFormat="1" ht="12.75" hidden="1" customHeight="1" x14ac:dyDescent="0.2">
      <c r="A904" s="128">
        <v>1</v>
      </c>
      <c r="B904" s="106" t="s">
        <v>23</v>
      </c>
      <c r="C904" s="203" t="s">
        <v>88</v>
      </c>
      <c r="D904" s="107">
        <v>1993</v>
      </c>
      <c r="E904" s="214">
        <v>19</v>
      </c>
      <c r="F904" s="146">
        <v>70</v>
      </c>
      <c r="G904" s="147">
        <v>111</v>
      </c>
      <c r="H904" s="148">
        <v>181</v>
      </c>
      <c r="I904" s="146">
        <v>42</v>
      </c>
      <c r="J904" s="147">
        <v>61</v>
      </c>
      <c r="K904" s="148">
        <v>103</v>
      </c>
      <c r="L904" s="137">
        <v>57</v>
      </c>
      <c r="M904" s="137">
        <v>738</v>
      </c>
      <c r="N904" s="140"/>
      <c r="O904" s="466"/>
    </row>
    <row r="905" spans="1:15" s="33" customFormat="1" ht="12.75" hidden="1" customHeight="1" x14ac:dyDescent="0.2">
      <c r="A905" s="128">
        <v>1</v>
      </c>
      <c r="B905" s="106" t="s">
        <v>23</v>
      </c>
      <c r="C905" s="203" t="s">
        <v>88</v>
      </c>
      <c r="D905" s="107">
        <v>1994</v>
      </c>
      <c r="E905" s="214">
        <v>20</v>
      </c>
      <c r="F905" s="146">
        <v>33</v>
      </c>
      <c r="G905" s="147">
        <v>113</v>
      </c>
      <c r="H905" s="148">
        <v>146</v>
      </c>
      <c r="I905" s="146">
        <v>70</v>
      </c>
      <c r="J905" s="147">
        <v>161</v>
      </c>
      <c r="K905" s="148">
        <v>231</v>
      </c>
      <c r="L905" s="137">
        <v>46</v>
      </c>
      <c r="M905" s="137">
        <v>923</v>
      </c>
      <c r="N905" s="140"/>
      <c r="O905" s="466"/>
    </row>
    <row r="906" spans="1:15" s="33" customFormat="1" ht="12.75" hidden="1" customHeight="1" x14ac:dyDescent="0.2">
      <c r="A906" s="128">
        <v>1</v>
      </c>
      <c r="B906" s="106" t="s">
        <v>23</v>
      </c>
      <c r="C906" s="203" t="s">
        <v>88</v>
      </c>
      <c r="D906" s="107">
        <v>1995</v>
      </c>
      <c r="E906" s="214">
        <v>21</v>
      </c>
      <c r="F906" s="146">
        <v>72</v>
      </c>
      <c r="G906" s="147">
        <v>94</v>
      </c>
      <c r="H906" s="148">
        <v>166</v>
      </c>
      <c r="I906" s="146">
        <v>58</v>
      </c>
      <c r="J906" s="147">
        <v>85</v>
      </c>
      <c r="K906" s="148">
        <v>143</v>
      </c>
      <c r="L906" s="137">
        <v>58</v>
      </c>
      <c r="M906" s="137">
        <v>1008</v>
      </c>
      <c r="N906" s="140"/>
      <c r="O906" s="466"/>
    </row>
    <row r="907" spans="1:15" s="33" customFormat="1" ht="12.75" hidden="1" customHeight="1" x14ac:dyDescent="0.2">
      <c r="A907" s="128">
        <v>1</v>
      </c>
      <c r="B907" s="106" t="s">
        <v>23</v>
      </c>
      <c r="C907" s="203" t="s">
        <v>88</v>
      </c>
      <c r="D907" s="107">
        <v>1996</v>
      </c>
      <c r="E907" s="214">
        <v>22</v>
      </c>
      <c r="F907" s="146">
        <v>67</v>
      </c>
      <c r="G907" s="147">
        <v>147</v>
      </c>
      <c r="H907" s="148">
        <v>214</v>
      </c>
      <c r="I907" s="146">
        <v>47</v>
      </c>
      <c r="J907" s="147">
        <v>57</v>
      </c>
      <c r="K907" s="148">
        <v>104</v>
      </c>
      <c r="L907" s="137">
        <v>61</v>
      </c>
      <c r="M907" s="137">
        <v>1051</v>
      </c>
      <c r="N907" s="140"/>
      <c r="O907" s="466"/>
    </row>
    <row r="908" spans="1:15" s="33" customFormat="1" ht="12.75" hidden="1" customHeight="1" x14ac:dyDescent="0.2">
      <c r="A908" s="128">
        <v>1</v>
      </c>
      <c r="B908" s="106" t="s">
        <v>23</v>
      </c>
      <c r="C908" s="203" t="s">
        <v>88</v>
      </c>
      <c r="D908" s="107">
        <v>1997</v>
      </c>
      <c r="E908" s="214">
        <v>23</v>
      </c>
      <c r="F908" s="146">
        <v>41</v>
      </c>
      <c r="G908" s="147">
        <v>141</v>
      </c>
      <c r="H908" s="148">
        <v>182</v>
      </c>
      <c r="I908" s="146">
        <v>35</v>
      </c>
      <c r="J908" s="147">
        <v>118</v>
      </c>
      <c r="K908" s="148">
        <v>153</v>
      </c>
      <c r="L908" s="137">
        <v>116</v>
      </c>
      <c r="M908" s="137">
        <v>1088</v>
      </c>
      <c r="N908" s="140"/>
      <c r="O908" s="466"/>
    </row>
    <row r="909" spans="1:15" s="33" customFormat="1" ht="12.75" hidden="1" customHeight="1" x14ac:dyDescent="0.2">
      <c r="A909" s="128">
        <v>1</v>
      </c>
      <c r="B909" s="106" t="s">
        <v>23</v>
      </c>
      <c r="C909" s="203" t="s">
        <v>88</v>
      </c>
      <c r="D909" s="107">
        <v>1998</v>
      </c>
      <c r="E909" s="214">
        <v>24</v>
      </c>
      <c r="F909" s="146">
        <v>40</v>
      </c>
      <c r="G909" s="147">
        <v>103</v>
      </c>
      <c r="H909" s="148">
        <v>143</v>
      </c>
      <c r="I909" s="146">
        <v>18</v>
      </c>
      <c r="J909" s="147">
        <v>123</v>
      </c>
      <c r="K909" s="148">
        <v>141</v>
      </c>
      <c r="L909" s="137">
        <v>115</v>
      </c>
      <c r="M909" s="137">
        <v>1114</v>
      </c>
      <c r="N909" s="140"/>
      <c r="O909" s="466"/>
    </row>
    <row r="910" spans="1:15" s="33" customFormat="1" ht="12.75" hidden="1" customHeight="1" x14ac:dyDescent="0.2">
      <c r="A910" s="128">
        <v>1</v>
      </c>
      <c r="B910" s="106" t="s">
        <v>23</v>
      </c>
      <c r="C910" s="203" t="s">
        <v>88</v>
      </c>
      <c r="D910" s="107">
        <v>1999</v>
      </c>
      <c r="E910" s="214">
        <v>25</v>
      </c>
      <c r="F910" s="146">
        <v>41</v>
      </c>
      <c r="G910" s="147">
        <v>94</v>
      </c>
      <c r="H910" s="148">
        <v>135</v>
      </c>
      <c r="I910" s="146">
        <v>32</v>
      </c>
      <c r="J910" s="147">
        <v>59</v>
      </c>
      <c r="K910" s="148">
        <v>91</v>
      </c>
      <c r="L910" s="137">
        <v>68</v>
      </c>
      <c r="M910" s="137">
        <v>1137</v>
      </c>
      <c r="N910" s="140"/>
      <c r="O910" s="466"/>
    </row>
    <row r="911" spans="1:15" s="33" customFormat="1" ht="12.75" hidden="1" customHeight="1" x14ac:dyDescent="0.2">
      <c r="A911" s="128">
        <v>1</v>
      </c>
      <c r="B911" s="106" t="s">
        <v>23</v>
      </c>
      <c r="C911" s="203" t="s">
        <v>88</v>
      </c>
      <c r="D911" s="107">
        <v>2000</v>
      </c>
      <c r="E911" s="214">
        <v>26</v>
      </c>
      <c r="F911" s="146">
        <v>33</v>
      </c>
      <c r="G911" s="147">
        <v>66</v>
      </c>
      <c r="H911" s="148">
        <v>99</v>
      </c>
      <c r="I911" s="146">
        <v>43</v>
      </c>
      <c r="J911" s="147">
        <v>71</v>
      </c>
      <c r="K911" s="148">
        <v>114</v>
      </c>
      <c r="L911" s="137">
        <v>121</v>
      </c>
      <c r="M911" s="137">
        <v>1189</v>
      </c>
      <c r="N911" s="140"/>
      <c r="O911" s="466"/>
    </row>
    <row r="912" spans="1:15" s="33" customFormat="1" ht="12.75" hidden="1" customHeight="1" x14ac:dyDescent="0.2">
      <c r="A912" s="128">
        <v>1</v>
      </c>
      <c r="B912" s="106" t="s">
        <v>23</v>
      </c>
      <c r="C912" s="203" t="s">
        <v>88</v>
      </c>
      <c r="D912" s="107">
        <v>2001</v>
      </c>
      <c r="E912" s="214">
        <v>27</v>
      </c>
      <c r="F912" s="146">
        <v>20</v>
      </c>
      <c r="G912" s="147">
        <v>73</v>
      </c>
      <c r="H912" s="148">
        <v>93</v>
      </c>
      <c r="I912" s="146">
        <v>15</v>
      </c>
      <c r="J912" s="147">
        <v>89</v>
      </c>
      <c r="K912" s="148">
        <v>104</v>
      </c>
      <c r="L912" s="137">
        <v>62</v>
      </c>
      <c r="M912" s="137">
        <v>1231</v>
      </c>
      <c r="N912" s="140"/>
      <c r="O912" s="466"/>
    </row>
    <row r="913" spans="1:15" s="33" customFormat="1" ht="12.75" hidden="1" customHeight="1" x14ac:dyDescent="0.2">
      <c r="A913" s="128">
        <v>1</v>
      </c>
      <c r="B913" s="106" t="s">
        <v>23</v>
      </c>
      <c r="C913" s="203" t="s">
        <v>88</v>
      </c>
      <c r="D913" s="107">
        <v>2002</v>
      </c>
      <c r="E913" s="214">
        <v>28</v>
      </c>
      <c r="F913" s="146">
        <v>43</v>
      </c>
      <c r="G913" s="147">
        <v>64</v>
      </c>
      <c r="H913" s="148">
        <v>107</v>
      </c>
      <c r="I913" s="146">
        <v>21</v>
      </c>
      <c r="J913" s="147">
        <v>103</v>
      </c>
      <c r="K913" s="148">
        <v>124</v>
      </c>
      <c r="L913" s="137">
        <v>98</v>
      </c>
      <c r="M913" s="137">
        <v>1257</v>
      </c>
      <c r="N913" s="140"/>
      <c r="O913" s="466"/>
    </row>
    <row r="914" spans="1:15" s="33" customFormat="1" ht="12.75" hidden="1" customHeight="1" x14ac:dyDescent="0.2">
      <c r="A914" s="128">
        <v>1</v>
      </c>
      <c r="B914" s="106" t="s">
        <v>23</v>
      </c>
      <c r="C914" s="203" t="s">
        <v>88</v>
      </c>
      <c r="D914" s="107">
        <v>2003</v>
      </c>
      <c r="E914" s="214">
        <v>29</v>
      </c>
      <c r="F914" s="146">
        <v>48</v>
      </c>
      <c r="G914" s="147">
        <v>89</v>
      </c>
      <c r="H914" s="148">
        <v>137</v>
      </c>
      <c r="I914" s="146">
        <v>16</v>
      </c>
      <c r="J914" s="147">
        <v>21</v>
      </c>
      <c r="K914" s="148">
        <v>37</v>
      </c>
      <c r="L914" s="137">
        <v>69</v>
      </c>
      <c r="M914" s="137">
        <v>1219</v>
      </c>
      <c r="N914" s="140"/>
      <c r="O914" s="466"/>
    </row>
    <row r="915" spans="1:15" s="33" customFormat="1" ht="12.75" hidden="1" customHeight="1" x14ac:dyDescent="0.2">
      <c r="A915" s="128">
        <v>1</v>
      </c>
      <c r="B915" s="106" t="s">
        <v>23</v>
      </c>
      <c r="C915" s="203" t="s">
        <v>88</v>
      </c>
      <c r="D915" s="107">
        <v>2004</v>
      </c>
      <c r="E915" s="214">
        <v>30</v>
      </c>
      <c r="F915" s="146">
        <v>46</v>
      </c>
      <c r="G915" s="147">
        <v>74</v>
      </c>
      <c r="H915" s="148">
        <v>120</v>
      </c>
      <c r="I915" s="146">
        <v>0</v>
      </c>
      <c r="J915" s="147">
        <v>0</v>
      </c>
      <c r="K915" s="148">
        <v>0</v>
      </c>
      <c r="L915" s="137">
        <v>90</v>
      </c>
      <c r="M915" s="137">
        <v>1129</v>
      </c>
      <c r="N915" s="140"/>
      <c r="O915" s="466"/>
    </row>
    <row r="916" spans="1:15" s="33" customFormat="1" ht="12.75" hidden="1" customHeight="1" x14ac:dyDescent="0.2">
      <c r="A916" s="128"/>
      <c r="B916" s="106" t="s">
        <v>23</v>
      </c>
      <c r="C916" s="203" t="s">
        <v>88</v>
      </c>
      <c r="D916" s="105">
        <v>2005</v>
      </c>
      <c r="E916" s="211"/>
      <c r="F916" s="146">
        <v>46</v>
      </c>
      <c r="G916" s="147">
        <v>107</v>
      </c>
      <c r="H916" s="148">
        <v>153</v>
      </c>
      <c r="I916" s="146">
        <v>64</v>
      </c>
      <c r="J916" s="147">
        <v>69</v>
      </c>
      <c r="K916" s="148">
        <v>133</v>
      </c>
      <c r="L916" s="137">
        <v>207</v>
      </c>
      <c r="M916" s="137">
        <v>1055</v>
      </c>
      <c r="N916" s="140"/>
      <c r="O916" s="466"/>
    </row>
    <row r="917" spans="1:15" s="33" customFormat="1" ht="12.75" hidden="1" customHeight="1" x14ac:dyDescent="0.2">
      <c r="A917" s="128">
        <v>1</v>
      </c>
      <c r="B917" s="106" t="s">
        <v>23</v>
      </c>
      <c r="C917" s="203" t="s">
        <v>88</v>
      </c>
      <c r="D917" s="105">
        <v>2006</v>
      </c>
      <c r="E917" s="214">
        <v>1</v>
      </c>
      <c r="F917" s="146">
        <v>25</v>
      </c>
      <c r="G917" s="147">
        <v>78</v>
      </c>
      <c r="H917" s="148">
        <v>103</v>
      </c>
      <c r="I917" s="146">
        <v>31</v>
      </c>
      <c r="J917" s="147">
        <v>101</v>
      </c>
      <c r="K917" s="148">
        <v>132</v>
      </c>
      <c r="L917" s="137">
        <v>75</v>
      </c>
      <c r="M917" s="137">
        <v>1113</v>
      </c>
      <c r="N917" s="141"/>
      <c r="O917" s="466"/>
    </row>
    <row r="918" spans="1:15" s="30" customFormat="1" ht="12.75" hidden="1" customHeight="1" x14ac:dyDescent="0.2">
      <c r="A918" s="128">
        <v>1</v>
      </c>
      <c r="B918" s="106" t="s">
        <v>23</v>
      </c>
      <c r="C918" s="203"/>
      <c r="D918" s="105">
        <v>2007</v>
      </c>
      <c r="E918" s="214">
        <v>2</v>
      </c>
      <c r="F918" s="146">
        <v>62</v>
      </c>
      <c r="G918" s="147">
        <v>67</v>
      </c>
      <c r="H918" s="148">
        <v>129</v>
      </c>
      <c r="I918" s="146">
        <v>43</v>
      </c>
      <c r="J918" s="147">
        <v>43</v>
      </c>
      <c r="K918" s="148">
        <v>86</v>
      </c>
      <c r="L918" s="137">
        <v>93</v>
      </c>
      <c r="M918" s="137">
        <v>1106</v>
      </c>
      <c r="N918" s="140"/>
      <c r="O918" s="466"/>
    </row>
    <row r="919" spans="1:15" s="30" customFormat="1" ht="12.75" hidden="1" customHeight="1" x14ac:dyDescent="0.2">
      <c r="A919" s="128">
        <v>1</v>
      </c>
      <c r="B919" s="106"/>
      <c r="C919" s="203" t="s">
        <v>88</v>
      </c>
      <c r="D919" s="105">
        <v>2008</v>
      </c>
      <c r="E919" s="214">
        <v>3</v>
      </c>
      <c r="F919" s="146">
        <v>26</v>
      </c>
      <c r="G919" s="147">
        <v>57</v>
      </c>
      <c r="H919" s="148">
        <v>83</v>
      </c>
      <c r="I919" s="146">
        <v>6</v>
      </c>
      <c r="J919" s="147">
        <v>42</v>
      </c>
      <c r="K919" s="148">
        <v>48</v>
      </c>
      <c r="L919" s="137">
        <v>158</v>
      </c>
      <c r="M919" s="137">
        <v>996</v>
      </c>
      <c r="N919" s="140"/>
      <c r="O919" s="466"/>
    </row>
    <row r="920" spans="1:15" s="30" customFormat="1" ht="12.75" hidden="1" customHeight="1" thickBot="1" x14ac:dyDescent="0.25">
      <c r="A920" s="128">
        <v>1</v>
      </c>
      <c r="B920" s="106" t="s">
        <v>23</v>
      </c>
      <c r="C920" s="203" t="s">
        <v>88</v>
      </c>
      <c r="D920" s="105">
        <v>2009</v>
      </c>
      <c r="E920" s="216">
        <v>4</v>
      </c>
      <c r="F920" s="146">
        <v>36</v>
      </c>
      <c r="G920" s="147">
        <v>13</v>
      </c>
      <c r="H920" s="148">
        <v>49</v>
      </c>
      <c r="I920" s="146">
        <v>31</v>
      </c>
      <c r="J920" s="149">
        <v>66</v>
      </c>
      <c r="K920" s="143">
        <v>97</v>
      </c>
      <c r="L920" s="137">
        <v>180</v>
      </c>
      <c r="M920" s="137">
        <v>913</v>
      </c>
      <c r="N920" s="140"/>
      <c r="O920" s="466"/>
    </row>
    <row r="921" spans="1:15" s="30" customFormat="1" ht="12.75" hidden="1" customHeight="1" x14ac:dyDescent="0.2">
      <c r="A921" s="128">
        <v>1</v>
      </c>
      <c r="B921" s="104"/>
      <c r="C921" s="220"/>
      <c r="D921" s="107">
        <v>2010</v>
      </c>
      <c r="E921" s="214">
        <v>7</v>
      </c>
      <c r="F921" s="609">
        <v>51</v>
      </c>
      <c r="G921" s="610">
        <v>38</v>
      </c>
      <c r="H921" s="611">
        <v>89</v>
      </c>
      <c r="I921" s="609">
        <v>15</v>
      </c>
      <c r="J921" s="612">
        <v>73</v>
      </c>
      <c r="K921" s="143">
        <v>88</v>
      </c>
      <c r="L921" s="137">
        <v>102</v>
      </c>
      <c r="M921" s="137">
        <v>1114</v>
      </c>
      <c r="N921" s="140"/>
      <c r="O921" s="466"/>
    </row>
    <row r="922" spans="1:15" s="100" customFormat="1" ht="12.75" hidden="1" customHeight="1" x14ac:dyDescent="0.2">
      <c r="B922" s="188"/>
      <c r="C922" s="183"/>
      <c r="D922" s="107">
        <v>2011</v>
      </c>
      <c r="E922" s="214"/>
      <c r="F922" s="609">
        <v>202</v>
      </c>
      <c r="G922" s="610">
        <v>200</v>
      </c>
      <c r="H922" s="611">
        <v>402</v>
      </c>
      <c r="I922" s="146">
        <v>119</v>
      </c>
      <c r="J922" s="612">
        <v>246</v>
      </c>
      <c r="K922" s="143">
        <v>365</v>
      </c>
      <c r="L922" s="137">
        <v>537</v>
      </c>
      <c r="M922" s="137">
        <v>942</v>
      </c>
      <c r="N922" s="140"/>
      <c r="O922" s="466"/>
    </row>
    <row r="923" spans="1:15" s="100" customFormat="1" ht="12.75" hidden="1" customHeight="1" x14ac:dyDescent="0.2">
      <c r="A923" s="128">
        <v>32</v>
      </c>
      <c r="B923" s="212"/>
      <c r="C923" s="212"/>
      <c r="D923" s="107" t="s">
        <v>339</v>
      </c>
      <c r="E923" s="214"/>
      <c r="F923" s="144">
        <v>22</v>
      </c>
      <c r="G923" s="142">
        <v>46</v>
      </c>
      <c r="H923" s="143">
        <v>68</v>
      </c>
      <c r="I923" s="144">
        <v>98</v>
      </c>
      <c r="J923" s="142">
        <v>97</v>
      </c>
      <c r="K923" s="143">
        <v>195</v>
      </c>
      <c r="L923" s="137">
        <v>139</v>
      </c>
      <c r="M923" s="137">
        <v>997</v>
      </c>
      <c r="N923" s="115"/>
      <c r="O923" s="466"/>
    </row>
    <row r="924" spans="1:15" s="100" customFormat="1" ht="12.75" hidden="1" customHeight="1" x14ac:dyDescent="0.2">
      <c r="A924" s="128"/>
      <c r="B924" s="106" t="s">
        <v>23</v>
      </c>
      <c r="C924" s="203" t="s">
        <v>88</v>
      </c>
      <c r="D924" s="107">
        <v>2013</v>
      </c>
      <c r="E924" s="214"/>
      <c r="F924" s="144">
        <v>28</v>
      </c>
      <c r="G924" s="142">
        <v>18</v>
      </c>
      <c r="H924" s="143">
        <v>46</v>
      </c>
      <c r="I924" s="144">
        <v>19</v>
      </c>
      <c r="J924" s="142">
        <v>3</v>
      </c>
      <c r="K924" s="143">
        <v>22</v>
      </c>
      <c r="L924" s="137">
        <v>96</v>
      </c>
      <c r="M924" s="137">
        <v>924</v>
      </c>
      <c r="N924" s="115"/>
      <c r="O924" s="466"/>
    </row>
    <row r="925" spans="1:15" s="100" customFormat="1" ht="12.75" customHeight="1" x14ac:dyDescent="0.2">
      <c r="A925" s="128"/>
      <c r="B925" s="106" t="s">
        <v>23</v>
      </c>
      <c r="C925" s="203" t="s">
        <v>88</v>
      </c>
      <c r="D925" s="107">
        <v>2014</v>
      </c>
      <c r="E925" s="214"/>
      <c r="F925" s="144">
        <v>30</v>
      </c>
      <c r="G925" s="142">
        <v>49</v>
      </c>
      <c r="H925" s="143">
        <v>79</v>
      </c>
      <c r="I925" s="144">
        <v>39</v>
      </c>
      <c r="J925" s="142">
        <v>41</v>
      </c>
      <c r="K925" s="143">
        <v>80</v>
      </c>
      <c r="L925" s="137">
        <v>97</v>
      </c>
      <c r="M925" s="137">
        <v>882</v>
      </c>
      <c r="N925" s="140"/>
      <c r="O925" s="466"/>
    </row>
    <row r="926" spans="1:15" s="100" customFormat="1" ht="12.75" customHeight="1" x14ac:dyDescent="0.2">
      <c r="A926" s="128"/>
      <c r="B926" s="106"/>
      <c r="C926" s="203"/>
      <c r="D926" s="107">
        <v>2015</v>
      </c>
      <c r="E926" s="214"/>
      <c r="F926" s="144">
        <v>33</v>
      </c>
      <c r="G926" s="142">
        <v>17</v>
      </c>
      <c r="H926" s="143">
        <v>50</v>
      </c>
      <c r="I926" s="144">
        <v>41</v>
      </c>
      <c r="J926" s="142">
        <v>35</v>
      </c>
      <c r="K926" s="143">
        <v>76</v>
      </c>
      <c r="L926" s="137">
        <v>48</v>
      </c>
      <c r="M926" s="137">
        <v>914</v>
      </c>
      <c r="N926" s="115"/>
      <c r="O926" s="466"/>
    </row>
    <row r="927" spans="1:15" s="100" customFormat="1" ht="12.75" customHeight="1" x14ac:dyDescent="0.2">
      <c r="A927" s="128"/>
      <c r="B927" s="106"/>
      <c r="C927" s="203"/>
      <c r="D927" s="107">
        <v>2016</v>
      </c>
      <c r="E927" s="214"/>
      <c r="F927" s="144">
        <v>45</v>
      </c>
      <c r="G927" s="142">
        <v>11</v>
      </c>
      <c r="H927" s="143">
        <v>56</v>
      </c>
      <c r="I927" s="144">
        <v>7</v>
      </c>
      <c r="J927" s="142">
        <v>32</v>
      </c>
      <c r="K927" s="143">
        <v>39</v>
      </c>
      <c r="L927" s="137">
        <v>68</v>
      </c>
      <c r="M927" s="137">
        <v>881</v>
      </c>
      <c r="N927" s="115"/>
      <c r="O927" s="466"/>
    </row>
    <row r="928" spans="1:15" s="467" customFormat="1" ht="12.75" customHeight="1" x14ac:dyDescent="0.25">
      <c r="A928" s="128"/>
      <c r="B928" s="107"/>
      <c r="C928" s="201"/>
      <c r="D928" s="107">
        <v>2017</v>
      </c>
      <c r="E928" s="211"/>
      <c r="F928" s="146">
        <v>18</v>
      </c>
      <c r="G928" s="147">
        <v>35</v>
      </c>
      <c r="H928" s="148">
        <v>53</v>
      </c>
      <c r="I928" s="146">
        <v>28</v>
      </c>
      <c r="J928" s="147">
        <v>31</v>
      </c>
      <c r="K928" s="148">
        <v>59</v>
      </c>
      <c r="L928" s="137">
        <v>130</v>
      </c>
      <c r="M928" s="137">
        <v>810</v>
      </c>
      <c r="N928" s="115"/>
      <c r="O928" s="466"/>
    </row>
    <row r="929" spans="1:15" s="467" customFormat="1" ht="12" customHeight="1" x14ac:dyDescent="0.25">
      <c r="A929" s="128"/>
      <c r="B929" s="107"/>
      <c r="C929" s="201"/>
      <c r="D929" s="107">
        <v>2018</v>
      </c>
      <c r="E929" s="211"/>
      <c r="F929" s="146">
        <v>32</v>
      </c>
      <c r="G929" s="147">
        <v>36</v>
      </c>
      <c r="H929" s="148">
        <v>68</v>
      </c>
      <c r="I929" s="146">
        <v>56</v>
      </c>
      <c r="J929" s="147">
        <v>26</v>
      </c>
      <c r="K929" s="148">
        <v>82</v>
      </c>
      <c r="L929" s="137">
        <v>70</v>
      </c>
      <c r="M929" s="137">
        <v>822</v>
      </c>
      <c r="N929" s="115"/>
      <c r="O929" s="466"/>
    </row>
    <row r="930" spans="1:15" s="466" customFormat="1" ht="4.5" customHeight="1" thickBot="1" x14ac:dyDescent="0.25">
      <c r="A930" s="128"/>
      <c r="B930" s="107"/>
      <c r="C930" s="201"/>
      <c r="D930" s="105"/>
      <c r="E930" s="213">
        <v>5</v>
      </c>
      <c r="F930" s="13"/>
      <c r="G930" s="14"/>
      <c r="H930" s="15"/>
      <c r="I930" s="13"/>
      <c r="J930" s="14"/>
      <c r="K930" s="15"/>
      <c r="L930" s="8"/>
      <c r="M930" s="8"/>
      <c r="N930" s="140"/>
    </row>
    <row r="931" spans="1:15" s="30" customFormat="1" ht="12.75" hidden="1" customHeight="1" x14ac:dyDescent="0.2">
      <c r="A931" s="128">
        <v>1</v>
      </c>
      <c r="B931" s="106"/>
      <c r="C931" s="225" t="s">
        <v>201</v>
      </c>
      <c r="D931" s="107">
        <v>2007</v>
      </c>
      <c r="E931" s="214">
        <v>10</v>
      </c>
      <c r="F931" s="136">
        <v>0</v>
      </c>
      <c r="G931" s="138">
        <v>0</v>
      </c>
      <c r="H931" s="139">
        <v>0</v>
      </c>
      <c r="I931" s="136">
        <v>0</v>
      </c>
      <c r="J931" s="138">
        <v>0</v>
      </c>
      <c r="K931" s="139">
        <v>0</v>
      </c>
      <c r="L931" s="137">
        <v>0</v>
      </c>
      <c r="M931" s="137">
        <v>0</v>
      </c>
      <c r="N931" s="141"/>
      <c r="O931" s="466"/>
    </row>
    <row r="932" spans="1:15" s="30" customFormat="1" ht="12.75" hidden="1" customHeight="1" x14ac:dyDescent="0.2">
      <c r="A932" s="128">
        <v>1</v>
      </c>
      <c r="B932" s="107" t="s">
        <v>125</v>
      </c>
      <c r="C932" s="225" t="s">
        <v>201</v>
      </c>
      <c r="D932" s="107">
        <v>2008</v>
      </c>
      <c r="E932" s="214">
        <v>11</v>
      </c>
      <c r="F932" s="136">
        <v>0</v>
      </c>
      <c r="G932" s="138">
        <v>0</v>
      </c>
      <c r="H932" s="139">
        <v>0</v>
      </c>
      <c r="I932" s="136">
        <v>0</v>
      </c>
      <c r="J932" s="138">
        <v>0</v>
      </c>
      <c r="K932" s="139">
        <v>0</v>
      </c>
      <c r="L932" s="137">
        <v>0</v>
      </c>
      <c r="M932" s="137">
        <v>0</v>
      </c>
      <c r="N932" s="141"/>
      <c r="O932" s="466"/>
    </row>
    <row r="933" spans="1:15" s="30" customFormat="1" ht="12.75" hidden="1" customHeight="1" x14ac:dyDescent="0.2">
      <c r="A933" s="128">
        <v>1</v>
      </c>
      <c r="B933" s="107" t="s">
        <v>125</v>
      </c>
      <c r="C933" s="225" t="s">
        <v>201</v>
      </c>
      <c r="D933" s="107">
        <v>2009</v>
      </c>
      <c r="E933" s="214">
        <v>12</v>
      </c>
      <c r="F933" s="136">
        <v>0</v>
      </c>
      <c r="G933" s="138">
        <v>0</v>
      </c>
      <c r="H933" s="139">
        <v>0</v>
      </c>
      <c r="I933" s="136">
        <v>0</v>
      </c>
      <c r="J933" s="14">
        <v>0</v>
      </c>
      <c r="K933" s="84">
        <f>I933+J933</f>
        <v>0</v>
      </c>
      <c r="L933" s="137">
        <v>0</v>
      </c>
      <c r="M933" s="137">
        <v>0</v>
      </c>
      <c r="N933" s="141"/>
      <c r="O933" s="466"/>
    </row>
    <row r="934" spans="1:15" s="30" customFormat="1" ht="12.75" hidden="1" customHeight="1" x14ac:dyDescent="0.2">
      <c r="A934" s="128">
        <v>1</v>
      </c>
      <c r="B934" s="104"/>
      <c r="C934" s="220"/>
      <c r="D934" s="107">
        <v>2010</v>
      </c>
      <c r="E934" s="214">
        <v>12</v>
      </c>
      <c r="F934" s="136">
        <v>0</v>
      </c>
      <c r="G934" s="138">
        <v>0</v>
      </c>
      <c r="H934" s="96">
        <f>SUM(G934,F934)</f>
        <v>0</v>
      </c>
      <c r="I934" s="136">
        <v>0</v>
      </c>
      <c r="J934" s="14">
        <v>0</v>
      </c>
      <c r="K934" s="84">
        <f>I934+J934</f>
        <v>0</v>
      </c>
      <c r="L934" s="137">
        <v>0</v>
      </c>
      <c r="M934" s="137">
        <v>0</v>
      </c>
      <c r="N934" s="141"/>
      <c r="O934" s="466"/>
    </row>
    <row r="935" spans="1:15" s="100" customFormat="1" ht="12.75" hidden="1" customHeight="1" x14ac:dyDescent="0.2">
      <c r="B935" s="188"/>
      <c r="C935" s="183"/>
      <c r="D935" s="107">
        <v>2011</v>
      </c>
      <c r="E935" s="214"/>
      <c r="F935" s="136">
        <v>0</v>
      </c>
      <c r="G935" s="138">
        <v>0</v>
      </c>
      <c r="H935" s="96">
        <f>SUM(G935,F935)</f>
        <v>0</v>
      </c>
      <c r="I935" s="136">
        <v>0</v>
      </c>
      <c r="J935" s="14">
        <v>0</v>
      </c>
      <c r="K935" s="84">
        <f>I935+J935</f>
        <v>0</v>
      </c>
      <c r="L935" s="137">
        <v>0</v>
      </c>
      <c r="M935" s="137">
        <v>0</v>
      </c>
      <c r="N935" s="116"/>
      <c r="O935" s="466"/>
    </row>
    <row r="936" spans="1:15" s="100" customFormat="1" ht="12.75" hidden="1" customHeight="1" x14ac:dyDescent="0.2">
      <c r="A936" s="128">
        <v>33</v>
      </c>
      <c r="B936" s="212"/>
      <c r="C936" s="212"/>
      <c r="D936" s="107" t="s">
        <v>339</v>
      </c>
      <c r="E936" s="214"/>
      <c r="F936" s="136">
        <v>0</v>
      </c>
      <c r="G936" s="138">
        <v>0</v>
      </c>
      <c r="H936" s="96">
        <f>SUM(G936,F936)</f>
        <v>0</v>
      </c>
      <c r="I936" s="136">
        <v>0</v>
      </c>
      <c r="J936" s="14">
        <v>0</v>
      </c>
      <c r="K936" s="84">
        <f>I936+J936</f>
        <v>0</v>
      </c>
      <c r="L936" s="137">
        <v>0</v>
      </c>
      <c r="M936" s="137">
        <v>0</v>
      </c>
      <c r="N936" s="116"/>
      <c r="O936" s="466"/>
    </row>
    <row r="937" spans="1:15" s="100" customFormat="1" ht="12.75" hidden="1" customHeight="1" x14ac:dyDescent="0.2">
      <c r="A937" s="128"/>
      <c r="B937" s="107" t="s">
        <v>125</v>
      </c>
      <c r="C937" s="225" t="s">
        <v>201</v>
      </c>
      <c r="D937" s="107">
        <v>2013</v>
      </c>
      <c r="E937" s="214"/>
      <c r="F937" s="136" t="s">
        <v>307</v>
      </c>
      <c r="G937" s="138" t="s">
        <v>307</v>
      </c>
      <c r="H937" s="139" t="s">
        <v>307</v>
      </c>
      <c r="I937" s="136" t="s">
        <v>307</v>
      </c>
      <c r="J937" s="14" t="s">
        <v>307</v>
      </c>
      <c r="K937" s="139" t="s">
        <v>307</v>
      </c>
      <c r="L937" s="137" t="s">
        <v>307</v>
      </c>
      <c r="M937" s="137">
        <v>0</v>
      </c>
      <c r="N937" s="116"/>
      <c r="O937" s="466"/>
    </row>
    <row r="938" spans="1:15" s="100" customFormat="1" ht="12.75" customHeight="1" x14ac:dyDescent="0.2">
      <c r="A938" s="128"/>
      <c r="B938" s="107" t="s">
        <v>125</v>
      </c>
      <c r="C938" s="225" t="s">
        <v>201</v>
      </c>
      <c r="D938" s="107">
        <v>2014</v>
      </c>
      <c r="E938" s="214"/>
      <c r="F938" s="136" t="s">
        <v>307</v>
      </c>
      <c r="G938" s="138" t="s">
        <v>307</v>
      </c>
      <c r="H938" s="139" t="s">
        <v>307</v>
      </c>
      <c r="I938" s="136" t="s">
        <v>307</v>
      </c>
      <c r="J938" s="14" t="s">
        <v>307</v>
      </c>
      <c r="K938" s="139" t="s">
        <v>307</v>
      </c>
      <c r="L938" s="137" t="s">
        <v>307</v>
      </c>
      <c r="M938" s="137" t="s">
        <v>307</v>
      </c>
      <c r="N938" s="116"/>
      <c r="O938" s="466"/>
    </row>
    <row r="939" spans="1:15" s="100" customFormat="1" ht="12.75" customHeight="1" x14ac:dyDescent="0.2">
      <c r="A939" s="128"/>
      <c r="B939" s="107"/>
      <c r="C939" s="203"/>
      <c r="D939" s="107">
        <v>2015</v>
      </c>
      <c r="E939" s="214"/>
      <c r="F939" s="136" t="s">
        <v>307</v>
      </c>
      <c r="G939" s="138" t="s">
        <v>307</v>
      </c>
      <c r="H939" s="139" t="s">
        <v>307</v>
      </c>
      <c r="I939" s="136" t="s">
        <v>307</v>
      </c>
      <c r="J939" s="14" t="s">
        <v>307</v>
      </c>
      <c r="K939" s="139" t="s">
        <v>307</v>
      </c>
      <c r="L939" s="137" t="s">
        <v>307</v>
      </c>
      <c r="M939" s="137" t="s">
        <v>307</v>
      </c>
      <c r="N939" s="116"/>
      <c r="O939" s="466"/>
    </row>
    <row r="940" spans="1:15" s="100" customFormat="1" ht="12.75" customHeight="1" x14ac:dyDescent="0.2">
      <c r="A940" s="128"/>
      <c r="B940" s="107"/>
      <c r="C940" s="203"/>
      <c r="D940" s="107">
        <v>2016</v>
      </c>
      <c r="E940" s="214"/>
      <c r="F940" s="136" t="s">
        <v>307</v>
      </c>
      <c r="G940" s="138" t="s">
        <v>307</v>
      </c>
      <c r="H940" s="139" t="s">
        <v>307</v>
      </c>
      <c r="I940" s="136" t="s">
        <v>307</v>
      </c>
      <c r="J940" s="14" t="s">
        <v>307</v>
      </c>
      <c r="K940" s="139" t="s">
        <v>307</v>
      </c>
      <c r="L940" s="137" t="s">
        <v>307</v>
      </c>
      <c r="M940" s="137" t="s">
        <v>307</v>
      </c>
      <c r="N940" s="116"/>
      <c r="O940" s="466"/>
    </row>
    <row r="941" spans="1:15" s="467" customFormat="1" ht="12.75" customHeight="1" x14ac:dyDescent="0.25">
      <c r="A941" s="128"/>
      <c r="B941" s="107"/>
      <c r="C941" s="201"/>
      <c r="D941" s="107">
        <v>2017</v>
      </c>
      <c r="E941" s="211"/>
      <c r="F941" s="94" t="s">
        <v>307</v>
      </c>
      <c r="G941" s="95" t="s">
        <v>307</v>
      </c>
      <c r="H941" s="96" t="s">
        <v>307</v>
      </c>
      <c r="I941" s="94" t="s">
        <v>307</v>
      </c>
      <c r="J941" s="95" t="s">
        <v>307</v>
      </c>
      <c r="K941" s="96" t="s">
        <v>307</v>
      </c>
      <c r="L941" s="93" t="s">
        <v>307</v>
      </c>
      <c r="M941" s="137" t="s">
        <v>307</v>
      </c>
      <c r="N941" s="116"/>
      <c r="O941" s="466"/>
    </row>
    <row r="942" spans="1:15" s="467" customFormat="1" ht="12.75" customHeight="1" x14ac:dyDescent="0.25">
      <c r="A942" s="128"/>
      <c r="B942" s="107"/>
      <c r="C942" s="201"/>
      <c r="D942" s="107">
        <v>2018</v>
      </c>
      <c r="E942" s="211"/>
      <c r="F942" s="94" t="s">
        <v>307</v>
      </c>
      <c r="G942" s="95" t="s">
        <v>307</v>
      </c>
      <c r="H942" s="96" t="s">
        <v>307</v>
      </c>
      <c r="I942" s="94" t="s">
        <v>307</v>
      </c>
      <c r="J942" s="95" t="s">
        <v>307</v>
      </c>
      <c r="K942" s="96" t="s">
        <v>307</v>
      </c>
      <c r="L942" s="93" t="s">
        <v>307</v>
      </c>
      <c r="M942" s="137" t="s">
        <v>307</v>
      </c>
      <c r="N942" s="116"/>
      <c r="O942" s="466"/>
    </row>
    <row r="943" spans="1:15" s="466" customFormat="1" ht="4.5" customHeight="1" thickBot="1" x14ac:dyDescent="0.25">
      <c r="A943" s="128"/>
      <c r="B943" s="107"/>
      <c r="C943" s="201"/>
      <c r="D943" s="105"/>
      <c r="E943" s="213">
        <v>5</v>
      </c>
      <c r="F943" s="13"/>
      <c r="G943" s="14"/>
      <c r="H943" s="15"/>
      <c r="I943" s="13"/>
      <c r="J943" s="14"/>
      <c r="K943" s="15"/>
      <c r="L943" s="8"/>
      <c r="M943" s="8"/>
      <c r="N943" s="140"/>
    </row>
    <row r="944" spans="1:15" s="62" customFormat="1" ht="36" x14ac:dyDescent="0.2">
      <c r="A944" s="114"/>
      <c r="B944" s="132"/>
      <c r="C944" s="204" t="s">
        <v>187</v>
      </c>
      <c r="D944" s="205" t="s">
        <v>186</v>
      </c>
      <c r="E944" s="206"/>
      <c r="F944" s="479" t="s">
        <v>188</v>
      </c>
      <c r="G944" s="5"/>
      <c r="H944" s="6"/>
      <c r="I944" s="5" t="s">
        <v>189</v>
      </c>
      <c r="J944" s="5"/>
      <c r="K944" s="6"/>
      <c r="L944" s="7" t="s">
        <v>190</v>
      </c>
      <c r="M944" s="7" t="s">
        <v>347</v>
      </c>
      <c r="N944" s="141"/>
      <c r="O944" s="101"/>
    </row>
    <row r="945" spans="1:15" s="466" customFormat="1" ht="4.5" customHeight="1" thickBot="1" x14ac:dyDescent="0.25">
      <c r="A945" s="128"/>
      <c r="B945" s="107"/>
      <c r="C945" s="201"/>
      <c r="D945" s="105"/>
      <c r="E945" s="213">
        <v>5</v>
      </c>
      <c r="F945" s="13"/>
      <c r="G945" s="14"/>
      <c r="H945" s="15"/>
      <c r="I945" s="13"/>
      <c r="J945" s="14"/>
      <c r="K945" s="15"/>
      <c r="L945" s="8"/>
      <c r="M945" s="8"/>
      <c r="N945" s="140"/>
    </row>
    <row r="946" spans="1:15" s="466" customFormat="1" ht="12" hidden="1" customHeight="1" x14ac:dyDescent="0.2">
      <c r="A946" s="128"/>
      <c r="B946" s="107"/>
      <c r="C946" s="203" t="s">
        <v>89</v>
      </c>
      <c r="D946" s="105">
        <v>1977</v>
      </c>
      <c r="E946" s="211"/>
      <c r="F946" s="13">
        <v>36</v>
      </c>
      <c r="G946" s="14">
        <v>19</v>
      </c>
      <c r="H946" s="15">
        <v>55</v>
      </c>
      <c r="I946" s="13">
        <v>0</v>
      </c>
      <c r="J946" s="14">
        <v>0</v>
      </c>
      <c r="K946" s="15">
        <v>0</v>
      </c>
      <c r="L946" s="8">
        <v>0</v>
      </c>
      <c r="M946" s="8">
        <v>0</v>
      </c>
      <c r="N946" s="140"/>
    </row>
    <row r="947" spans="1:15" s="466" customFormat="1" ht="12" hidden="1" customHeight="1" x14ac:dyDescent="0.2">
      <c r="A947" s="128"/>
      <c r="B947" s="107"/>
      <c r="C947" s="203" t="s">
        <v>89</v>
      </c>
      <c r="D947" s="105">
        <v>1978</v>
      </c>
      <c r="E947" s="211"/>
      <c r="F947" s="13" t="s">
        <v>307</v>
      </c>
      <c r="G947" s="14" t="s">
        <v>307</v>
      </c>
      <c r="H947" s="15" t="s">
        <v>307</v>
      </c>
      <c r="I947" s="14" t="s">
        <v>307</v>
      </c>
      <c r="J947" s="14" t="s">
        <v>307</v>
      </c>
      <c r="K947" s="15" t="s">
        <v>307</v>
      </c>
      <c r="L947" s="632" t="s">
        <v>307</v>
      </c>
      <c r="M947" s="14" t="s">
        <v>307</v>
      </c>
      <c r="N947" s="140"/>
    </row>
    <row r="948" spans="1:15" s="466" customFormat="1" ht="12" hidden="1" customHeight="1" x14ac:dyDescent="0.2">
      <c r="A948" s="128"/>
      <c r="B948" s="107"/>
      <c r="C948" s="203" t="s">
        <v>89</v>
      </c>
      <c r="D948" s="105">
        <v>1979</v>
      </c>
      <c r="E948" s="211"/>
      <c r="F948" s="13" t="s">
        <v>307</v>
      </c>
      <c r="G948" s="14" t="s">
        <v>307</v>
      </c>
      <c r="H948" s="15" t="s">
        <v>307</v>
      </c>
      <c r="I948" s="14" t="s">
        <v>307</v>
      </c>
      <c r="J948" s="14" t="s">
        <v>307</v>
      </c>
      <c r="K948" s="15" t="s">
        <v>307</v>
      </c>
      <c r="L948" s="632" t="s">
        <v>307</v>
      </c>
      <c r="M948" s="14" t="s">
        <v>307</v>
      </c>
      <c r="N948" s="140"/>
    </row>
    <row r="949" spans="1:15" s="466" customFormat="1" ht="12" hidden="1" customHeight="1" x14ac:dyDescent="0.2">
      <c r="A949" s="128"/>
      <c r="B949" s="107"/>
      <c r="C949" s="203" t="s">
        <v>89</v>
      </c>
      <c r="D949" s="105">
        <v>1980</v>
      </c>
      <c r="E949" s="211"/>
      <c r="F949" s="13" t="s">
        <v>307</v>
      </c>
      <c r="G949" s="14" t="s">
        <v>307</v>
      </c>
      <c r="H949" s="15" t="s">
        <v>307</v>
      </c>
      <c r="I949" s="14" t="s">
        <v>307</v>
      </c>
      <c r="J949" s="14" t="s">
        <v>307</v>
      </c>
      <c r="K949" s="15" t="s">
        <v>307</v>
      </c>
      <c r="L949" s="632" t="s">
        <v>307</v>
      </c>
      <c r="M949" s="14" t="s">
        <v>307</v>
      </c>
      <c r="N949" s="140"/>
    </row>
    <row r="950" spans="1:15" s="466" customFormat="1" ht="12" hidden="1" customHeight="1" x14ac:dyDescent="0.2">
      <c r="A950" s="128"/>
      <c r="B950" s="107"/>
      <c r="C950" s="203" t="s">
        <v>89</v>
      </c>
      <c r="D950" s="105">
        <v>1981</v>
      </c>
      <c r="E950" s="211"/>
      <c r="F950" s="13" t="s">
        <v>307</v>
      </c>
      <c r="G950" s="14" t="s">
        <v>307</v>
      </c>
      <c r="H950" s="15" t="s">
        <v>307</v>
      </c>
      <c r="I950" s="14" t="s">
        <v>307</v>
      </c>
      <c r="J950" s="14" t="s">
        <v>307</v>
      </c>
      <c r="K950" s="15" t="s">
        <v>307</v>
      </c>
      <c r="L950" s="632" t="s">
        <v>307</v>
      </c>
      <c r="M950" s="14" t="s">
        <v>307</v>
      </c>
      <c r="N950" s="140"/>
    </row>
    <row r="951" spans="1:15" s="466" customFormat="1" ht="12" hidden="1" customHeight="1" x14ac:dyDescent="0.2">
      <c r="A951" s="128"/>
      <c r="B951" s="107"/>
      <c r="C951" s="203" t="s">
        <v>89</v>
      </c>
      <c r="D951" s="105">
        <v>1982</v>
      </c>
      <c r="E951" s="211"/>
      <c r="F951" s="606">
        <v>66</v>
      </c>
      <c r="G951" s="149">
        <v>57</v>
      </c>
      <c r="H951" s="607">
        <v>123</v>
      </c>
      <c r="I951" s="606">
        <v>46</v>
      </c>
      <c r="J951" s="149">
        <v>5</v>
      </c>
      <c r="K951" s="607">
        <v>51</v>
      </c>
      <c r="L951" s="608">
        <v>0</v>
      </c>
      <c r="M951" s="633">
        <v>51</v>
      </c>
      <c r="N951" s="140"/>
    </row>
    <row r="952" spans="1:15" s="466" customFormat="1" ht="12" hidden="1" customHeight="1" x14ac:dyDescent="0.2">
      <c r="A952" s="128"/>
      <c r="B952" s="107"/>
      <c r="C952" s="203" t="s">
        <v>89</v>
      </c>
      <c r="D952" s="105">
        <v>1983</v>
      </c>
      <c r="E952" s="211"/>
      <c r="F952" s="606">
        <v>0</v>
      </c>
      <c r="G952" s="149">
        <v>0</v>
      </c>
      <c r="H952" s="607">
        <v>0</v>
      </c>
      <c r="I952" s="606">
        <v>0</v>
      </c>
      <c r="J952" s="149">
        <v>0</v>
      </c>
      <c r="K952" s="607">
        <v>0</v>
      </c>
      <c r="L952" s="608">
        <v>0</v>
      </c>
      <c r="M952" s="608">
        <v>51</v>
      </c>
      <c r="N952" s="140"/>
    </row>
    <row r="953" spans="1:15" s="466" customFormat="1" ht="12" hidden="1" customHeight="1" x14ac:dyDescent="0.2">
      <c r="A953" s="128"/>
      <c r="B953" s="107"/>
      <c r="C953" s="203" t="s">
        <v>89</v>
      </c>
      <c r="D953" s="105">
        <v>1984</v>
      </c>
      <c r="E953" s="211"/>
      <c r="F953" s="13" t="s">
        <v>307</v>
      </c>
      <c r="G953" s="14" t="s">
        <v>307</v>
      </c>
      <c r="H953" s="15" t="s">
        <v>307</v>
      </c>
      <c r="I953" s="14" t="s">
        <v>307</v>
      </c>
      <c r="J953" s="14" t="s">
        <v>307</v>
      </c>
      <c r="K953" s="15" t="s">
        <v>307</v>
      </c>
      <c r="L953" s="632" t="s">
        <v>307</v>
      </c>
      <c r="M953" s="14" t="s">
        <v>307</v>
      </c>
      <c r="N953" s="140"/>
    </row>
    <row r="954" spans="1:15" s="30" customFormat="1" ht="12.75" hidden="1" customHeight="1" x14ac:dyDescent="0.2">
      <c r="A954" s="128">
        <v>1</v>
      </c>
      <c r="B954" s="107"/>
      <c r="C954" s="203" t="s">
        <v>89</v>
      </c>
      <c r="D954" s="107">
        <v>1985</v>
      </c>
      <c r="E954" s="214">
        <v>15</v>
      </c>
      <c r="F954" s="13" t="s">
        <v>307</v>
      </c>
      <c r="G954" s="14" t="s">
        <v>307</v>
      </c>
      <c r="H954" s="15" t="s">
        <v>307</v>
      </c>
      <c r="I954" s="14" t="s">
        <v>307</v>
      </c>
      <c r="J954" s="14" t="s">
        <v>307</v>
      </c>
      <c r="K954" s="15" t="s">
        <v>307</v>
      </c>
      <c r="L954" s="632" t="s">
        <v>307</v>
      </c>
      <c r="M954" s="14" t="s">
        <v>307</v>
      </c>
      <c r="N954" s="117"/>
      <c r="O954" s="466"/>
    </row>
    <row r="955" spans="1:15" s="30" customFormat="1" ht="12.75" hidden="1" customHeight="1" x14ac:dyDescent="0.2">
      <c r="A955" s="128">
        <v>1</v>
      </c>
      <c r="B955" s="107" t="s">
        <v>24</v>
      </c>
      <c r="C955" s="203" t="s">
        <v>89</v>
      </c>
      <c r="D955" s="107">
        <v>1986</v>
      </c>
      <c r="E955" s="214">
        <v>16</v>
      </c>
      <c r="F955" s="13" t="s">
        <v>307</v>
      </c>
      <c r="G955" s="14" t="s">
        <v>307</v>
      </c>
      <c r="H955" s="15" t="s">
        <v>307</v>
      </c>
      <c r="I955" s="14" t="s">
        <v>307</v>
      </c>
      <c r="J955" s="14" t="s">
        <v>307</v>
      </c>
      <c r="K955" s="15" t="s">
        <v>307</v>
      </c>
      <c r="L955" s="632" t="s">
        <v>307</v>
      </c>
      <c r="M955" s="14" t="s">
        <v>307</v>
      </c>
      <c r="N955" s="117"/>
      <c r="O955" s="466"/>
    </row>
    <row r="956" spans="1:15" s="30" customFormat="1" ht="12.75" hidden="1" customHeight="1" x14ac:dyDescent="0.2">
      <c r="A956" s="128">
        <v>1</v>
      </c>
      <c r="B956" s="107" t="s">
        <v>24</v>
      </c>
      <c r="C956" s="203" t="s">
        <v>89</v>
      </c>
      <c r="D956" s="107">
        <v>1987</v>
      </c>
      <c r="E956" s="214">
        <v>17</v>
      </c>
      <c r="F956" s="13" t="s">
        <v>307</v>
      </c>
      <c r="G956" s="14" t="s">
        <v>307</v>
      </c>
      <c r="H956" s="15" t="s">
        <v>307</v>
      </c>
      <c r="I956" s="14" t="s">
        <v>307</v>
      </c>
      <c r="J956" s="14" t="s">
        <v>307</v>
      </c>
      <c r="K956" s="15" t="s">
        <v>307</v>
      </c>
      <c r="L956" s="632" t="s">
        <v>307</v>
      </c>
      <c r="M956" s="14" t="s">
        <v>307</v>
      </c>
      <c r="N956" s="117"/>
      <c r="O956" s="466"/>
    </row>
    <row r="957" spans="1:15" s="30" customFormat="1" ht="12.75" hidden="1" customHeight="1" x14ac:dyDescent="0.2">
      <c r="A957" s="128">
        <v>1</v>
      </c>
      <c r="B957" s="107" t="s">
        <v>24</v>
      </c>
      <c r="C957" s="203" t="s">
        <v>89</v>
      </c>
      <c r="D957" s="107">
        <v>1988</v>
      </c>
      <c r="E957" s="214">
        <v>18</v>
      </c>
      <c r="F957" s="94">
        <v>117</v>
      </c>
      <c r="G957" s="95">
        <v>165</v>
      </c>
      <c r="H957" s="96">
        <v>282</v>
      </c>
      <c r="I957" s="94">
        <v>28</v>
      </c>
      <c r="J957" s="95">
        <v>38</v>
      </c>
      <c r="K957" s="96">
        <v>66</v>
      </c>
      <c r="L957" s="93">
        <v>0</v>
      </c>
      <c r="M957" s="93">
        <v>0</v>
      </c>
      <c r="N957" s="118"/>
      <c r="O957" s="466"/>
    </row>
    <row r="958" spans="1:15" s="30" customFormat="1" ht="12.75" hidden="1" customHeight="1" x14ac:dyDescent="0.2">
      <c r="A958" s="128">
        <v>1</v>
      </c>
      <c r="B958" s="107" t="s">
        <v>24</v>
      </c>
      <c r="C958" s="203" t="s">
        <v>89</v>
      </c>
      <c r="D958" s="107">
        <v>1989</v>
      </c>
      <c r="E958" s="214">
        <v>19</v>
      </c>
      <c r="F958" s="94" t="s">
        <v>307</v>
      </c>
      <c r="G958" s="95" t="s">
        <v>307</v>
      </c>
      <c r="H958" s="96" t="s">
        <v>307</v>
      </c>
      <c r="I958" s="94" t="s">
        <v>307</v>
      </c>
      <c r="J958" s="95" t="s">
        <v>307</v>
      </c>
      <c r="K958" s="96" t="s">
        <v>307</v>
      </c>
      <c r="L958" s="93" t="s">
        <v>307</v>
      </c>
      <c r="M958" s="93" t="s">
        <v>307</v>
      </c>
      <c r="N958" s="117"/>
      <c r="O958" s="466"/>
    </row>
    <row r="959" spans="1:15" s="30" customFormat="1" ht="12.75" hidden="1" customHeight="1" x14ac:dyDescent="0.2">
      <c r="A959" s="128">
        <v>1</v>
      </c>
      <c r="B959" s="107" t="s">
        <v>24</v>
      </c>
      <c r="C959" s="203" t="s">
        <v>89</v>
      </c>
      <c r="D959" s="107">
        <v>1990</v>
      </c>
      <c r="E959" s="214">
        <v>20</v>
      </c>
      <c r="F959" s="146">
        <v>93</v>
      </c>
      <c r="G959" s="147">
        <v>197</v>
      </c>
      <c r="H959" s="148">
        <v>290</v>
      </c>
      <c r="I959" s="146">
        <v>45</v>
      </c>
      <c r="J959" s="147">
        <v>36</v>
      </c>
      <c r="K959" s="148">
        <v>81</v>
      </c>
      <c r="L959" s="150">
        <v>0</v>
      </c>
      <c r="M959" s="137">
        <v>694</v>
      </c>
      <c r="N959" s="117"/>
      <c r="O959" s="466"/>
    </row>
    <row r="960" spans="1:15" s="30" customFormat="1" ht="12.75" hidden="1" customHeight="1" x14ac:dyDescent="0.2">
      <c r="A960" s="128">
        <v>1</v>
      </c>
      <c r="B960" s="107" t="s">
        <v>24</v>
      </c>
      <c r="C960" s="203" t="s">
        <v>89</v>
      </c>
      <c r="D960" s="107">
        <v>1991</v>
      </c>
      <c r="E960" s="214">
        <v>21</v>
      </c>
      <c r="F960" s="146">
        <v>120</v>
      </c>
      <c r="G960" s="147">
        <v>180</v>
      </c>
      <c r="H960" s="148">
        <v>300</v>
      </c>
      <c r="I960" s="146">
        <v>80</v>
      </c>
      <c r="J960" s="147">
        <v>245</v>
      </c>
      <c r="K960" s="148">
        <v>325</v>
      </c>
      <c r="L960" s="150">
        <v>0</v>
      </c>
      <c r="M960" s="137">
        <v>1019</v>
      </c>
      <c r="N960" s="117"/>
      <c r="O960" s="466"/>
    </row>
    <row r="961" spans="1:15" s="30" customFormat="1" ht="12.75" hidden="1" customHeight="1" x14ac:dyDescent="0.2">
      <c r="A961" s="128">
        <v>1</v>
      </c>
      <c r="B961" s="107" t="s">
        <v>24</v>
      </c>
      <c r="C961" s="203" t="s">
        <v>89</v>
      </c>
      <c r="D961" s="107">
        <v>1992</v>
      </c>
      <c r="E961" s="214">
        <v>22</v>
      </c>
      <c r="F961" s="146">
        <v>89</v>
      </c>
      <c r="G961" s="147">
        <v>207</v>
      </c>
      <c r="H961" s="148">
        <v>296</v>
      </c>
      <c r="I961" s="146">
        <v>31</v>
      </c>
      <c r="J961" s="147">
        <v>72</v>
      </c>
      <c r="K961" s="148">
        <v>103</v>
      </c>
      <c r="L961" s="150">
        <v>0</v>
      </c>
      <c r="M961" s="137">
        <v>1122</v>
      </c>
      <c r="N961" s="117"/>
      <c r="O961" s="466"/>
    </row>
    <row r="962" spans="1:15" s="30" customFormat="1" ht="12.75" hidden="1" customHeight="1" x14ac:dyDescent="0.2">
      <c r="A962" s="128">
        <v>1</v>
      </c>
      <c r="B962" s="107" t="s">
        <v>24</v>
      </c>
      <c r="C962" s="203" t="s">
        <v>89</v>
      </c>
      <c r="D962" s="107">
        <v>1993</v>
      </c>
      <c r="E962" s="214">
        <v>23</v>
      </c>
      <c r="F962" s="146">
        <v>96</v>
      </c>
      <c r="G962" s="147">
        <v>188</v>
      </c>
      <c r="H962" s="148">
        <v>284</v>
      </c>
      <c r="I962" s="146">
        <v>0</v>
      </c>
      <c r="J962" s="147">
        <v>0</v>
      </c>
      <c r="K962" s="148">
        <v>0</v>
      </c>
      <c r="L962" s="150">
        <v>0</v>
      </c>
      <c r="M962" s="137">
        <v>1330</v>
      </c>
      <c r="N962" s="117"/>
      <c r="O962" s="466"/>
    </row>
    <row r="963" spans="1:15" s="30" customFormat="1" ht="12.75" hidden="1" customHeight="1" x14ac:dyDescent="0.2">
      <c r="A963" s="128">
        <v>1</v>
      </c>
      <c r="B963" s="107" t="s">
        <v>24</v>
      </c>
      <c r="C963" s="203" t="s">
        <v>89</v>
      </c>
      <c r="D963" s="107">
        <v>1994</v>
      </c>
      <c r="E963" s="214">
        <v>24</v>
      </c>
      <c r="F963" s="146">
        <v>115</v>
      </c>
      <c r="G963" s="147">
        <v>183</v>
      </c>
      <c r="H963" s="148">
        <v>298</v>
      </c>
      <c r="I963" s="146">
        <v>0</v>
      </c>
      <c r="J963" s="147">
        <v>0</v>
      </c>
      <c r="K963" s="148">
        <v>0</v>
      </c>
      <c r="L963" s="150">
        <v>0</v>
      </c>
      <c r="M963" s="137">
        <v>1445</v>
      </c>
      <c r="N963" s="117"/>
      <c r="O963" s="466"/>
    </row>
    <row r="964" spans="1:15" s="30" customFormat="1" ht="12.75" hidden="1" customHeight="1" x14ac:dyDescent="0.2">
      <c r="A964" s="128">
        <v>1</v>
      </c>
      <c r="B964" s="107" t="s">
        <v>24</v>
      </c>
      <c r="C964" s="203" t="s">
        <v>89</v>
      </c>
      <c r="D964" s="107">
        <v>1995</v>
      </c>
      <c r="E964" s="214">
        <v>25</v>
      </c>
      <c r="F964" s="146">
        <v>0</v>
      </c>
      <c r="G964" s="147">
        <v>0</v>
      </c>
      <c r="H964" s="148">
        <v>0</v>
      </c>
      <c r="I964" s="146">
        <v>0</v>
      </c>
      <c r="J964" s="147">
        <v>0</v>
      </c>
      <c r="K964" s="148">
        <v>0</v>
      </c>
      <c r="L964" s="150">
        <v>0</v>
      </c>
      <c r="M964" s="137">
        <v>1445</v>
      </c>
      <c r="N964" s="117"/>
      <c r="O964" s="466"/>
    </row>
    <row r="965" spans="1:15" s="30" customFormat="1" ht="12.75" hidden="1" customHeight="1" x14ac:dyDescent="0.2">
      <c r="A965" s="128">
        <v>1</v>
      </c>
      <c r="B965" s="107" t="s">
        <v>24</v>
      </c>
      <c r="C965" s="203" t="s">
        <v>89</v>
      </c>
      <c r="D965" s="107">
        <v>1996</v>
      </c>
      <c r="E965" s="214">
        <v>26</v>
      </c>
      <c r="F965" s="146">
        <v>60</v>
      </c>
      <c r="G965" s="147">
        <v>44</v>
      </c>
      <c r="H965" s="148">
        <v>104</v>
      </c>
      <c r="I965" s="146">
        <v>0</v>
      </c>
      <c r="J965" s="147">
        <v>0</v>
      </c>
      <c r="K965" s="148">
        <v>0</v>
      </c>
      <c r="L965" s="150">
        <v>101</v>
      </c>
      <c r="M965" s="137">
        <v>1466</v>
      </c>
      <c r="N965" s="117"/>
      <c r="O965" s="466"/>
    </row>
    <row r="966" spans="1:15" s="30" customFormat="1" ht="12.75" hidden="1" customHeight="1" x14ac:dyDescent="0.2">
      <c r="A966" s="128">
        <v>1</v>
      </c>
      <c r="B966" s="107" t="s">
        <v>24</v>
      </c>
      <c r="C966" s="203" t="s">
        <v>89</v>
      </c>
      <c r="D966" s="107">
        <v>1997</v>
      </c>
      <c r="E966" s="214">
        <v>27</v>
      </c>
      <c r="F966" s="146">
        <v>72</v>
      </c>
      <c r="G966" s="147">
        <v>23</v>
      </c>
      <c r="H966" s="148">
        <v>95</v>
      </c>
      <c r="I966" s="146">
        <v>55</v>
      </c>
      <c r="J966" s="147">
        <v>25</v>
      </c>
      <c r="K966" s="148">
        <v>80</v>
      </c>
      <c r="L966" s="150">
        <v>0</v>
      </c>
      <c r="M966" s="137">
        <v>1546</v>
      </c>
      <c r="N966" s="117"/>
      <c r="O966" s="466"/>
    </row>
    <row r="967" spans="1:15" s="30" customFormat="1" ht="12.75" hidden="1" customHeight="1" x14ac:dyDescent="0.2">
      <c r="A967" s="128">
        <v>1</v>
      </c>
      <c r="B967" s="107" t="s">
        <v>24</v>
      </c>
      <c r="C967" s="203" t="s">
        <v>89</v>
      </c>
      <c r="D967" s="107">
        <v>1998</v>
      </c>
      <c r="E967" s="214">
        <v>28</v>
      </c>
      <c r="F967" s="146">
        <v>67</v>
      </c>
      <c r="G967" s="147">
        <v>20</v>
      </c>
      <c r="H967" s="148">
        <v>87</v>
      </c>
      <c r="I967" s="146">
        <v>59</v>
      </c>
      <c r="J967" s="147">
        <v>54</v>
      </c>
      <c r="K967" s="148">
        <v>113</v>
      </c>
      <c r="L967" s="150">
        <v>0</v>
      </c>
      <c r="M967" s="137">
        <v>1659</v>
      </c>
      <c r="N967" s="140"/>
      <c r="O967" s="466"/>
    </row>
    <row r="968" spans="1:15" s="30" customFormat="1" ht="12.75" hidden="1" customHeight="1" x14ac:dyDescent="0.2">
      <c r="A968" s="128">
        <v>1</v>
      </c>
      <c r="B968" s="107" t="s">
        <v>24</v>
      </c>
      <c r="C968" s="203" t="s">
        <v>89</v>
      </c>
      <c r="D968" s="107">
        <v>1999</v>
      </c>
      <c r="E968" s="214">
        <v>29</v>
      </c>
      <c r="F968" s="146">
        <v>0</v>
      </c>
      <c r="G968" s="147">
        <v>0</v>
      </c>
      <c r="H968" s="148">
        <v>0</v>
      </c>
      <c r="I968" s="146">
        <v>0</v>
      </c>
      <c r="J968" s="147">
        <v>0</v>
      </c>
      <c r="K968" s="148">
        <v>0</v>
      </c>
      <c r="L968" s="150">
        <v>0</v>
      </c>
      <c r="M968" s="137">
        <v>1681</v>
      </c>
      <c r="N968" s="140"/>
      <c r="O968" s="466"/>
    </row>
    <row r="969" spans="1:15" s="30" customFormat="1" ht="12.75" hidden="1" customHeight="1" x14ac:dyDescent="0.2">
      <c r="A969" s="128">
        <v>1</v>
      </c>
      <c r="B969" s="107" t="s">
        <v>24</v>
      </c>
      <c r="C969" s="203" t="s">
        <v>89</v>
      </c>
      <c r="D969" s="107">
        <v>2000</v>
      </c>
      <c r="E969" s="214">
        <v>30</v>
      </c>
      <c r="F969" s="146">
        <v>39</v>
      </c>
      <c r="G969" s="147">
        <v>15</v>
      </c>
      <c r="H969" s="148">
        <v>54</v>
      </c>
      <c r="I969" s="146">
        <v>0</v>
      </c>
      <c r="J969" s="147">
        <v>0</v>
      </c>
      <c r="K969" s="148">
        <v>0</v>
      </c>
      <c r="L969" s="150">
        <v>0</v>
      </c>
      <c r="M969" s="137">
        <v>1681</v>
      </c>
      <c r="N969" s="117"/>
      <c r="O969" s="466"/>
    </row>
    <row r="970" spans="1:15" s="30" customFormat="1" ht="12.75" hidden="1" customHeight="1" x14ac:dyDescent="0.2">
      <c r="A970" s="128">
        <v>1</v>
      </c>
      <c r="B970" s="107" t="s">
        <v>24</v>
      </c>
      <c r="C970" s="203" t="s">
        <v>89</v>
      </c>
      <c r="D970" s="107">
        <v>2001</v>
      </c>
      <c r="E970" s="214">
        <v>31</v>
      </c>
      <c r="F970" s="146">
        <v>20</v>
      </c>
      <c r="G970" s="147">
        <v>9</v>
      </c>
      <c r="H970" s="148">
        <v>29</v>
      </c>
      <c r="I970" s="146">
        <v>134</v>
      </c>
      <c r="J970" s="147">
        <v>45</v>
      </c>
      <c r="K970" s="148">
        <v>179</v>
      </c>
      <c r="L970" s="150">
        <v>0</v>
      </c>
      <c r="M970" s="137">
        <v>1871</v>
      </c>
      <c r="N970" s="117"/>
      <c r="O970" s="466"/>
    </row>
    <row r="971" spans="1:15" s="30" customFormat="1" ht="12.75" hidden="1" customHeight="1" x14ac:dyDescent="0.2">
      <c r="A971" s="128">
        <v>1</v>
      </c>
      <c r="B971" s="107" t="s">
        <v>24</v>
      </c>
      <c r="C971" s="203" t="s">
        <v>89</v>
      </c>
      <c r="D971" s="107">
        <v>2002</v>
      </c>
      <c r="E971" s="214">
        <v>32</v>
      </c>
      <c r="F971" s="146">
        <v>45</v>
      </c>
      <c r="G971" s="147">
        <v>2</v>
      </c>
      <c r="H971" s="148">
        <v>47</v>
      </c>
      <c r="I971" s="146">
        <v>0</v>
      </c>
      <c r="J971" s="147">
        <v>2</v>
      </c>
      <c r="K971" s="148">
        <v>2</v>
      </c>
      <c r="L971" s="150">
        <v>0</v>
      </c>
      <c r="M971" s="137">
        <v>1785</v>
      </c>
      <c r="N971" s="119"/>
      <c r="O971" s="466"/>
    </row>
    <row r="972" spans="1:15" s="30" customFormat="1" ht="12.75" hidden="1" customHeight="1" thickBot="1" x14ac:dyDescent="0.25">
      <c r="A972" s="128">
        <v>1</v>
      </c>
      <c r="B972" s="107" t="s">
        <v>24</v>
      </c>
      <c r="C972" s="203" t="s">
        <v>89</v>
      </c>
      <c r="D972" s="107">
        <v>2003</v>
      </c>
      <c r="E972" s="216">
        <v>33</v>
      </c>
      <c r="F972" s="146">
        <v>16</v>
      </c>
      <c r="G972" s="147">
        <v>5</v>
      </c>
      <c r="H972" s="148">
        <v>21</v>
      </c>
      <c r="I972" s="146">
        <v>0</v>
      </c>
      <c r="J972" s="147">
        <v>0</v>
      </c>
      <c r="K972" s="148">
        <v>0</v>
      </c>
      <c r="L972" s="150">
        <v>0</v>
      </c>
      <c r="M972" s="137">
        <v>1812</v>
      </c>
      <c r="N972" s="119"/>
      <c r="O972" s="466"/>
    </row>
    <row r="973" spans="1:15" s="30" customFormat="1" ht="12.75" hidden="1" customHeight="1" x14ac:dyDescent="0.2">
      <c r="A973" s="128">
        <v>1</v>
      </c>
      <c r="B973" s="107" t="s">
        <v>24</v>
      </c>
      <c r="C973" s="203" t="s">
        <v>89</v>
      </c>
      <c r="D973" s="107">
        <v>2004</v>
      </c>
      <c r="E973" s="214">
        <v>0</v>
      </c>
      <c r="F973" s="146">
        <v>38</v>
      </c>
      <c r="G973" s="147">
        <v>5</v>
      </c>
      <c r="H973" s="148">
        <v>43</v>
      </c>
      <c r="I973" s="146">
        <v>0</v>
      </c>
      <c r="J973" s="147">
        <v>0</v>
      </c>
      <c r="K973" s="148">
        <v>0</v>
      </c>
      <c r="L973" s="150">
        <v>0</v>
      </c>
      <c r="M973" s="137">
        <v>1847</v>
      </c>
      <c r="N973" s="119"/>
      <c r="O973" s="466"/>
    </row>
    <row r="974" spans="1:15" s="30" customFormat="1" ht="12.75" hidden="1" customHeight="1" x14ac:dyDescent="0.2">
      <c r="A974" s="128"/>
      <c r="B974" s="107"/>
      <c r="C974" s="203"/>
      <c r="D974" s="107">
        <v>2005</v>
      </c>
      <c r="E974" s="214"/>
      <c r="F974" s="609">
        <v>19</v>
      </c>
      <c r="G974" s="610">
        <v>4</v>
      </c>
      <c r="H974" s="611">
        <v>23</v>
      </c>
      <c r="I974" s="609">
        <v>0</v>
      </c>
      <c r="J974" s="610">
        <v>0</v>
      </c>
      <c r="K974" s="611">
        <v>0</v>
      </c>
      <c r="L974" s="613">
        <v>0</v>
      </c>
      <c r="M974" s="137">
        <v>1869</v>
      </c>
      <c r="N974" s="117"/>
      <c r="O974" s="466"/>
    </row>
    <row r="975" spans="1:15" s="30" customFormat="1" ht="12.75" hidden="1" customHeight="1" x14ac:dyDescent="0.2">
      <c r="A975" s="128">
        <v>1</v>
      </c>
      <c r="B975" s="107" t="s">
        <v>24</v>
      </c>
      <c r="C975" s="203" t="s">
        <v>89</v>
      </c>
      <c r="D975" s="105">
        <v>2006</v>
      </c>
      <c r="E975" s="214">
        <v>1</v>
      </c>
      <c r="F975" s="146">
        <v>18</v>
      </c>
      <c r="G975" s="147">
        <v>3</v>
      </c>
      <c r="H975" s="148">
        <v>21</v>
      </c>
      <c r="I975" s="146">
        <v>0</v>
      </c>
      <c r="J975" s="147">
        <v>0</v>
      </c>
      <c r="K975" s="148">
        <v>0</v>
      </c>
      <c r="L975" s="150">
        <v>650</v>
      </c>
      <c r="M975" s="137">
        <v>1252</v>
      </c>
      <c r="N975" s="120"/>
      <c r="O975" s="466"/>
    </row>
    <row r="976" spans="1:15" s="30" customFormat="1" ht="12.75" hidden="1" customHeight="1" x14ac:dyDescent="0.2">
      <c r="A976" s="128">
        <v>1</v>
      </c>
      <c r="B976" s="107" t="s">
        <v>24</v>
      </c>
      <c r="C976" s="203" t="s">
        <v>89</v>
      </c>
      <c r="D976" s="105">
        <v>2007</v>
      </c>
      <c r="E976" s="214">
        <v>2</v>
      </c>
      <c r="F976" s="146">
        <v>17</v>
      </c>
      <c r="G976" s="147">
        <v>5</v>
      </c>
      <c r="H976" s="148">
        <v>22</v>
      </c>
      <c r="I976" s="146">
        <v>0</v>
      </c>
      <c r="J976" s="147">
        <v>0</v>
      </c>
      <c r="K976" s="148">
        <v>0</v>
      </c>
      <c r="L976" s="150">
        <v>0</v>
      </c>
      <c r="M976" s="137">
        <v>1448</v>
      </c>
      <c r="N976" s="118"/>
      <c r="O976" s="466"/>
    </row>
    <row r="977" spans="1:15" s="30" customFormat="1" ht="12.75" hidden="1" customHeight="1" x14ac:dyDescent="0.2">
      <c r="A977" s="128">
        <v>1</v>
      </c>
      <c r="B977" s="107" t="s">
        <v>24</v>
      </c>
      <c r="C977" s="203" t="s">
        <v>89</v>
      </c>
      <c r="D977" s="105">
        <v>2008</v>
      </c>
      <c r="E977" s="214">
        <v>3</v>
      </c>
      <c r="F977" s="146">
        <v>6</v>
      </c>
      <c r="G977" s="147">
        <v>0</v>
      </c>
      <c r="H977" s="148">
        <v>6</v>
      </c>
      <c r="I977" s="146">
        <v>121</v>
      </c>
      <c r="J977" s="147">
        <v>0</v>
      </c>
      <c r="K977" s="148">
        <v>121</v>
      </c>
      <c r="L977" s="150">
        <v>145</v>
      </c>
      <c r="M977" s="137">
        <v>1424</v>
      </c>
      <c r="N977" s="118"/>
      <c r="O977" s="466"/>
    </row>
    <row r="978" spans="1:15" s="30" customFormat="1" ht="12.75" hidden="1" customHeight="1" x14ac:dyDescent="0.2">
      <c r="A978" s="128">
        <v>1</v>
      </c>
      <c r="B978" s="107" t="s">
        <v>24</v>
      </c>
      <c r="C978" s="203" t="s">
        <v>89</v>
      </c>
      <c r="D978" s="105">
        <v>2009</v>
      </c>
      <c r="E978" s="214">
        <v>4</v>
      </c>
      <c r="F978" s="146">
        <v>10</v>
      </c>
      <c r="G978" s="147">
        <v>0</v>
      </c>
      <c r="H978" s="148">
        <v>10</v>
      </c>
      <c r="I978" s="146">
        <v>78</v>
      </c>
      <c r="J978" s="149">
        <v>26</v>
      </c>
      <c r="K978" s="143">
        <v>104</v>
      </c>
      <c r="L978" s="150">
        <v>138</v>
      </c>
      <c r="M978" s="137">
        <v>1390</v>
      </c>
      <c r="N978" s="118"/>
      <c r="O978" s="466"/>
    </row>
    <row r="979" spans="1:15" s="30" customFormat="1" ht="12.75" hidden="1" customHeight="1" x14ac:dyDescent="0.2">
      <c r="A979" s="128">
        <v>1</v>
      </c>
      <c r="B979" s="104"/>
      <c r="C979" s="220"/>
      <c r="D979" s="107">
        <v>2010</v>
      </c>
      <c r="E979" s="214">
        <v>5</v>
      </c>
      <c r="F979" s="609">
        <v>8</v>
      </c>
      <c r="G979" s="610">
        <v>5</v>
      </c>
      <c r="H979" s="611">
        <v>13</v>
      </c>
      <c r="I979" s="609">
        <v>36</v>
      </c>
      <c r="J979" s="612">
        <v>6</v>
      </c>
      <c r="K979" s="143">
        <v>42</v>
      </c>
      <c r="L979" s="613">
        <v>80</v>
      </c>
      <c r="M979" s="137">
        <v>1354</v>
      </c>
      <c r="N979" s="140"/>
      <c r="O979" s="466"/>
    </row>
    <row r="980" spans="1:15" s="100" customFormat="1" ht="12.75" hidden="1" customHeight="1" x14ac:dyDescent="0.2">
      <c r="B980" s="188"/>
      <c r="C980" s="183"/>
      <c r="D980" s="107">
        <v>2011</v>
      </c>
      <c r="E980" s="214"/>
      <c r="F980" s="609">
        <v>6</v>
      </c>
      <c r="G980" s="610">
        <v>2</v>
      </c>
      <c r="H980" s="611">
        <v>8</v>
      </c>
      <c r="I980" s="609">
        <v>3</v>
      </c>
      <c r="J980" s="612">
        <v>1</v>
      </c>
      <c r="K980" s="143">
        <v>4</v>
      </c>
      <c r="L980" s="613">
        <v>132</v>
      </c>
      <c r="M980" s="137">
        <v>1177</v>
      </c>
      <c r="N980" s="140"/>
      <c r="O980" s="466"/>
    </row>
    <row r="981" spans="1:15" s="100" customFormat="1" ht="12.75" hidden="1" customHeight="1" x14ac:dyDescent="0.2">
      <c r="A981" s="128">
        <v>34</v>
      </c>
      <c r="B981" s="212"/>
      <c r="C981" s="212"/>
      <c r="D981" s="107" t="s">
        <v>339</v>
      </c>
      <c r="E981" s="214"/>
      <c r="F981" s="144">
        <v>9</v>
      </c>
      <c r="G981" s="142">
        <v>5</v>
      </c>
      <c r="H981" s="143">
        <v>14</v>
      </c>
      <c r="I981" s="144">
        <v>0</v>
      </c>
      <c r="J981" s="142">
        <v>0</v>
      </c>
      <c r="K981" s="143">
        <v>0</v>
      </c>
      <c r="L981" s="145">
        <v>119</v>
      </c>
      <c r="M981" s="137">
        <v>1058</v>
      </c>
      <c r="N981" s="115"/>
      <c r="O981" s="466"/>
    </row>
    <row r="982" spans="1:15" s="100" customFormat="1" ht="12.75" hidden="1" customHeight="1" x14ac:dyDescent="0.2">
      <c r="A982" s="128"/>
      <c r="B982" s="107" t="s">
        <v>24</v>
      </c>
      <c r="C982" s="203" t="s">
        <v>89</v>
      </c>
      <c r="D982" s="107">
        <v>2013</v>
      </c>
      <c r="E982" s="214"/>
      <c r="F982" s="144">
        <v>2</v>
      </c>
      <c r="G982" s="142">
        <v>0</v>
      </c>
      <c r="H982" s="143">
        <v>2</v>
      </c>
      <c r="I982" s="144">
        <v>0</v>
      </c>
      <c r="J982" s="142">
        <v>0</v>
      </c>
      <c r="K982" s="143">
        <v>0</v>
      </c>
      <c r="L982" s="145">
        <v>108</v>
      </c>
      <c r="M982" s="137">
        <v>950</v>
      </c>
      <c r="N982" s="115"/>
      <c r="O982" s="466"/>
    </row>
    <row r="983" spans="1:15" s="100" customFormat="1" ht="12.75" customHeight="1" x14ac:dyDescent="0.2">
      <c r="A983" s="128"/>
      <c r="B983" s="107" t="s">
        <v>24</v>
      </c>
      <c r="C983" s="203" t="s">
        <v>89</v>
      </c>
      <c r="D983" s="107">
        <v>2014</v>
      </c>
      <c r="E983" s="214"/>
      <c r="F983" s="146">
        <v>5</v>
      </c>
      <c r="G983" s="147">
        <v>0</v>
      </c>
      <c r="H983" s="148">
        <v>5</v>
      </c>
      <c r="I983" s="146">
        <v>19</v>
      </c>
      <c r="J983" s="149">
        <v>20</v>
      </c>
      <c r="K983" s="148">
        <v>39</v>
      </c>
      <c r="L983" s="93" t="s">
        <v>307</v>
      </c>
      <c r="M983" s="137" t="s">
        <v>307</v>
      </c>
      <c r="N983" s="116"/>
      <c r="O983" s="466"/>
    </row>
    <row r="984" spans="1:15" s="100" customFormat="1" ht="12.75" customHeight="1" x14ac:dyDescent="0.2">
      <c r="A984" s="128"/>
      <c r="B984" s="107"/>
      <c r="C984" s="203"/>
      <c r="D984" s="107">
        <v>2015</v>
      </c>
      <c r="E984" s="214"/>
      <c r="F984" s="146">
        <v>4</v>
      </c>
      <c r="G984" s="147">
        <v>0</v>
      </c>
      <c r="H984" s="148">
        <v>4</v>
      </c>
      <c r="I984" s="146">
        <v>0</v>
      </c>
      <c r="J984" s="149">
        <v>0</v>
      </c>
      <c r="K984" s="148">
        <v>0</v>
      </c>
      <c r="L984" s="93" t="s">
        <v>307</v>
      </c>
      <c r="M984" s="137" t="s">
        <v>307</v>
      </c>
      <c r="N984" s="116"/>
      <c r="O984" s="466"/>
    </row>
    <row r="985" spans="1:15" s="100" customFormat="1" ht="12.75" customHeight="1" x14ac:dyDescent="0.2">
      <c r="A985" s="128"/>
      <c r="B985" s="107"/>
      <c r="C985" s="201"/>
      <c r="D985" s="107">
        <v>2016</v>
      </c>
      <c r="E985" s="214"/>
      <c r="F985" s="146">
        <v>11</v>
      </c>
      <c r="G985" s="147">
        <v>1</v>
      </c>
      <c r="H985" s="148">
        <v>12</v>
      </c>
      <c r="I985" s="146">
        <v>0</v>
      </c>
      <c r="J985" s="149">
        <v>0</v>
      </c>
      <c r="K985" s="148">
        <v>0</v>
      </c>
      <c r="L985" s="93" t="s">
        <v>307</v>
      </c>
      <c r="M985" s="137" t="s">
        <v>307</v>
      </c>
      <c r="N985" s="116"/>
      <c r="O985" s="466"/>
    </row>
    <row r="986" spans="1:15" s="467" customFormat="1" ht="12.75" customHeight="1" x14ac:dyDescent="0.25">
      <c r="A986" s="128"/>
      <c r="B986" s="107"/>
      <c r="C986" s="201"/>
      <c r="D986" s="107">
        <v>2017</v>
      </c>
      <c r="E986" s="211"/>
      <c r="F986" s="146">
        <v>5</v>
      </c>
      <c r="G986" s="147">
        <v>0</v>
      </c>
      <c r="H986" s="148">
        <v>5</v>
      </c>
      <c r="I986" s="146">
        <v>8</v>
      </c>
      <c r="J986" s="147">
        <v>3</v>
      </c>
      <c r="K986" s="148">
        <v>11</v>
      </c>
      <c r="L986" s="93" t="s">
        <v>307</v>
      </c>
      <c r="M986" s="137" t="s">
        <v>307</v>
      </c>
      <c r="N986" s="116"/>
      <c r="O986" s="466"/>
    </row>
    <row r="987" spans="1:15" s="467" customFormat="1" ht="12.75" customHeight="1" x14ac:dyDescent="0.25">
      <c r="A987" s="128"/>
      <c r="B987" s="107"/>
      <c r="C987" s="201"/>
      <c r="D987" s="107">
        <v>2018</v>
      </c>
      <c r="E987" s="211"/>
      <c r="F987" s="146">
        <v>2</v>
      </c>
      <c r="G987" s="147">
        <v>1</v>
      </c>
      <c r="H987" s="148">
        <v>3</v>
      </c>
      <c r="I987" s="146">
        <v>0</v>
      </c>
      <c r="J987" s="147">
        <v>0</v>
      </c>
      <c r="K987" s="148">
        <v>0</v>
      </c>
      <c r="L987" s="93" t="s">
        <v>307</v>
      </c>
      <c r="M987" s="137">
        <v>950</v>
      </c>
      <c r="N987" s="116"/>
      <c r="O987" s="466"/>
    </row>
    <row r="988" spans="1:15" s="466" customFormat="1" ht="4.5" customHeight="1" thickBot="1" x14ac:dyDescent="0.25">
      <c r="A988" s="128"/>
      <c r="B988" s="107"/>
      <c r="C988" s="201"/>
      <c r="D988" s="105"/>
      <c r="E988" s="213">
        <v>5</v>
      </c>
      <c r="F988" s="13"/>
      <c r="G988" s="14"/>
      <c r="H988" s="15"/>
      <c r="I988" s="13"/>
      <c r="J988" s="14"/>
      <c r="K988" s="15"/>
      <c r="L988" s="8"/>
      <c r="M988" s="8"/>
      <c r="N988" s="140"/>
    </row>
    <row r="989" spans="1:15" s="30" customFormat="1" ht="12.75" hidden="1" customHeight="1" x14ac:dyDescent="0.2">
      <c r="A989" s="128">
        <v>1</v>
      </c>
      <c r="B989" s="107"/>
      <c r="C989" s="203" t="s">
        <v>118</v>
      </c>
      <c r="D989" s="105">
        <v>2005</v>
      </c>
      <c r="E989" s="214">
        <v>3</v>
      </c>
      <c r="F989" s="136">
        <v>0</v>
      </c>
      <c r="G989" s="138">
        <v>3</v>
      </c>
      <c r="H989" s="139">
        <v>3</v>
      </c>
      <c r="I989" s="136">
        <v>0</v>
      </c>
      <c r="J989" s="138">
        <v>3</v>
      </c>
      <c r="K989" s="139">
        <v>3</v>
      </c>
      <c r="L989" s="137">
        <v>0</v>
      </c>
      <c r="M989" s="137">
        <v>5</v>
      </c>
      <c r="N989" s="117"/>
      <c r="O989" s="466"/>
    </row>
    <row r="990" spans="1:15" s="30" customFormat="1" ht="12.75" hidden="1" customHeight="1" x14ac:dyDescent="0.2">
      <c r="A990" s="128">
        <v>1</v>
      </c>
      <c r="B990" s="107"/>
      <c r="C990" s="203" t="s">
        <v>118</v>
      </c>
      <c r="D990" s="105">
        <v>2006</v>
      </c>
      <c r="E990" s="214">
        <v>3</v>
      </c>
      <c r="F990" s="136">
        <v>0</v>
      </c>
      <c r="G990" s="138">
        <v>1</v>
      </c>
      <c r="H990" s="139">
        <v>1</v>
      </c>
      <c r="I990" s="136">
        <v>0</v>
      </c>
      <c r="J990" s="138">
        <v>1</v>
      </c>
      <c r="K990" s="139">
        <v>1</v>
      </c>
      <c r="L990" s="137">
        <v>0</v>
      </c>
      <c r="M990" s="137">
        <v>7</v>
      </c>
      <c r="N990" s="117"/>
      <c r="O990" s="466"/>
    </row>
    <row r="991" spans="1:15" s="30" customFormat="1" ht="12.75" hidden="1" customHeight="1" x14ac:dyDescent="0.2">
      <c r="A991" s="128">
        <v>1</v>
      </c>
      <c r="B991" s="107" t="s">
        <v>117</v>
      </c>
      <c r="C991" s="203" t="s">
        <v>202</v>
      </c>
      <c r="D991" s="105">
        <v>2007</v>
      </c>
      <c r="E991" s="214">
        <v>4</v>
      </c>
      <c r="F991" s="136">
        <v>0</v>
      </c>
      <c r="G991" s="138">
        <v>0</v>
      </c>
      <c r="H991" s="139">
        <v>0</v>
      </c>
      <c r="I991" s="136">
        <v>0</v>
      </c>
      <c r="J991" s="138">
        <v>1</v>
      </c>
      <c r="K991" s="139">
        <v>1</v>
      </c>
      <c r="L991" s="137">
        <v>0</v>
      </c>
      <c r="M991" s="137">
        <v>8</v>
      </c>
      <c r="N991" s="117"/>
      <c r="O991" s="466"/>
    </row>
    <row r="992" spans="1:15" s="30" customFormat="1" ht="12.75" hidden="1" customHeight="1" x14ac:dyDescent="0.2">
      <c r="A992" s="128">
        <v>1</v>
      </c>
      <c r="B992" s="107" t="s">
        <v>117</v>
      </c>
      <c r="C992" s="203" t="s">
        <v>202</v>
      </c>
      <c r="D992" s="105">
        <v>2008</v>
      </c>
      <c r="E992" s="214">
        <v>5</v>
      </c>
      <c r="F992" s="136" t="s">
        <v>307</v>
      </c>
      <c r="G992" s="138" t="s">
        <v>307</v>
      </c>
      <c r="H992" s="139" t="s">
        <v>307</v>
      </c>
      <c r="I992" s="136" t="s">
        <v>307</v>
      </c>
      <c r="J992" s="138" t="s">
        <v>307</v>
      </c>
      <c r="K992" s="139" t="s">
        <v>307</v>
      </c>
      <c r="L992" s="137" t="s">
        <v>307</v>
      </c>
      <c r="M992" s="137" t="s">
        <v>307</v>
      </c>
      <c r="N992" s="117"/>
      <c r="O992" s="466"/>
    </row>
    <row r="993" spans="1:15" s="30" customFormat="1" ht="12.75" hidden="1" customHeight="1" x14ac:dyDescent="0.2">
      <c r="A993" s="128">
        <v>1</v>
      </c>
      <c r="B993" s="107" t="s">
        <v>117</v>
      </c>
      <c r="C993" s="203" t="s">
        <v>202</v>
      </c>
      <c r="D993" s="105">
        <v>2009</v>
      </c>
      <c r="E993" s="214">
        <v>6</v>
      </c>
      <c r="F993" s="146">
        <v>0</v>
      </c>
      <c r="G993" s="147">
        <v>0</v>
      </c>
      <c r="H993" s="148">
        <v>0</v>
      </c>
      <c r="I993" s="146">
        <v>0</v>
      </c>
      <c r="J993" s="147">
        <v>0</v>
      </c>
      <c r="K993" s="148">
        <v>0</v>
      </c>
      <c r="L993" s="150">
        <v>0</v>
      </c>
      <c r="M993" s="150">
        <v>10</v>
      </c>
      <c r="N993" s="117"/>
      <c r="O993" s="466"/>
    </row>
    <row r="994" spans="1:15" s="30" customFormat="1" ht="12.75" hidden="1" customHeight="1" x14ac:dyDescent="0.2">
      <c r="A994" s="128">
        <v>1</v>
      </c>
      <c r="B994" s="104"/>
      <c r="C994" s="220"/>
      <c r="D994" s="107">
        <v>2010</v>
      </c>
      <c r="E994" s="214">
        <v>7</v>
      </c>
      <c r="F994" s="609">
        <v>0</v>
      </c>
      <c r="G994" s="610">
        <v>0</v>
      </c>
      <c r="H994" s="611">
        <v>0</v>
      </c>
      <c r="I994" s="609">
        <v>0</v>
      </c>
      <c r="J994" s="612">
        <v>10</v>
      </c>
      <c r="K994" s="143">
        <v>10</v>
      </c>
      <c r="L994" s="613">
        <v>0</v>
      </c>
      <c r="M994" s="613">
        <v>20</v>
      </c>
      <c r="N994" s="140"/>
      <c r="O994" s="466"/>
    </row>
    <row r="995" spans="1:15" s="102" customFormat="1" ht="12.75" hidden="1" customHeight="1" x14ac:dyDescent="0.2">
      <c r="B995" s="188"/>
      <c r="C995" s="183"/>
      <c r="D995" s="107">
        <v>2011</v>
      </c>
      <c r="E995" s="214"/>
      <c r="F995" s="94" t="s">
        <v>307</v>
      </c>
      <c r="G995" s="95" t="s">
        <v>307</v>
      </c>
      <c r="H995" s="96" t="s">
        <v>307</v>
      </c>
      <c r="I995" s="94" t="s">
        <v>307</v>
      </c>
      <c r="J995" s="97" t="s">
        <v>307</v>
      </c>
      <c r="K995" s="96" t="s">
        <v>307</v>
      </c>
      <c r="L995" s="93" t="s">
        <v>307</v>
      </c>
      <c r="M995" s="93">
        <v>20</v>
      </c>
      <c r="N995" s="116"/>
      <c r="O995" s="466"/>
    </row>
    <row r="996" spans="1:15" s="102" customFormat="1" ht="12.75" hidden="1" customHeight="1" x14ac:dyDescent="0.2">
      <c r="A996" s="127">
        <v>35</v>
      </c>
      <c r="B996" s="215"/>
      <c r="C996" s="215"/>
      <c r="D996" s="107" t="s">
        <v>339</v>
      </c>
      <c r="E996" s="214"/>
      <c r="F996" s="136" t="s">
        <v>307</v>
      </c>
      <c r="G996" s="138" t="s">
        <v>307</v>
      </c>
      <c r="H996" s="139" t="s">
        <v>307</v>
      </c>
      <c r="I996" s="136" t="s">
        <v>307</v>
      </c>
      <c r="J996" s="14" t="s">
        <v>307</v>
      </c>
      <c r="K996" s="139" t="s">
        <v>307</v>
      </c>
      <c r="L996" s="137" t="s">
        <v>307</v>
      </c>
      <c r="M996" s="137">
        <v>20</v>
      </c>
      <c r="N996" s="116"/>
      <c r="O996" s="466"/>
    </row>
    <row r="997" spans="1:15" s="102" customFormat="1" ht="12.75" hidden="1" customHeight="1" x14ac:dyDescent="0.2">
      <c r="A997" s="127"/>
      <c r="B997" s="107" t="s">
        <v>117</v>
      </c>
      <c r="C997" s="203" t="s">
        <v>202</v>
      </c>
      <c r="D997" s="107">
        <v>2013</v>
      </c>
      <c r="E997" s="214"/>
      <c r="F997" s="146">
        <v>0</v>
      </c>
      <c r="G997" s="147">
        <v>4</v>
      </c>
      <c r="H997" s="148">
        <v>4</v>
      </c>
      <c r="I997" s="146">
        <v>0</v>
      </c>
      <c r="J997" s="149">
        <v>4</v>
      </c>
      <c r="K997" s="143">
        <v>4</v>
      </c>
      <c r="L997" s="150">
        <v>0</v>
      </c>
      <c r="M997" s="150">
        <v>34</v>
      </c>
      <c r="N997" s="116"/>
      <c r="O997" s="466"/>
    </row>
    <row r="998" spans="1:15" s="102" customFormat="1" ht="12.75" customHeight="1" x14ac:dyDescent="0.2">
      <c r="A998" s="127"/>
      <c r="B998" s="107" t="s">
        <v>117</v>
      </c>
      <c r="C998" s="203" t="s">
        <v>202</v>
      </c>
      <c r="D998" s="107">
        <v>2014</v>
      </c>
      <c r="E998" s="214"/>
      <c r="F998" s="146">
        <v>0</v>
      </c>
      <c r="G998" s="147">
        <v>12</v>
      </c>
      <c r="H998" s="148">
        <v>12</v>
      </c>
      <c r="I998" s="146">
        <v>0</v>
      </c>
      <c r="J998" s="149">
        <v>7</v>
      </c>
      <c r="K998" s="143">
        <v>7</v>
      </c>
      <c r="L998" s="150">
        <v>0</v>
      </c>
      <c r="M998" s="150">
        <v>41</v>
      </c>
      <c r="N998" s="116"/>
      <c r="O998" s="466"/>
    </row>
    <row r="999" spans="1:15" s="102" customFormat="1" ht="12.75" customHeight="1" x14ac:dyDescent="0.2">
      <c r="A999" s="127"/>
      <c r="B999" s="107"/>
      <c r="C999" s="203"/>
      <c r="D999" s="107">
        <v>2015</v>
      </c>
      <c r="E999" s="214"/>
      <c r="F999" s="146">
        <v>0</v>
      </c>
      <c r="G999" s="147">
        <v>12</v>
      </c>
      <c r="H999" s="148">
        <v>12</v>
      </c>
      <c r="I999" s="146">
        <v>0</v>
      </c>
      <c r="J999" s="149">
        <v>7</v>
      </c>
      <c r="K999" s="143">
        <v>7</v>
      </c>
      <c r="L999" s="150">
        <v>1</v>
      </c>
      <c r="M999" s="150">
        <v>47</v>
      </c>
      <c r="N999" s="116"/>
      <c r="O999" s="466"/>
    </row>
    <row r="1000" spans="1:15" s="102" customFormat="1" ht="12.75" customHeight="1" x14ac:dyDescent="0.2">
      <c r="A1000" s="127"/>
      <c r="B1000" s="107"/>
      <c r="C1000" s="203"/>
      <c r="D1000" s="107">
        <v>2016</v>
      </c>
      <c r="E1000" s="214"/>
      <c r="F1000" s="146">
        <v>1</v>
      </c>
      <c r="G1000" s="147">
        <v>2</v>
      </c>
      <c r="H1000" s="148">
        <v>3</v>
      </c>
      <c r="I1000" s="146">
        <v>0</v>
      </c>
      <c r="J1000" s="149">
        <v>1</v>
      </c>
      <c r="K1000" s="143">
        <v>1</v>
      </c>
      <c r="L1000" s="150">
        <v>0</v>
      </c>
      <c r="M1000" s="150">
        <v>48</v>
      </c>
      <c r="N1000" s="116"/>
      <c r="O1000" s="466"/>
    </row>
    <row r="1001" spans="1:15" s="467" customFormat="1" ht="12.75" customHeight="1" x14ac:dyDescent="0.25">
      <c r="A1001" s="128"/>
      <c r="B1001" s="107"/>
      <c r="C1001" s="201"/>
      <c r="D1001" s="107">
        <v>2017</v>
      </c>
      <c r="E1001" s="211"/>
      <c r="F1001" s="94" t="s">
        <v>307</v>
      </c>
      <c r="G1001" s="95" t="s">
        <v>307</v>
      </c>
      <c r="H1001" s="96" t="s">
        <v>307</v>
      </c>
      <c r="I1001" s="94" t="s">
        <v>307</v>
      </c>
      <c r="J1001" s="95" t="s">
        <v>307</v>
      </c>
      <c r="K1001" s="96" t="s">
        <v>307</v>
      </c>
      <c r="L1001" s="93" t="s">
        <v>307</v>
      </c>
      <c r="M1001" s="93" t="s">
        <v>307</v>
      </c>
      <c r="N1001" s="116"/>
      <c r="O1001" s="466"/>
    </row>
    <row r="1002" spans="1:15" s="467" customFormat="1" ht="11.25" customHeight="1" x14ac:dyDescent="0.25">
      <c r="A1002" s="128"/>
      <c r="B1002" s="107"/>
      <c r="C1002" s="201"/>
      <c r="D1002" s="107">
        <v>2018</v>
      </c>
      <c r="E1002" s="211"/>
      <c r="F1002" s="94" t="s">
        <v>307</v>
      </c>
      <c r="G1002" s="95" t="s">
        <v>307</v>
      </c>
      <c r="H1002" s="96" t="s">
        <v>307</v>
      </c>
      <c r="I1002" s="94" t="s">
        <v>307</v>
      </c>
      <c r="J1002" s="95" t="s">
        <v>307</v>
      </c>
      <c r="K1002" s="96" t="s">
        <v>307</v>
      </c>
      <c r="L1002" s="93" t="s">
        <v>307</v>
      </c>
      <c r="M1002" s="93" t="s">
        <v>307</v>
      </c>
      <c r="N1002" s="116"/>
      <c r="O1002" s="466"/>
    </row>
    <row r="1003" spans="1:15" s="466" customFormat="1" ht="4.5" customHeight="1" thickBot="1" x14ac:dyDescent="0.25">
      <c r="A1003" s="128"/>
      <c r="B1003" s="107"/>
      <c r="C1003" s="201"/>
      <c r="D1003" s="105"/>
      <c r="E1003" s="213">
        <v>5</v>
      </c>
      <c r="F1003" s="13"/>
      <c r="G1003" s="14"/>
      <c r="H1003" s="15"/>
      <c r="I1003" s="13"/>
      <c r="J1003" s="14"/>
      <c r="K1003" s="15"/>
      <c r="L1003" s="8"/>
      <c r="M1003" s="8"/>
      <c r="N1003" s="140"/>
    </row>
    <row r="1004" spans="1:15" s="466" customFormat="1" ht="13.5" hidden="1" customHeight="1" x14ac:dyDescent="0.2">
      <c r="A1004" s="128"/>
      <c r="B1004" s="107"/>
      <c r="C1004" s="203" t="s">
        <v>90</v>
      </c>
      <c r="D1004" s="105">
        <v>1982</v>
      </c>
      <c r="E1004" s="211"/>
      <c r="F1004" s="606">
        <v>226</v>
      </c>
      <c r="G1004" s="149">
        <v>0</v>
      </c>
      <c r="H1004" s="607">
        <v>226</v>
      </c>
      <c r="I1004" s="606">
        <v>129</v>
      </c>
      <c r="J1004" s="149">
        <v>0</v>
      </c>
      <c r="K1004" s="607">
        <v>129</v>
      </c>
      <c r="L1004" s="137">
        <v>1</v>
      </c>
      <c r="M1004" s="137">
        <v>322</v>
      </c>
      <c r="N1004" s="140"/>
    </row>
    <row r="1005" spans="1:15" s="466" customFormat="1" ht="13.5" hidden="1" customHeight="1" x14ac:dyDescent="0.2">
      <c r="A1005" s="128"/>
      <c r="B1005" s="107"/>
      <c r="C1005" s="203" t="s">
        <v>90</v>
      </c>
      <c r="D1005" s="105">
        <v>1983</v>
      </c>
      <c r="E1005" s="211"/>
      <c r="F1005" s="606">
        <v>315</v>
      </c>
      <c r="G1005" s="149">
        <v>34</v>
      </c>
      <c r="H1005" s="607">
        <v>349</v>
      </c>
      <c r="I1005" s="606">
        <v>183</v>
      </c>
      <c r="J1005" s="149">
        <v>0</v>
      </c>
      <c r="K1005" s="607">
        <v>183</v>
      </c>
      <c r="L1005" s="137">
        <v>1</v>
      </c>
      <c r="M1005" s="137">
        <v>504</v>
      </c>
      <c r="N1005" s="140"/>
    </row>
    <row r="1006" spans="1:15" s="30" customFormat="1" ht="12.75" hidden="1" customHeight="1" x14ac:dyDescent="0.2">
      <c r="A1006" s="128">
        <v>1</v>
      </c>
      <c r="B1006" s="107"/>
      <c r="C1006" s="203" t="s">
        <v>90</v>
      </c>
      <c r="D1006" s="107">
        <v>1984</v>
      </c>
      <c r="E1006" s="214">
        <v>10</v>
      </c>
      <c r="F1006" s="609">
        <v>304</v>
      </c>
      <c r="G1006" s="610">
        <v>26</v>
      </c>
      <c r="H1006" s="611">
        <v>330</v>
      </c>
      <c r="I1006" s="609">
        <v>206</v>
      </c>
      <c r="J1006" s="610">
        <v>0</v>
      </c>
      <c r="K1006" s="611">
        <v>206</v>
      </c>
      <c r="L1006" s="137">
        <v>11</v>
      </c>
      <c r="M1006" s="137">
        <v>699</v>
      </c>
      <c r="N1006" s="140"/>
      <c r="O1006" s="466"/>
    </row>
    <row r="1007" spans="1:15" s="30" customFormat="1" ht="12.75" hidden="1" customHeight="1" x14ac:dyDescent="0.2">
      <c r="A1007" s="128">
        <v>1</v>
      </c>
      <c r="B1007" s="107"/>
      <c r="C1007" s="203" t="s">
        <v>90</v>
      </c>
      <c r="D1007" s="107">
        <v>1985</v>
      </c>
      <c r="E1007" s="214">
        <v>10</v>
      </c>
      <c r="F1007" s="609">
        <v>371</v>
      </c>
      <c r="G1007" s="610">
        <v>14</v>
      </c>
      <c r="H1007" s="611">
        <v>385</v>
      </c>
      <c r="I1007" s="609">
        <v>899</v>
      </c>
      <c r="J1007" s="610">
        <v>9</v>
      </c>
      <c r="K1007" s="611">
        <v>908</v>
      </c>
      <c r="L1007" s="137">
        <v>14</v>
      </c>
      <c r="M1007" s="137">
        <v>908</v>
      </c>
      <c r="N1007" s="140"/>
      <c r="O1007" s="466"/>
    </row>
    <row r="1008" spans="1:15" s="30" customFormat="1" ht="12.75" hidden="1" customHeight="1" x14ac:dyDescent="0.2">
      <c r="A1008" s="128">
        <v>1</v>
      </c>
      <c r="B1008" s="107" t="s">
        <v>25</v>
      </c>
      <c r="C1008" s="203" t="s">
        <v>90</v>
      </c>
      <c r="D1008" s="107">
        <v>1986</v>
      </c>
      <c r="E1008" s="214">
        <v>11</v>
      </c>
      <c r="F1008" s="609">
        <v>32</v>
      </c>
      <c r="G1008" s="610">
        <v>37</v>
      </c>
      <c r="H1008" s="611">
        <v>69</v>
      </c>
      <c r="I1008" s="609">
        <v>308</v>
      </c>
      <c r="J1008" s="610">
        <v>10</v>
      </c>
      <c r="K1008" s="611">
        <v>318</v>
      </c>
      <c r="L1008" s="137">
        <v>34</v>
      </c>
      <c r="M1008" s="137">
        <v>1192</v>
      </c>
      <c r="N1008" s="140"/>
      <c r="O1008" s="466"/>
    </row>
    <row r="1009" spans="1:15" s="30" customFormat="1" ht="12.75" hidden="1" customHeight="1" x14ac:dyDescent="0.2">
      <c r="A1009" s="128">
        <v>1</v>
      </c>
      <c r="B1009" s="107" t="s">
        <v>25</v>
      </c>
      <c r="C1009" s="203" t="s">
        <v>90</v>
      </c>
      <c r="D1009" s="107">
        <v>1987</v>
      </c>
      <c r="E1009" s="214">
        <v>12</v>
      </c>
      <c r="F1009" s="609">
        <v>419</v>
      </c>
      <c r="G1009" s="610">
        <v>22</v>
      </c>
      <c r="H1009" s="611">
        <v>441</v>
      </c>
      <c r="I1009" s="609">
        <v>239</v>
      </c>
      <c r="J1009" s="610">
        <v>1</v>
      </c>
      <c r="K1009" s="611">
        <v>240</v>
      </c>
      <c r="L1009" s="137">
        <v>45</v>
      </c>
      <c r="M1009" s="137">
        <v>1387</v>
      </c>
      <c r="N1009" s="140"/>
      <c r="O1009" s="466"/>
    </row>
    <row r="1010" spans="1:15" s="30" customFormat="1" ht="12.75" hidden="1" customHeight="1" x14ac:dyDescent="0.2">
      <c r="A1010" s="128">
        <v>1</v>
      </c>
      <c r="B1010" s="107" t="s">
        <v>25</v>
      </c>
      <c r="C1010" s="203" t="s">
        <v>90</v>
      </c>
      <c r="D1010" s="107">
        <v>1988</v>
      </c>
      <c r="E1010" s="214">
        <v>13</v>
      </c>
      <c r="F1010" s="609">
        <v>503</v>
      </c>
      <c r="G1010" s="610">
        <v>76</v>
      </c>
      <c r="H1010" s="611">
        <v>579</v>
      </c>
      <c r="I1010" s="609">
        <v>295</v>
      </c>
      <c r="J1010" s="610">
        <v>63</v>
      </c>
      <c r="K1010" s="611">
        <v>358</v>
      </c>
      <c r="L1010" s="137">
        <v>67</v>
      </c>
      <c r="M1010" s="137">
        <v>1678</v>
      </c>
      <c r="N1010" s="140"/>
      <c r="O1010" s="466"/>
    </row>
    <row r="1011" spans="1:15" s="30" customFormat="1" ht="12.75" hidden="1" customHeight="1" x14ac:dyDescent="0.2">
      <c r="A1011" s="128">
        <v>1</v>
      </c>
      <c r="B1011" s="107" t="s">
        <v>25</v>
      </c>
      <c r="C1011" s="203" t="s">
        <v>90</v>
      </c>
      <c r="D1011" s="107">
        <v>1989</v>
      </c>
      <c r="E1011" s="214">
        <v>14</v>
      </c>
      <c r="F1011" s="609">
        <v>475</v>
      </c>
      <c r="G1011" s="610">
        <v>62</v>
      </c>
      <c r="H1011" s="611">
        <v>537</v>
      </c>
      <c r="I1011" s="609">
        <v>234</v>
      </c>
      <c r="J1011" s="610">
        <v>6</v>
      </c>
      <c r="K1011" s="611">
        <v>240</v>
      </c>
      <c r="L1011" s="137">
        <v>140</v>
      </c>
      <c r="M1011" s="137">
        <v>1776</v>
      </c>
      <c r="N1011" s="140"/>
      <c r="O1011" s="466"/>
    </row>
    <row r="1012" spans="1:15" s="30" customFormat="1" ht="12.75" hidden="1" customHeight="1" x14ac:dyDescent="0.2">
      <c r="A1012" s="128">
        <v>1</v>
      </c>
      <c r="B1012" s="107" t="s">
        <v>25</v>
      </c>
      <c r="C1012" s="203" t="s">
        <v>90</v>
      </c>
      <c r="D1012" s="107">
        <v>1990</v>
      </c>
      <c r="E1012" s="214">
        <v>15</v>
      </c>
      <c r="F1012" s="146">
        <v>404</v>
      </c>
      <c r="G1012" s="147">
        <v>167</v>
      </c>
      <c r="H1012" s="148">
        <v>571</v>
      </c>
      <c r="I1012" s="146">
        <v>415</v>
      </c>
      <c r="J1012" s="147">
        <v>61</v>
      </c>
      <c r="K1012" s="148">
        <v>476</v>
      </c>
      <c r="L1012" s="137">
        <v>158</v>
      </c>
      <c r="M1012" s="137">
        <v>2095</v>
      </c>
      <c r="N1012" s="140"/>
      <c r="O1012" s="466"/>
    </row>
    <row r="1013" spans="1:15" s="30" customFormat="1" ht="12.75" hidden="1" customHeight="1" x14ac:dyDescent="0.2">
      <c r="A1013" s="128">
        <v>1</v>
      </c>
      <c r="B1013" s="107" t="s">
        <v>25</v>
      </c>
      <c r="C1013" s="203" t="s">
        <v>90</v>
      </c>
      <c r="D1013" s="107">
        <v>1991</v>
      </c>
      <c r="E1013" s="214">
        <v>16</v>
      </c>
      <c r="F1013" s="146">
        <v>610</v>
      </c>
      <c r="G1013" s="147">
        <v>112</v>
      </c>
      <c r="H1013" s="148">
        <v>722</v>
      </c>
      <c r="I1013" s="146">
        <v>376</v>
      </c>
      <c r="J1013" s="147">
        <v>42</v>
      </c>
      <c r="K1013" s="148">
        <v>418</v>
      </c>
      <c r="L1013" s="137">
        <v>170</v>
      </c>
      <c r="M1013" s="137">
        <v>2343</v>
      </c>
      <c r="N1013" s="140"/>
      <c r="O1013" s="466"/>
    </row>
    <row r="1014" spans="1:15" s="30" customFormat="1" ht="12.75" hidden="1" customHeight="1" x14ac:dyDescent="0.2">
      <c r="A1014" s="128">
        <v>1</v>
      </c>
      <c r="B1014" s="107" t="s">
        <v>25</v>
      </c>
      <c r="C1014" s="203" t="s">
        <v>90</v>
      </c>
      <c r="D1014" s="107">
        <v>1992</v>
      </c>
      <c r="E1014" s="214">
        <v>17</v>
      </c>
      <c r="F1014" s="146">
        <v>620</v>
      </c>
      <c r="G1014" s="147">
        <v>97</v>
      </c>
      <c r="H1014" s="148">
        <v>717</v>
      </c>
      <c r="I1014" s="146">
        <v>310</v>
      </c>
      <c r="J1014" s="147">
        <v>47</v>
      </c>
      <c r="K1014" s="148">
        <v>357</v>
      </c>
      <c r="L1014" s="137">
        <v>171</v>
      </c>
      <c r="M1014" s="137">
        <v>2529</v>
      </c>
      <c r="N1014" s="140"/>
      <c r="O1014" s="466"/>
    </row>
    <row r="1015" spans="1:15" s="30" customFormat="1" ht="12.75" hidden="1" customHeight="1" x14ac:dyDescent="0.2">
      <c r="A1015" s="128">
        <v>1</v>
      </c>
      <c r="B1015" s="107" t="s">
        <v>25</v>
      </c>
      <c r="C1015" s="203" t="s">
        <v>90</v>
      </c>
      <c r="D1015" s="107">
        <v>1993</v>
      </c>
      <c r="E1015" s="214">
        <v>18</v>
      </c>
      <c r="F1015" s="146">
        <v>494</v>
      </c>
      <c r="G1015" s="147">
        <v>335</v>
      </c>
      <c r="H1015" s="148">
        <v>829</v>
      </c>
      <c r="I1015" s="146">
        <v>319</v>
      </c>
      <c r="J1015" s="147">
        <v>149</v>
      </c>
      <c r="K1015" s="148">
        <v>468</v>
      </c>
      <c r="L1015" s="137">
        <v>247</v>
      </c>
      <c r="M1015" s="137">
        <v>221</v>
      </c>
      <c r="N1015" s="140"/>
      <c r="O1015" s="466"/>
    </row>
    <row r="1016" spans="1:15" s="30" customFormat="1" ht="12.75" hidden="1" customHeight="1" x14ac:dyDescent="0.2">
      <c r="A1016" s="128">
        <v>1</v>
      </c>
      <c r="B1016" s="107" t="s">
        <v>25</v>
      </c>
      <c r="C1016" s="203" t="s">
        <v>90</v>
      </c>
      <c r="D1016" s="107">
        <v>1994</v>
      </c>
      <c r="E1016" s="214">
        <v>19</v>
      </c>
      <c r="F1016" s="146">
        <v>678</v>
      </c>
      <c r="G1016" s="147">
        <v>279</v>
      </c>
      <c r="H1016" s="148">
        <v>957</v>
      </c>
      <c r="I1016" s="146">
        <v>336</v>
      </c>
      <c r="J1016" s="147">
        <v>83</v>
      </c>
      <c r="K1016" s="148">
        <v>419</v>
      </c>
      <c r="L1016" s="137">
        <v>186</v>
      </c>
      <c r="M1016" s="137">
        <v>2919</v>
      </c>
      <c r="N1016" s="140"/>
      <c r="O1016" s="466"/>
    </row>
    <row r="1017" spans="1:15" s="30" customFormat="1" ht="12.75" hidden="1" customHeight="1" x14ac:dyDescent="0.2">
      <c r="A1017" s="128">
        <v>1</v>
      </c>
      <c r="B1017" s="107" t="s">
        <v>25</v>
      </c>
      <c r="C1017" s="203" t="s">
        <v>90</v>
      </c>
      <c r="D1017" s="107">
        <v>1995</v>
      </c>
      <c r="E1017" s="214">
        <v>20</v>
      </c>
      <c r="F1017" s="146">
        <v>766</v>
      </c>
      <c r="G1017" s="147">
        <v>213</v>
      </c>
      <c r="H1017" s="148">
        <v>979</v>
      </c>
      <c r="I1017" s="146">
        <v>507</v>
      </c>
      <c r="J1017" s="147">
        <v>91</v>
      </c>
      <c r="K1017" s="148">
        <v>598</v>
      </c>
      <c r="L1017" s="137">
        <v>278</v>
      </c>
      <c r="M1017" s="137">
        <v>3239</v>
      </c>
      <c r="N1017" s="140"/>
      <c r="O1017" s="466"/>
    </row>
    <row r="1018" spans="1:15" s="30" customFormat="1" ht="12.75" hidden="1" customHeight="1" x14ac:dyDescent="0.2">
      <c r="A1018" s="128">
        <v>1</v>
      </c>
      <c r="B1018" s="107" t="s">
        <v>25</v>
      </c>
      <c r="C1018" s="203" t="s">
        <v>90</v>
      </c>
      <c r="D1018" s="107">
        <v>1996</v>
      </c>
      <c r="E1018" s="214">
        <v>21</v>
      </c>
      <c r="F1018" s="146">
        <v>736</v>
      </c>
      <c r="G1018" s="147">
        <v>203</v>
      </c>
      <c r="H1018" s="148">
        <v>939</v>
      </c>
      <c r="I1018" s="146">
        <v>426</v>
      </c>
      <c r="J1018" s="147">
        <v>51</v>
      </c>
      <c r="K1018" s="148">
        <v>477</v>
      </c>
      <c r="L1018" s="137">
        <v>477</v>
      </c>
      <c r="M1018" s="137">
        <v>3269</v>
      </c>
      <c r="N1018" s="140"/>
      <c r="O1018" s="466"/>
    </row>
    <row r="1019" spans="1:15" s="30" customFormat="1" ht="12.75" hidden="1" customHeight="1" x14ac:dyDescent="0.2">
      <c r="A1019" s="128">
        <v>1</v>
      </c>
      <c r="B1019" s="107" t="s">
        <v>25</v>
      </c>
      <c r="C1019" s="203" t="s">
        <v>90</v>
      </c>
      <c r="D1019" s="107">
        <v>1997</v>
      </c>
      <c r="E1019" s="214">
        <v>22</v>
      </c>
      <c r="F1019" s="146">
        <v>818</v>
      </c>
      <c r="G1019" s="147">
        <v>236</v>
      </c>
      <c r="H1019" s="148">
        <v>1054</v>
      </c>
      <c r="I1019" s="146">
        <v>559</v>
      </c>
      <c r="J1019" s="147">
        <v>159</v>
      </c>
      <c r="K1019" s="148">
        <v>718</v>
      </c>
      <c r="L1019" s="137">
        <v>446</v>
      </c>
      <c r="M1019" s="137">
        <v>3541</v>
      </c>
      <c r="N1019" s="140"/>
      <c r="O1019" s="466"/>
    </row>
    <row r="1020" spans="1:15" s="30" customFormat="1" ht="12.75" hidden="1" customHeight="1" x14ac:dyDescent="0.2">
      <c r="A1020" s="128">
        <v>1</v>
      </c>
      <c r="B1020" s="107" t="s">
        <v>25</v>
      </c>
      <c r="C1020" s="203" t="s">
        <v>90</v>
      </c>
      <c r="D1020" s="107">
        <v>1998</v>
      </c>
      <c r="E1020" s="214">
        <v>23</v>
      </c>
      <c r="F1020" s="146">
        <v>793</v>
      </c>
      <c r="G1020" s="147">
        <v>241</v>
      </c>
      <c r="H1020" s="148">
        <v>1034</v>
      </c>
      <c r="I1020" s="146">
        <v>869</v>
      </c>
      <c r="J1020" s="147">
        <v>148</v>
      </c>
      <c r="K1020" s="148">
        <v>1017</v>
      </c>
      <c r="L1020" s="137">
        <v>487</v>
      </c>
      <c r="M1020" s="137">
        <v>4071</v>
      </c>
      <c r="N1020" s="140"/>
      <c r="O1020" s="466"/>
    </row>
    <row r="1021" spans="1:15" s="30" customFormat="1" ht="12.75" hidden="1" customHeight="1" x14ac:dyDescent="0.2">
      <c r="A1021" s="128">
        <v>1</v>
      </c>
      <c r="B1021" s="107" t="s">
        <v>25</v>
      </c>
      <c r="C1021" s="203" t="s">
        <v>90</v>
      </c>
      <c r="D1021" s="107">
        <v>1999</v>
      </c>
      <c r="E1021" s="214">
        <v>24</v>
      </c>
      <c r="F1021" s="146">
        <v>649</v>
      </c>
      <c r="G1021" s="147">
        <v>118</v>
      </c>
      <c r="H1021" s="148">
        <v>767</v>
      </c>
      <c r="I1021" s="146">
        <v>456</v>
      </c>
      <c r="J1021" s="147">
        <v>148</v>
      </c>
      <c r="K1021" s="148">
        <v>604</v>
      </c>
      <c r="L1021" s="137">
        <v>326</v>
      </c>
      <c r="M1021" s="137">
        <v>4349</v>
      </c>
      <c r="N1021" s="140"/>
      <c r="O1021" s="466"/>
    </row>
    <row r="1022" spans="1:15" s="30" customFormat="1" ht="12.75" hidden="1" customHeight="1" x14ac:dyDescent="0.2">
      <c r="A1022" s="128">
        <v>1</v>
      </c>
      <c r="B1022" s="107" t="s">
        <v>25</v>
      </c>
      <c r="C1022" s="203" t="s">
        <v>90</v>
      </c>
      <c r="D1022" s="107">
        <v>2000</v>
      </c>
      <c r="E1022" s="214">
        <v>25</v>
      </c>
      <c r="F1022" s="146">
        <v>636</v>
      </c>
      <c r="G1022" s="147">
        <v>291</v>
      </c>
      <c r="H1022" s="148">
        <v>927</v>
      </c>
      <c r="I1022" s="146">
        <v>677</v>
      </c>
      <c r="J1022" s="147">
        <v>307</v>
      </c>
      <c r="K1022" s="148">
        <v>984</v>
      </c>
      <c r="L1022" s="137">
        <v>688</v>
      </c>
      <c r="M1022" s="137">
        <v>4263</v>
      </c>
      <c r="N1022" s="140"/>
      <c r="O1022" s="466"/>
    </row>
    <row r="1023" spans="1:15" s="30" customFormat="1" ht="12.75" hidden="1" customHeight="1" x14ac:dyDescent="0.2">
      <c r="A1023" s="128">
        <v>1</v>
      </c>
      <c r="B1023" s="107" t="s">
        <v>25</v>
      </c>
      <c r="C1023" s="203" t="s">
        <v>90</v>
      </c>
      <c r="D1023" s="107">
        <v>2001</v>
      </c>
      <c r="E1023" s="214">
        <v>26</v>
      </c>
      <c r="F1023" s="146">
        <v>878</v>
      </c>
      <c r="G1023" s="147">
        <v>264</v>
      </c>
      <c r="H1023" s="148">
        <v>1142</v>
      </c>
      <c r="I1023" s="146">
        <v>800</v>
      </c>
      <c r="J1023" s="147">
        <v>211</v>
      </c>
      <c r="K1023" s="148">
        <v>1011</v>
      </c>
      <c r="L1023" s="137">
        <v>583</v>
      </c>
      <c r="M1023" s="137">
        <v>4867</v>
      </c>
      <c r="N1023" s="140"/>
      <c r="O1023" s="466"/>
    </row>
    <row r="1024" spans="1:15" s="30" customFormat="1" ht="12.75" hidden="1" customHeight="1" x14ac:dyDescent="0.2">
      <c r="A1024" s="128">
        <v>1</v>
      </c>
      <c r="B1024" s="107" t="s">
        <v>25</v>
      </c>
      <c r="C1024" s="203" t="s">
        <v>90</v>
      </c>
      <c r="D1024" s="107">
        <v>2002</v>
      </c>
      <c r="E1024" s="214">
        <v>27</v>
      </c>
      <c r="F1024" s="146">
        <v>799</v>
      </c>
      <c r="G1024" s="147">
        <v>269</v>
      </c>
      <c r="H1024" s="148">
        <v>1068</v>
      </c>
      <c r="I1024" s="146">
        <v>1035</v>
      </c>
      <c r="J1024" s="147">
        <v>286</v>
      </c>
      <c r="K1024" s="148">
        <v>1321</v>
      </c>
      <c r="L1024" s="137">
        <v>723</v>
      </c>
      <c r="M1024" s="137">
        <v>5465</v>
      </c>
      <c r="N1024" s="140"/>
      <c r="O1024" s="466"/>
    </row>
    <row r="1025" spans="1:15" s="30" customFormat="1" ht="12.75" hidden="1" customHeight="1" thickBot="1" x14ac:dyDescent="0.25">
      <c r="A1025" s="128">
        <v>1</v>
      </c>
      <c r="B1025" s="107" t="s">
        <v>25</v>
      </c>
      <c r="C1025" s="203" t="s">
        <v>90</v>
      </c>
      <c r="D1025" s="107">
        <v>2003</v>
      </c>
      <c r="E1025" s="216">
        <v>28</v>
      </c>
      <c r="F1025" s="146">
        <v>778</v>
      </c>
      <c r="G1025" s="147">
        <v>354</v>
      </c>
      <c r="H1025" s="148">
        <v>1132</v>
      </c>
      <c r="I1025" s="146">
        <v>544</v>
      </c>
      <c r="J1025" s="147">
        <v>79</v>
      </c>
      <c r="K1025" s="148">
        <v>623</v>
      </c>
      <c r="L1025" s="137">
        <v>488</v>
      </c>
      <c r="M1025" s="137">
        <v>5600</v>
      </c>
      <c r="N1025" s="140"/>
      <c r="O1025" s="466"/>
    </row>
    <row r="1026" spans="1:15" s="30" customFormat="1" ht="12.75" hidden="1" customHeight="1" x14ac:dyDescent="0.2">
      <c r="A1026" s="128">
        <v>1</v>
      </c>
      <c r="B1026" s="107" t="s">
        <v>25</v>
      </c>
      <c r="C1026" s="203" t="s">
        <v>90</v>
      </c>
      <c r="D1026" s="107">
        <v>2004</v>
      </c>
      <c r="E1026" s="214">
        <v>-1</v>
      </c>
      <c r="F1026" s="146">
        <v>991</v>
      </c>
      <c r="G1026" s="147">
        <v>359</v>
      </c>
      <c r="H1026" s="148">
        <v>1350</v>
      </c>
      <c r="I1026" s="146">
        <v>761</v>
      </c>
      <c r="J1026" s="147">
        <v>218</v>
      </c>
      <c r="K1026" s="148">
        <v>979</v>
      </c>
      <c r="L1026" s="137">
        <v>1053</v>
      </c>
      <c r="M1026" s="137">
        <v>5513</v>
      </c>
      <c r="N1026" s="140"/>
      <c r="O1026" s="466"/>
    </row>
    <row r="1027" spans="1:15" s="30" customFormat="1" ht="12.75" hidden="1" customHeight="1" x14ac:dyDescent="0.2">
      <c r="A1027" s="128"/>
      <c r="B1027" s="107"/>
      <c r="C1027" s="203"/>
      <c r="D1027" s="107">
        <v>2005</v>
      </c>
      <c r="E1027" s="214"/>
      <c r="F1027" s="146">
        <v>963</v>
      </c>
      <c r="G1027" s="147">
        <v>359</v>
      </c>
      <c r="H1027" s="148">
        <v>1322</v>
      </c>
      <c r="I1027" s="146">
        <v>796</v>
      </c>
      <c r="J1027" s="147">
        <v>277</v>
      </c>
      <c r="K1027" s="148">
        <v>1073</v>
      </c>
      <c r="L1027" s="137">
        <v>850</v>
      </c>
      <c r="M1027" s="137">
        <v>5736</v>
      </c>
      <c r="N1027" s="140"/>
      <c r="O1027" s="466"/>
    </row>
    <row r="1028" spans="1:15" s="30" customFormat="1" ht="12.75" hidden="1" customHeight="1" x14ac:dyDescent="0.2">
      <c r="A1028" s="128">
        <v>1</v>
      </c>
      <c r="B1028" s="107" t="s">
        <v>25</v>
      </c>
      <c r="C1028" s="203" t="s">
        <v>90</v>
      </c>
      <c r="D1028" s="105">
        <v>2006</v>
      </c>
      <c r="E1028" s="214">
        <v>0</v>
      </c>
      <c r="F1028" s="146">
        <v>918</v>
      </c>
      <c r="G1028" s="147">
        <v>440</v>
      </c>
      <c r="H1028" s="148">
        <v>1358</v>
      </c>
      <c r="I1028" s="146">
        <v>735</v>
      </c>
      <c r="J1028" s="147">
        <v>299</v>
      </c>
      <c r="K1028" s="148">
        <v>1034</v>
      </c>
      <c r="L1028" s="137">
        <v>440</v>
      </c>
      <c r="M1028" s="137">
        <v>6330</v>
      </c>
      <c r="N1028" s="140"/>
      <c r="O1028" s="466"/>
    </row>
    <row r="1029" spans="1:15" s="30" customFormat="1" ht="12.75" hidden="1" customHeight="1" x14ac:dyDescent="0.2">
      <c r="A1029" s="128">
        <v>1</v>
      </c>
      <c r="B1029" s="107" t="s">
        <v>25</v>
      </c>
      <c r="C1029" s="203" t="s">
        <v>90</v>
      </c>
      <c r="D1029" s="105">
        <v>2007</v>
      </c>
      <c r="E1029" s="214">
        <v>1</v>
      </c>
      <c r="F1029" s="146">
        <v>1016</v>
      </c>
      <c r="G1029" s="147">
        <v>390</v>
      </c>
      <c r="H1029" s="148">
        <v>1406</v>
      </c>
      <c r="I1029" s="146">
        <v>994</v>
      </c>
      <c r="J1029" s="147">
        <v>344</v>
      </c>
      <c r="K1029" s="148">
        <v>1338</v>
      </c>
      <c r="L1029" s="137">
        <v>901</v>
      </c>
      <c r="M1029" s="137">
        <v>6767</v>
      </c>
      <c r="N1029" s="140"/>
      <c r="O1029" s="466"/>
    </row>
    <row r="1030" spans="1:15" s="30" customFormat="1" ht="12.75" hidden="1" customHeight="1" x14ac:dyDescent="0.2">
      <c r="A1030" s="128">
        <v>1</v>
      </c>
      <c r="B1030" s="107" t="s">
        <v>25</v>
      </c>
      <c r="C1030" s="203" t="s">
        <v>90</v>
      </c>
      <c r="D1030" s="105">
        <v>2008</v>
      </c>
      <c r="E1030" s="214">
        <v>2</v>
      </c>
      <c r="F1030" s="146">
        <v>877</v>
      </c>
      <c r="G1030" s="147">
        <v>507</v>
      </c>
      <c r="H1030" s="148">
        <v>1384</v>
      </c>
      <c r="I1030" s="146">
        <v>889</v>
      </c>
      <c r="J1030" s="147">
        <v>347</v>
      </c>
      <c r="K1030" s="148">
        <v>1236</v>
      </c>
      <c r="L1030" s="137">
        <v>853</v>
      </c>
      <c r="M1030" s="137">
        <v>7150</v>
      </c>
      <c r="N1030" s="140"/>
      <c r="O1030" s="466"/>
    </row>
    <row r="1031" spans="1:15" s="30" customFormat="1" ht="12.75" hidden="1" customHeight="1" x14ac:dyDescent="0.2">
      <c r="A1031" s="128">
        <v>1</v>
      </c>
      <c r="B1031" s="107" t="s">
        <v>25</v>
      </c>
      <c r="C1031" s="203" t="s">
        <v>90</v>
      </c>
      <c r="D1031" s="105">
        <v>2009</v>
      </c>
      <c r="E1031" s="214">
        <v>3</v>
      </c>
      <c r="F1031" s="146">
        <v>863</v>
      </c>
      <c r="G1031" s="147">
        <v>275</v>
      </c>
      <c r="H1031" s="148">
        <v>1138</v>
      </c>
      <c r="I1031" s="146">
        <v>1088</v>
      </c>
      <c r="J1031" s="149">
        <v>413</v>
      </c>
      <c r="K1031" s="143">
        <v>1501</v>
      </c>
      <c r="L1031" s="137">
        <v>949</v>
      </c>
      <c r="M1031" s="137">
        <v>7702</v>
      </c>
      <c r="N1031" s="140"/>
      <c r="O1031" s="466"/>
    </row>
    <row r="1032" spans="1:15" s="30" customFormat="1" ht="12.75" hidden="1" customHeight="1" x14ac:dyDescent="0.2">
      <c r="A1032" s="128">
        <v>1</v>
      </c>
      <c r="B1032" s="104"/>
      <c r="C1032" s="220"/>
      <c r="D1032" s="107">
        <v>2010</v>
      </c>
      <c r="E1032" s="214">
        <v>4</v>
      </c>
      <c r="F1032" s="609">
        <v>730</v>
      </c>
      <c r="G1032" s="610">
        <v>308</v>
      </c>
      <c r="H1032" s="611">
        <v>1038</v>
      </c>
      <c r="I1032" s="609">
        <v>958</v>
      </c>
      <c r="J1032" s="612">
        <v>446</v>
      </c>
      <c r="K1032" s="143">
        <v>1404</v>
      </c>
      <c r="L1032" s="137">
        <v>1192</v>
      </c>
      <c r="M1032" s="137">
        <v>7909</v>
      </c>
      <c r="N1032" s="140"/>
      <c r="O1032" s="466"/>
    </row>
    <row r="1033" spans="1:15" s="100" customFormat="1" ht="12.75" hidden="1" customHeight="1" x14ac:dyDescent="0.2">
      <c r="B1033" s="188"/>
      <c r="C1033" s="183"/>
      <c r="D1033" s="107">
        <v>2011</v>
      </c>
      <c r="E1033" s="214"/>
      <c r="F1033" s="609">
        <v>793</v>
      </c>
      <c r="G1033" s="610">
        <v>333</v>
      </c>
      <c r="H1033" s="611">
        <v>1126</v>
      </c>
      <c r="I1033" s="609">
        <v>783</v>
      </c>
      <c r="J1033" s="612">
        <v>356</v>
      </c>
      <c r="K1033" s="143">
        <v>1139</v>
      </c>
      <c r="L1033" s="137">
        <v>885</v>
      </c>
      <c r="M1033" s="137">
        <v>8163</v>
      </c>
      <c r="N1033" s="115"/>
      <c r="O1033" s="466"/>
    </row>
    <row r="1034" spans="1:15" s="100" customFormat="1" ht="12.75" hidden="1" customHeight="1" x14ac:dyDescent="0.2">
      <c r="A1034" s="128">
        <v>36</v>
      </c>
      <c r="B1034" s="212"/>
      <c r="C1034" s="212"/>
      <c r="D1034" s="107" t="s">
        <v>339</v>
      </c>
      <c r="E1034" s="214"/>
      <c r="F1034" s="144">
        <v>746</v>
      </c>
      <c r="G1034" s="142">
        <v>364</v>
      </c>
      <c r="H1034" s="143">
        <v>1110</v>
      </c>
      <c r="I1034" s="144">
        <v>668</v>
      </c>
      <c r="J1034" s="142">
        <v>213</v>
      </c>
      <c r="K1034" s="143">
        <v>881</v>
      </c>
      <c r="L1034" s="137">
        <v>842</v>
      </c>
      <c r="M1034" s="137">
        <v>8202</v>
      </c>
      <c r="N1034" s="115"/>
      <c r="O1034" s="466"/>
    </row>
    <row r="1035" spans="1:15" s="101" customFormat="1" ht="12.75" hidden="1" customHeight="1" x14ac:dyDescent="0.2">
      <c r="A1035" s="128"/>
      <c r="B1035" s="107" t="s">
        <v>25</v>
      </c>
      <c r="C1035" s="203" t="s">
        <v>90</v>
      </c>
      <c r="D1035" s="107">
        <v>2013</v>
      </c>
      <c r="E1035" s="214"/>
      <c r="F1035" s="144">
        <v>730</v>
      </c>
      <c r="G1035" s="142">
        <v>324</v>
      </c>
      <c r="H1035" s="143">
        <v>1054</v>
      </c>
      <c r="I1035" s="144">
        <v>554</v>
      </c>
      <c r="J1035" s="142">
        <v>198</v>
      </c>
      <c r="K1035" s="143">
        <v>752</v>
      </c>
      <c r="L1035" s="137">
        <v>906</v>
      </c>
      <c r="M1035" s="137">
        <v>8048</v>
      </c>
      <c r="N1035" s="115"/>
      <c r="O1035" s="466"/>
    </row>
    <row r="1036" spans="1:15" s="101" customFormat="1" ht="12.75" customHeight="1" x14ac:dyDescent="0.2">
      <c r="A1036" s="128"/>
      <c r="B1036" s="107" t="s">
        <v>25</v>
      </c>
      <c r="C1036" s="203" t="s">
        <v>90</v>
      </c>
      <c r="D1036" s="107">
        <v>2014</v>
      </c>
      <c r="E1036" s="214"/>
      <c r="F1036" s="144">
        <v>647</v>
      </c>
      <c r="G1036" s="142">
        <v>371</v>
      </c>
      <c r="H1036" s="143">
        <v>1018</v>
      </c>
      <c r="I1036" s="144">
        <v>590</v>
      </c>
      <c r="J1036" s="142">
        <v>273</v>
      </c>
      <c r="K1036" s="143">
        <v>863</v>
      </c>
      <c r="L1036" s="137">
        <v>637</v>
      </c>
      <c r="M1036" s="137">
        <v>8274</v>
      </c>
      <c r="N1036" s="56"/>
      <c r="O1036" s="466"/>
    </row>
    <row r="1037" spans="1:15" s="101" customFormat="1" ht="12.75" customHeight="1" x14ac:dyDescent="0.2">
      <c r="A1037" s="128"/>
      <c r="B1037" s="107"/>
      <c r="C1037" s="203"/>
      <c r="D1037" s="107">
        <v>2015</v>
      </c>
      <c r="E1037" s="214"/>
      <c r="F1037" s="144">
        <v>606</v>
      </c>
      <c r="G1037" s="142">
        <v>308</v>
      </c>
      <c r="H1037" s="143">
        <v>914</v>
      </c>
      <c r="I1037" s="144">
        <v>586</v>
      </c>
      <c r="J1037" s="142">
        <v>261</v>
      </c>
      <c r="K1037" s="143">
        <v>847</v>
      </c>
      <c r="L1037" s="137">
        <v>890</v>
      </c>
      <c r="M1037" s="137">
        <v>8231</v>
      </c>
      <c r="N1037" s="56"/>
      <c r="O1037" s="466"/>
    </row>
    <row r="1038" spans="1:15" s="101" customFormat="1" ht="12.75" customHeight="1" x14ac:dyDescent="0.2">
      <c r="A1038" s="128"/>
      <c r="B1038" s="107"/>
      <c r="C1038" s="203"/>
      <c r="D1038" s="107">
        <v>2016</v>
      </c>
      <c r="E1038" s="214"/>
      <c r="F1038" s="144">
        <v>609</v>
      </c>
      <c r="G1038" s="142">
        <v>368</v>
      </c>
      <c r="H1038" s="143">
        <v>977</v>
      </c>
      <c r="I1038" s="144">
        <v>572</v>
      </c>
      <c r="J1038" s="142">
        <v>369</v>
      </c>
      <c r="K1038" s="143">
        <v>941</v>
      </c>
      <c r="L1038" s="137">
        <v>833</v>
      </c>
      <c r="M1038" s="137">
        <v>8339</v>
      </c>
      <c r="N1038" s="56"/>
      <c r="O1038" s="466"/>
    </row>
    <row r="1039" spans="1:15" s="467" customFormat="1" ht="12.75" customHeight="1" x14ac:dyDescent="0.25">
      <c r="A1039" s="128"/>
      <c r="B1039" s="107"/>
      <c r="C1039" s="201"/>
      <c r="D1039" s="107">
        <v>2017</v>
      </c>
      <c r="E1039" s="211"/>
      <c r="F1039" s="146">
        <v>611</v>
      </c>
      <c r="G1039" s="147">
        <v>408</v>
      </c>
      <c r="H1039" s="148">
        <v>1019</v>
      </c>
      <c r="I1039" s="146">
        <v>439</v>
      </c>
      <c r="J1039" s="147">
        <v>373</v>
      </c>
      <c r="K1039" s="148">
        <v>812</v>
      </c>
      <c r="L1039" s="137">
        <v>661</v>
      </c>
      <c r="M1039" s="137">
        <v>8490</v>
      </c>
      <c r="N1039" s="115"/>
      <c r="O1039" s="466"/>
    </row>
    <row r="1040" spans="1:15" s="467" customFormat="1" ht="12.75" customHeight="1" x14ac:dyDescent="0.25">
      <c r="A1040" s="128"/>
      <c r="B1040" s="107"/>
      <c r="C1040" s="201"/>
      <c r="D1040" s="107">
        <v>2018</v>
      </c>
      <c r="E1040" s="211"/>
      <c r="F1040" s="146">
        <v>570</v>
      </c>
      <c r="G1040" s="147">
        <v>310</v>
      </c>
      <c r="H1040" s="148">
        <v>880</v>
      </c>
      <c r="I1040" s="146">
        <v>467</v>
      </c>
      <c r="J1040" s="147">
        <v>291</v>
      </c>
      <c r="K1040" s="148">
        <v>758</v>
      </c>
      <c r="L1040" s="137">
        <v>436</v>
      </c>
      <c r="M1040" s="137">
        <v>8681</v>
      </c>
      <c r="N1040" s="100"/>
      <c r="O1040" s="466"/>
    </row>
    <row r="1041" spans="1:15" s="467" customFormat="1" ht="4.5" customHeight="1" thickBot="1" x14ac:dyDescent="0.3">
      <c r="A1041" s="128"/>
      <c r="B1041" s="107"/>
      <c r="C1041" s="201"/>
      <c r="D1041" s="105"/>
      <c r="E1041" s="213">
        <v>5</v>
      </c>
      <c r="F1041" s="13"/>
      <c r="G1041" s="14"/>
      <c r="H1041" s="15"/>
      <c r="I1041" s="13"/>
      <c r="J1041" s="14"/>
      <c r="K1041" s="15"/>
      <c r="L1041" s="8"/>
      <c r="M1041" s="8"/>
      <c r="N1041" s="100"/>
      <c r="O1041" s="466"/>
    </row>
    <row r="1042" spans="1:15" s="466" customFormat="1" ht="12.75" hidden="1" customHeight="1" thickBot="1" x14ac:dyDescent="0.25">
      <c r="A1042" s="128"/>
      <c r="B1042" s="434"/>
      <c r="C1042" s="435" t="s">
        <v>91</v>
      </c>
      <c r="D1042" s="443">
        <v>1998</v>
      </c>
      <c r="E1042" s="444">
        <v>5</v>
      </c>
      <c r="F1042" s="617">
        <v>42</v>
      </c>
      <c r="G1042" s="618">
        <v>33</v>
      </c>
      <c r="H1042" s="619">
        <v>75</v>
      </c>
      <c r="I1042" s="617">
        <v>0</v>
      </c>
      <c r="J1042" s="618">
        <v>0</v>
      </c>
      <c r="K1042" s="619">
        <v>0</v>
      </c>
      <c r="L1042" s="620">
        <v>0</v>
      </c>
      <c r="M1042" s="620">
        <v>0</v>
      </c>
      <c r="N1042" s="140"/>
    </row>
    <row r="1043" spans="1:15" s="30" customFormat="1" ht="12.75" hidden="1" customHeight="1" x14ac:dyDescent="0.2">
      <c r="A1043" s="128">
        <v>1</v>
      </c>
      <c r="B1043" s="107"/>
      <c r="C1043" s="203" t="s">
        <v>91</v>
      </c>
      <c r="D1043" s="107">
        <v>1999</v>
      </c>
      <c r="E1043" s="214">
        <v>7</v>
      </c>
      <c r="F1043" s="146">
        <v>16</v>
      </c>
      <c r="G1043" s="147">
        <v>45</v>
      </c>
      <c r="H1043" s="148">
        <v>61</v>
      </c>
      <c r="I1043" s="146">
        <v>0</v>
      </c>
      <c r="J1043" s="147">
        <v>0</v>
      </c>
      <c r="K1043" s="143">
        <v>0</v>
      </c>
      <c r="L1043" s="150">
        <v>0</v>
      </c>
      <c r="M1043" s="150">
        <v>0</v>
      </c>
      <c r="N1043" s="140"/>
      <c r="O1043" s="466"/>
    </row>
    <row r="1044" spans="1:15" s="30" customFormat="1" ht="12.75" hidden="1" customHeight="1" x14ac:dyDescent="0.2">
      <c r="A1044" s="128">
        <v>1</v>
      </c>
      <c r="B1044" s="107" t="s">
        <v>26</v>
      </c>
      <c r="C1044" s="203" t="s">
        <v>91</v>
      </c>
      <c r="D1044" s="107">
        <v>2000</v>
      </c>
      <c r="E1044" s="214">
        <v>8</v>
      </c>
      <c r="F1044" s="146">
        <v>24</v>
      </c>
      <c r="G1044" s="147">
        <v>45</v>
      </c>
      <c r="H1044" s="148">
        <v>69</v>
      </c>
      <c r="I1044" s="146">
        <v>0</v>
      </c>
      <c r="J1044" s="147">
        <v>0</v>
      </c>
      <c r="K1044" s="143">
        <v>0</v>
      </c>
      <c r="L1044" s="150">
        <v>0</v>
      </c>
      <c r="M1044" s="150">
        <v>0</v>
      </c>
      <c r="N1044" s="140"/>
      <c r="O1044" s="466"/>
    </row>
    <row r="1045" spans="1:15" s="30" customFormat="1" ht="12.75" hidden="1" customHeight="1" x14ac:dyDescent="0.2">
      <c r="A1045" s="128">
        <v>1</v>
      </c>
      <c r="B1045" s="107" t="s">
        <v>26</v>
      </c>
      <c r="C1045" s="203" t="s">
        <v>91</v>
      </c>
      <c r="D1045" s="107">
        <v>2001</v>
      </c>
      <c r="E1045" s="214">
        <v>9</v>
      </c>
      <c r="F1045" s="146">
        <v>164</v>
      </c>
      <c r="G1045" s="147">
        <v>33</v>
      </c>
      <c r="H1045" s="148">
        <v>197</v>
      </c>
      <c r="I1045" s="146">
        <v>0</v>
      </c>
      <c r="J1045" s="147">
        <v>0</v>
      </c>
      <c r="K1045" s="143">
        <v>0</v>
      </c>
      <c r="L1045" s="150">
        <v>0</v>
      </c>
      <c r="M1045" s="150">
        <v>0</v>
      </c>
      <c r="N1045" s="140"/>
      <c r="O1045" s="466"/>
    </row>
    <row r="1046" spans="1:15" s="30" customFormat="1" ht="12.75" hidden="1" customHeight="1" x14ac:dyDescent="0.2">
      <c r="A1046" s="128">
        <v>1</v>
      </c>
      <c r="B1046" s="107" t="s">
        <v>26</v>
      </c>
      <c r="C1046" s="203" t="s">
        <v>91</v>
      </c>
      <c r="D1046" s="107">
        <v>2002</v>
      </c>
      <c r="E1046" s="214">
        <v>10</v>
      </c>
      <c r="F1046" s="146">
        <v>11</v>
      </c>
      <c r="G1046" s="147">
        <v>27</v>
      </c>
      <c r="H1046" s="148">
        <v>38</v>
      </c>
      <c r="I1046" s="146">
        <v>0</v>
      </c>
      <c r="J1046" s="147">
        <v>0</v>
      </c>
      <c r="K1046" s="143">
        <v>0</v>
      </c>
      <c r="L1046" s="150">
        <v>0</v>
      </c>
      <c r="M1046" s="150">
        <v>0</v>
      </c>
      <c r="N1046" s="140"/>
      <c r="O1046" s="466"/>
    </row>
    <row r="1047" spans="1:15" s="30" customFormat="1" ht="12.75" hidden="1" customHeight="1" thickBot="1" x14ac:dyDescent="0.25">
      <c r="A1047" s="128">
        <v>1</v>
      </c>
      <c r="B1047" s="107" t="s">
        <v>26</v>
      </c>
      <c r="C1047" s="203" t="s">
        <v>91</v>
      </c>
      <c r="D1047" s="107">
        <v>2003</v>
      </c>
      <c r="E1047" s="216">
        <v>11</v>
      </c>
      <c r="F1047" s="146">
        <v>7</v>
      </c>
      <c r="G1047" s="147">
        <v>25</v>
      </c>
      <c r="H1047" s="148">
        <v>32</v>
      </c>
      <c r="I1047" s="146">
        <v>32</v>
      </c>
      <c r="J1047" s="147">
        <v>77</v>
      </c>
      <c r="K1047" s="143">
        <v>109</v>
      </c>
      <c r="L1047" s="150">
        <v>0</v>
      </c>
      <c r="M1047" s="150">
        <v>109</v>
      </c>
      <c r="N1047" s="140"/>
      <c r="O1047" s="466"/>
    </row>
    <row r="1048" spans="1:15" s="30" customFormat="1" ht="12.75" hidden="1" customHeight="1" x14ac:dyDescent="0.2">
      <c r="A1048" s="128">
        <v>1</v>
      </c>
      <c r="B1048" s="107" t="s">
        <v>26</v>
      </c>
      <c r="C1048" s="203" t="s">
        <v>91</v>
      </c>
      <c r="D1048" s="107">
        <v>2004</v>
      </c>
      <c r="E1048" s="214">
        <v>-1</v>
      </c>
      <c r="F1048" s="146">
        <v>16</v>
      </c>
      <c r="G1048" s="147">
        <v>45</v>
      </c>
      <c r="H1048" s="148">
        <v>61</v>
      </c>
      <c r="I1048" s="146">
        <v>0</v>
      </c>
      <c r="J1048" s="147">
        <v>41</v>
      </c>
      <c r="K1048" s="143">
        <v>41</v>
      </c>
      <c r="L1048" s="150">
        <v>5</v>
      </c>
      <c r="M1048" s="150">
        <v>120</v>
      </c>
      <c r="N1048" s="141"/>
      <c r="O1048" s="466"/>
    </row>
    <row r="1049" spans="1:15" s="30" customFormat="1" ht="12.75" hidden="1" customHeight="1" x14ac:dyDescent="0.2">
      <c r="A1049" s="128"/>
      <c r="B1049" s="107"/>
      <c r="C1049" s="203"/>
      <c r="D1049" s="107">
        <v>2005</v>
      </c>
      <c r="E1049" s="214"/>
      <c r="F1049" s="146">
        <v>53</v>
      </c>
      <c r="G1049" s="147">
        <v>44</v>
      </c>
      <c r="H1049" s="148">
        <v>97</v>
      </c>
      <c r="I1049" s="146">
        <v>0</v>
      </c>
      <c r="J1049" s="147">
        <v>27</v>
      </c>
      <c r="K1049" s="143">
        <v>27</v>
      </c>
      <c r="L1049" s="150">
        <v>3</v>
      </c>
      <c r="M1049" s="150">
        <v>162</v>
      </c>
      <c r="N1049" s="141"/>
      <c r="O1049" s="466"/>
    </row>
    <row r="1050" spans="1:15" s="30" customFormat="1" ht="12.75" hidden="1" customHeight="1" x14ac:dyDescent="0.2">
      <c r="A1050" s="128">
        <v>1</v>
      </c>
      <c r="B1050" s="107" t="s">
        <v>26</v>
      </c>
      <c r="C1050" s="203" t="s">
        <v>91</v>
      </c>
      <c r="D1050" s="105">
        <v>2006</v>
      </c>
      <c r="E1050" s="214">
        <v>0</v>
      </c>
      <c r="F1050" s="146">
        <v>0</v>
      </c>
      <c r="G1050" s="147">
        <v>54</v>
      </c>
      <c r="H1050" s="148">
        <v>54</v>
      </c>
      <c r="I1050" s="146">
        <v>0</v>
      </c>
      <c r="J1050" s="147">
        <v>29</v>
      </c>
      <c r="K1050" s="143">
        <v>29</v>
      </c>
      <c r="L1050" s="150">
        <v>0</v>
      </c>
      <c r="M1050" s="150">
        <v>191</v>
      </c>
      <c r="N1050" s="141"/>
      <c r="O1050" s="466"/>
    </row>
    <row r="1051" spans="1:15" s="30" customFormat="1" ht="12.75" hidden="1" customHeight="1" x14ac:dyDescent="0.2">
      <c r="A1051" s="128">
        <v>1</v>
      </c>
      <c r="B1051" s="107" t="s">
        <v>26</v>
      </c>
      <c r="C1051" s="203" t="s">
        <v>91</v>
      </c>
      <c r="D1051" s="105">
        <v>2007</v>
      </c>
      <c r="E1051" s="214">
        <v>1</v>
      </c>
      <c r="F1051" s="146">
        <v>28</v>
      </c>
      <c r="G1051" s="147">
        <v>64</v>
      </c>
      <c r="H1051" s="148">
        <v>92</v>
      </c>
      <c r="I1051" s="146">
        <v>0</v>
      </c>
      <c r="J1051" s="147">
        <v>22</v>
      </c>
      <c r="K1051" s="143">
        <v>22</v>
      </c>
      <c r="L1051" s="150">
        <v>6</v>
      </c>
      <c r="M1051" s="150">
        <v>207</v>
      </c>
      <c r="N1051" s="141"/>
      <c r="O1051" s="466"/>
    </row>
    <row r="1052" spans="1:15" s="30" customFormat="1" ht="12.75" hidden="1" customHeight="1" x14ac:dyDescent="0.2">
      <c r="A1052" s="128">
        <v>1</v>
      </c>
      <c r="B1052" s="107" t="s">
        <v>26</v>
      </c>
      <c r="C1052" s="203" t="s">
        <v>91</v>
      </c>
      <c r="D1052" s="105">
        <v>2008</v>
      </c>
      <c r="E1052" s="214">
        <v>2</v>
      </c>
      <c r="F1052" s="146">
        <v>4</v>
      </c>
      <c r="G1052" s="147">
        <v>62</v>
      </c>
      <c r="H1052" s="148">
        <v>66</v>
      </c>
      <c r="I1052" s="146">
        <v>0</v>
      </c>
      <c r="J1052" s="147">
        <v>19</v>
      </c>
      <c r="K1052" s="143">
        <v>19</v>
      </c>
      <c r="L1052" s="150">
        <v>20</v>
      </c>
      <c r="M1052" s="150">
        <v>206</v>
      </c>
      <c r="N1052" s="141"/>
      <c r="O1052" s="466"/>
    </row>
    <row r="1053" spans="1:15" s="30" customFormat="1" ht="12.75" hidden="1" customHeight="1" x14ac:dyDescent="0.2">
      <c r="A1053" s="128">
        <v>1</v>
      </c>
      <c r="B1053" s="107" t="s">
        <v>26</v>
      </c>
      <c r="C1053" s="203" t="s">
        <v>91</v>
      </c>
      <c r="D1053" s="105">
        <v>2009</v>
      </c>
      <c r="E1053" s="214">
        <v>3</v>
      </c>
      <c r="F1053" s="146">
        <v>2</v>
      </c>
      <c r="G1053" s="147">
        <v>33</v>
      </c>
      <c r="H1053" s="148">
        <v>35</v>
      </c>
      <c r="I1053" s="146">
        <v>1</v>
      </c>
      <c r="J1053" s="149">
        <v>16</v>
      </c>
      <c r="K1053" s="143">
        <v>17</v>
      </c>
      <c r="L1053" s="150">
        <v>21</v>
      </c>
      <c r="M1053" s="150">
        <v>202</v>
      </c>
      <c r="N1053" s="141"/>
      <c r="O1053" s="466"/>
    </row>
    <row r="1054" spans="1:15" s="30" customFormat="1" ht="12.75" hidden="1" customHeight="1" x14ac:dyDescent="0.2">
      <c r="A1054" s="128">
        <v>1</v>
      </c>
      <c r="B1054" s="104"/>
      <c r="C1054" s="220"/>
      <c r="D1054" s="107">
        <v>2010</v>
      </c>
      <c r="E1054" s="214">
        <v>4</v>
      </c>
      <c r="F1054" s="609">
        <v>14</v>
      </c>
      <c r="G1054" s="610">
        <v>44</v>
      </c>
      <c r="H1054" s="611">
        <v>58</v>
      </c>
      <c r="I1054" s="609">
        <v>6</v>
      </c>
      <c r="J1054" s="612">
        <v>53</v>
      </c>
      <c r="K1054" s="143">
        <v>59</v>
      </c>
      <c r="L1054" s="613">
        <v>17</v>
      </c>
      <c r="M1054" s="613">
        <v>244</v>
      </c>
      <c r="N1054" s="140"/>
      <c r="O1054" s="466"/>
    </row>
    <row r="1055" spans="1:15" s="100" customFormat="1" ht="12.75" hidden="1" customHeight="1" x14ac:dyDescent="0.2">
      <c r="B1055" s="188"/>
      <c r="C1055" s="183"/>
      <c r="D1055" s="107">
        <v>2011</v>
      </c>
      <c r="E1055" s="214"/>
      <c r="F1055" s="609">
        <v>34</v>
      </c>
      <c r="G1055" s="610">
        <v>59</v>
      </c>
      <c r="H1055" s="611">
        <v>93</v>
      </c>
      <c r="I1055" s="609">
        <v>47</v>
      </c>
      <c r="J1055" s="612">
        <v>40</v>
      </c>
      <c r="K1055" s="143">
        <v>87</v>
      </c>
      <c r="L1055" s="613">
        <v>38</v>
      </c>
      <c r="M1055" s="613">
        <v>293</v>
      </c>
      <c r="N1055" s="141"/>
      <c r="O1055" s="466"/>
    </row>
    <row r="1056" spans="1:15" s="100" customFormat="1" ht="12.75" hidden="1" customHeight="1" x14ac:dyDescent="0.2">
      <c r="A1056" s="128">
        <v>37</v>
      </c>
      <c r="B1056" s="212"/>
      <c r="C1056" s="212"/>
      <c r="D1056" s="107" t="s">
        <v>339</v>
      </c>
      <c r="E1056" s="214"/>
      <c r="F1056" s="144">
        <v>11</v>
      </c>
      <c r="G1056" s="142">
        <v>44</v>
      </c>
      <c r="H1056" s="143">
        <v>55</v>
      </c>
      <c r="I1056" s="144">
        <v>6</v>
      </c>
      <c r="J1056" s="142">
        <v>7</v>
      </c>
      <c r="K1056" s="143">
        <v>13</v>
      </c>
      <c r="L1056" s="145">
        <v>2</v>
      </c>
      <c r="M1056" s="145">
        <v>302</v>
      </c>
      <c r="N1056" s="115"/>
      <c r="O1056" s="466"/>
    </row>
    <row r="1057" spans="1:15" s="100" customFormat="1" ht="0.75" hidden="1" customHeight="1" x14ac:dyDescent="0.2">
      <c r="A1057" s="128"/>
      <c r="B1057" s="107" t="s">
        <v>26</v>
      </c>
      <c r="C1057" s="203" t="s">
        <v>91</v>
      </c>
      <c r="D1057" s="107">
        <v>2013</v>
      </c>
      <c r="E1057" s="214"/>
      <c r="F1057" s="144">
        <v>9</v>
      </c>
      <c r="G1057" s="142">
        <v>86</v>
      </c>
      <c r="H1057" s="143">
        <v>95</v>
      </c>
      <c r="I1057" s="144">
        <v>15</v>
      </c>
      <c r="J1057" s="142">
        <v>8</v>
      </c>
      <c r="K1057" s="143">
        <v>23</v>
      </c>
      <c r="L1057" s="145">
        <v>126</v>
      </c>
      <c r="M1057" s="145">
        <v>317</v>
      </c>
      <c r="N1057" s="115"/>
      <c r="O1057" s="466"/>
    </row>
    <row r="1058" spans="1:15" s="100" customFormat="1" ht="12.75" customHeight="1" x14ac:dyDescent="0.2">
      <c r="A1058" s="128"/>
      <c r="B1058" s="107" t="s">
        <v>26</v>
      </c>
      <c r="C1058" s="203" t="s">
        <v>91</v>
      </c>
      <c r="D1058" s="107">
        <v>2014</v>
      </c>
      <c r="E1058" s="214"/>
      <c r="F1058" s="144">
        <v>8</v>
      </c>
      <c r="G1058" s="142">
        <v>61</v>
      </c>
      <c r="H1058" s="143">
        <v>69</v>
      </c>
      <c r="I1058" s="144">
        <v>0</v>
      </c>
      <c r="J1058" s="142">
        <v>24</v>
      </c>
      <c r="K1058" s="143">
        <v>24</v>
      </c>
      <c r="L1058" s="145">
        <v>11</v>
      </c>
      <c r="M1058" s="145">
        <v>330</v>
      </c>
      <c r="N1058" s="115"/>
      <c r="O1058" s="466"/>
    </row>
    <row r="1059" spans="1:15" s="100" customFormat="1" ht="12.75" customHeight="1" x14ac:dyDescent="0.2">
      <c r="A1059" s="128"/>
      <c r="B1059" s="107"/>
      <c r="C1059" s="203"/>
      <c r="D1059" s="107">
        <v>2015</v>
      </c>
      <c r="E1059" s="214"/>
      <c r="F1059" s="146">
        <v>23</v>
      </c>
      <c r="G1059" s="147">
        <v>48</v>
      </c>
      <c r="H1059" s="148">
        <v>71</v>
      </c>
      <c r="I1059" s="146">
        <v>1</v>
      </c>
      <c r="J1059" s="149">
        <v>68</v>
      </c>
      <c r="K1059" s="148">
        <v>69</v>
      </c>
      <c r="L1059" s="150">
        <v>3</v>
      </c>
      <c r="M1059" s="145">
        <v>383</v>
      </c>
      <c r="N1059" s="116"/>
      <c r="O1059" s="466"/>
    </row>
    <row r="1060" spans="1:15" s="100" customFormat="1" ht="12.75" customHeight="1" x14ac:dyDescent="0.2">
      <c r="A1060" s="128"/>
      <c r="B1060" s="107"/>
      <c r="C1060" s="203"/>
      <c r="D1060" s="107">
        <v>2016</v>
      </c>
      <c r="E1060" s="214"/>
      <c r="F1060" s="146">
        <v>13</v>
      </c>
      <c r="G1060" s="147">
        <v>62</v>
      </c>
      <c r="H1060" s="148">
        <v>75</v>
      </c>
      <c r="I1060" s="146">
        <v>1</v>
      </c>
      <c r="J1060" s="149">
        <v>23</v>
      </c>
      <c r="K1060" s="148">
        <v>24</v>
      </c>
      <c r="L1060" s="150">
        <v>19</v>
      </c>
      <c r="M1060" s="145">
        <v>387</v>
      </c>
      <c r="N1060" s="141"/>
      <c r="O1060" s="466"/>
    </row>
    <row r="1061" spans="1:15" s="467" customFormat="1" ht="12.75" customHeight="1" x14ac:dyDescent="0.25">
      <c r="A1061" s="128"/>
      <c r="B1061" s="107"/>
      <c r="C1061" s="201"/>
      <c r="D1061" s="107">
        <v>2017</v>
      </c>
      <c r="E1061" s="211"/>
      <c r="F1061" s="146">
        <v>19</v>
      </c>
      <c r="G1061" s="147">
        <v>52</v>
      </c>
      <c r="H1061" s="148">
        <v>71</v>
      </c>
      <c r="I1061" s="146">
        <v>0</v>
      </c>
      <c r="J1061" s="147">
        <v>34</v>
      </c>
      <c r="K1061" s="148">
        <v>34</v>
      </c>
      <c r="L1061" s="150">
        <v>7</v>
      </c>
      <c r="M1061" s="150">
        <v>389</v>
      </c>
      <c r="N1061" s="115"/>
      <c r="O1061" s="466"/>
    </row>
    <row r="1062" spans="1:15" s="467" customFormat="1" ht="12.75" customHeight="1" x14ac:dyDescent="0.25">
      <c r="A1062" s="128"/>
      <c r="B1062" s="107"/>
      <c r="C1062" s="201"/>
      <c r="D1062" s="107">
        <v>2018</v>
      </c>
      <c r="E1062" s="211"/>
      <c r="F1062" s="94" t="s">
        <v>307</v>
      </c>
      <c r="G1062" s="95" t="s">
        <v>307</v>
      </c>
      <c r="H1062" s="96" t="s">
        <v>307</v>
      </c>
      <c r="I1062" s="94" t="s">
        <v>307</v>
      </c>
      <c r="J1062" s="95" t="s">
        <v>307</v>
      </c>
      <c r="K1062" s="96" t="s">
        <v>307</v>
      </c>
      <c r="L1062" s="93" t="s">
        <v>307</v>
      </c>
      <c r="M1062" s="93" t="s">
        <v>307</v>
      </c>
      <c r="N1062" s="116"/>
      <c r="O1062" s="466"/>
    </row>
    <row r="1063" spans="1:15" s="466" customFormat="1" ht="3.75" customHeight="1" thickBot="1" x14ac:dyDescent="0.25">
      <c r="A1063" s="128"/>
      <c r="B1063" s="107"/>
      <c r="C1063" s="201"/>
      <c r="D1063" s="105"/>
      <c r="E1063" s="213">
        <v>5</v>
      </c>
      <c r="F1063" s="13"/>
      <c r="G1063" s="14"/>
      <c r="H1063" s="15"/>
      <c r="I1063" s="13"/>
      <c r="J1063" s="14"/>
      <c r="K1063" s="15"/>
      <c r="L1063" s="8"/>
      <c r="M1063" s="8"/>
      <c r="N1063" s="140"/>
    </row>
    <row r="1064" spans="1:15" s="30" customFormat="1" ht="12.75" hidden="1" customHeight="1" x14ac:dyDescent="0.2">
      <c r="A1064" s="128"/>
      <c r="B1064" s="434"/>
      <c r="C1064" s="435" t="s">
        <v>92</v>
      </c>
      <c r="D1064" s="434">
        <v>1999</v>
      </c>
      <c r="E1064" s="436"/>
      <c r="F1064" s="617">
        <v>2</v>
      </c>
      <c r="G1064" s="618">
        <v>0</v>
      </c>
      <c r="H1064" s="619">
        <v>2</v>
      </c>
      <c r="I1064" s="617">
        <v>3</v>
      </c>
      <c r="J1064" s="618">
        <v>0</v>
      </c>
      <c r="K1064" s="619">
        <v>3</v>
      </c>
      <c r="L1064" s="620">
        <v>0</v>
      </c>
      <c r="M1064" s="620">
        <v>4</v>
      </c>
      <c r="N1064" s="140"/>
      <c r="O1064" s="466"/>
    </row>
    <row r="1065" spans="1:15" s="30" customFormat="1" ht="12.75" hidden="1" customHeight="1" x14ac:dyDescent="0.2">
      <c r="A1065" s="128">
        <v>1</v>
      </c>
      <c r="B1065" s="107" t="s">
        <v>48</v>
      </c>
      <c r="C1065" s="203" t="s">
        <v>92</v>
      </c>
      <c r="D1065" s="107">
        <v>2000</v>
      </c>
      <c r="E1065" s="214">
        <v>7</v>
      </c>
      <c r="F1065" s="146">
        <v>4</v>
      </c>
      <c r="G1065" s="147">
        <v>0</v>
      </c>
      <c r="H1065" s="148">
        <v>4</v>
      </c>
      <c r="I1065" s="146">
        <v>0</v>
      </c>
      <c r="J1065" s="147">
        <v>0</v>
      </c>
      <c r="K1065" s="148">
        <v>0</v>
      </c>
      <c r="L1065" s="150">
        <v>0</v>
      </c>
      <c r="M1065" s="150">
        <v>4</v>
      </c>
      <c r="N1065" s="140"/>
      <c r="O1065" s="466"/>
    </row>
    <row r="1066" spans="1:15" s="30" customFormat="1" ht="12.75" hidden="1" customHeight="1" x14ac:dyDescent="0.2">
      <c r="A1066" s="128">
        <v>1</v>
      </c>
      <c r="B1066" s="107" t="s">
        <v>48</v>
      </c>
      <c r="C1066" s="203" t="s">
        <v>92</v>
      </c>
      <c r="D1066" s="107">
        <v>2001</v>
      </c>
      <c r="E1066" s="214">
        <v>8</v>
      </c>
      <c r="F1066" s="146">
        <v>0</v>
      </c>
      <c r="G1066" s="610">
        <v>1</v>
      </c>
      <c r="H1066" s="148">
        <v>1</v>
      </c>
      <c r="I1066" s="146">
        <v>0</v>
      </c>
      <c r="J1066" s="147">
        <v>0</v>
      </c>
      <c r="K1066" s="148">
        <v>0</v>
      </c>
      <c r="L1066" s="150">
        <v>4</v>
      </c>
      <c r="M1066" s="150">
        <v>0</v>
      </c>
      <c r="N1066" s="140"/>
      <c r="O1066" s="466"/>
    </row>
    <row r="1067" spans="1:15" s="30" customFormat="1" ht="12.75" hidden="1" customHeight="1" x14ac:dyDescent="0.2">
      <c r="A1067" s="128">
        <v>1</v>
      </c>
      <c r="B1067" s="107" t="s">
        <v>48</v>
      </c>
      <c r="C1067" s="203" t="s">
        <v>92</v>
      </c>
      <c r="D1067" s="107">
        <v>2002</v>
      </c>
      <c r="E1067" s="214">
        <v>9</v>
      </c>
      <c r="F1067" s="609">
        <v>3</v>
      </c>
      <c r="G1067" s="147">
        <v>0</v>
      </c>
      <c r="H1067" s="148">
        <v>3</v>
      </c>
      <c r="I1067" s="146">
        <v>3</v>
      </c>
      <c r="J1067" s="147">
        <v>0</v>
      </c>
      <c r="K1067" s="148">
        <v>3</v>
      </c>
      <c r="L1067" s="150">
        <v>0</v>
      </c>
      <c r="M1067" s="150">
        <v>3</v>
      </c>
      <c r="N1067" s="141"/>
      <c r="O1067" s="466"/>
    </row>
    <row r="1068" spans="1:15" s="30" customFormat="1" ht="12.75" hidden="1" customHeight="1" thickBot="1" x14ac:dyDescent="0.25">
      <c r="A1068" s="128">
        <v>1</v>
      </c>
      <c r="B1068" s="107" t="s">
        <v>48</v>
      </c>
      <c r="C1068" s="203" t="s">
        <v>92</v>
      </c>
      <c r="D1068" s="107">
        <v>2003</v>
      </c>
      <c r="E1068" s="216">
        <v>10</v>
      </c>
      <c r="F1068" s="609">
        <v>5</v>
      </c>
      <c r="G1068" s="147">
        <v>0</v>
      </c>
      <c r="H1068" s="148">
        <v>5</v>
      </c>
      <c r="I1068" s="146">
        <v>0</v>
      </c>
      <c r="J1068" s="147">
        <v>0</v>
      </c>
      <c r="K1068" s="148">
        <v>0</v>
      </c>
      <c r="L1068" s="150">
        <v>0</v>
      </c>
      <c r="M1068" s="150">
        <v>3</v>
      </c>
      <c r="N1068" s="140"/>
      <c r="O1068" s="466"/>
    </row>
    <row r="1069" spans="1:15" s="30" customFormat="1" ht="12.75" hidden="1" customHeight="1" x14ac:dyDescent="0.2">
      <c r="A1069" s="128">
        <v>1</v>
      </c>
      <c r="B1069" s="107" t="s">
        <v>48</v>
      </c>
      <c r="C1069" s="203" t="s">
        <v>92</v>
      </c>
      <c r="D1069" s="107">
        <v>2004</v>
      </c>
      <c r="E1069" s="214">
        <v>-5</v>
      </c>
      <c r="F1069" s="146">
        <v>2</v>
      </c>
      <c r="G1069" s="147">
        <v>0</v>
      </c>
      <c r="H1069" s="148">
        <v>2</v>
      </c>
      <c r="I1069" s="146">
        <v>7</v>
      </c>
      <c r="J1069" s="147">
        <v>0</v>
      </c>
      <c r="K1069" s="148">
        <v>7</v>
      </c>
      <c r="L1069" s="150">
        <v>1</v>
      </c>
      <c r="M1069" s="150">
        <v>9</v>
      </c>
      <c r="N1069" s="141"/>
      <c r="O1069" s="466"/>
    </row>
    <row r="1070" spans="1:15" s="30" customFormat="1" ht="12.75" hidden="1" customHeight="1" x14ac:dyDescent="0.2">
      <c r="A1070" s="128"/>
      <c r="B1070" s="107"/>
      <c r="C1070" s="203"/>
      <c r="D1070" s="107">
        <v>2005</v>
      </c>
      <c r="E1070" s="214"/>
      <c r="F1070" s="146">
        <v>1</v>
      </c>
      <c r="G1070" s="147">
        <v>0</v>
      </c>
      <c r="H1070" s="148">
        <v>1</v>
      </c>
      <c r="I1070" s="146">
        <v>0</v>
      </c>
      <c r="J1070" s="147">
        <v>0</v>
      </c>
      <c r="K1070" s="148">
        <v>0</v>
      </c>
      <c r="L1070" s="150">
        <v>9</v>
      </c>
      <c r="M1070" s="150">
        <v>6</v>
      </c>
      <c r="N1070" s="141"/>
      <c r="O1070" s="466"/>
    </row>
    <row r="1071" spans="1:15" s="30" customFormat="1" ht="12.75" hidden="1" customHeight="1" x14ac:dyDescent="0.2">
      <c r="A1071" s="128">
        <v>1</v>
      </c>
      <c r="B1071" s="107" t="s">
        <v>48</v>
      </c>
      <c r="C1071" s="203" t="s">
        <v>203</v>
      </c>
      <c r="D1071" s="105">
        <v>2006</v>
      </c>
      <c r="E1071" s="214">
        <v>-4</v>
      </c>
      <c r="F1071" s="146">
        <v>0</v>
      </c>
      <c r="G1071" s="147">
        <v>0</v>
      </c>
      <c r="H1071" s="148">
        <v>0</v>
      </c>
      <c r="I1071" s="146">
        <v>2</v>
      </c>
      <c r="J1071" s="147">
        <v>0</v>
      </c>
      <c r="K1071" s="148">
        <v>2</v>
      </c>
      <c r="L1071" s="150">
        <v>2</v>
      </c>
      <c r="M1071" s="150">
        <v>0</v>
      </c>
      <c r="N1071" s="141"/>
      <c r="O1071" s="466"/>
    </row>
    <row r="1072" spans="1:15" s="30" customFormat="1" ht="12.75" hidden="1" customHeight="1" x14ac:dyDescent="0.2">
      <c r="A1072" s="128">
        <v>1</v>
      </c>
      <c r="B1072" s="107" t="s">
        <v>48</v>
      </c>
      <c r="C1072" s="203" t="s">
        <v>203</v>
      </c>
      <c r="D1072" s="105">
        <v>2007</v>
      </c>
      <c r="E1072" s="214">
        <v>-3</v>
      </c>
      <c r="F1072" s="146">
        <v>0</v>
      </c>
      <c r="G1072" s="147">
        <v>0</v>
      </c>
      <c r="H1072" s="148">
        <v>0</v>
      </c>
      <c r="I1072" s="146">
        <v>0</v>
      </c>
      <c r="J1072" s="147">
        <v>0</v>
      </c>
      <c r="K1072" s="148">
        <v>0</v>
      </c>
      <c r="L1072" s="150">
        <v>0</v>
      </c>
      <c r="M1072" s="150">
        <v>2</v>
      </c>
      <c r="N1072" s="141"/>
      <c r="O1072" s="466"/>
    </row>
    <row r="1073" spans="1:15" s="30" customFormat="1" ht="12.75" hidden="1" customHeight="1" x14ac:dyDescent="0.2">
      <c r="A1073" s="128">
        <v>1</v>
      </c>
      <c r="B1073" s="107" t="s">
        <v>48</v>
      </c>
      <c r="C1073" s="203" t="s">
        <v>203</v>
      </c>
      <c r="D1073" s="105">
        <v>2008</v>
      </c>
      <c r="E1073" s="214">
        <v>-2</v>
      </c>
      <c r="F1073" s="146">
        <v>1</v>
      </c>
      <c r="G1073" s="147">
        <v>0</v>
      </c>
      <c r="H1073" s="148">
        <v>1</v>
      </c>
      <c r="I1073" s="146">
        <v>2</v>
      </c>
      <c r="J1073" s="147">
        <v>0</v>
      </c>
      <c r="K1073" s="148">
        <v>2</v>
      </c>
      <c r="L1073" s="150">
        <v>0</v>
      </c>
      <c r="M1073" s="150">
        <v>4</v>
      </c>
      <c r="N1073" s="141"/>
      <c r="O1073" s="466"/>
    </row>
    <row r="1074" spans="1:15" s="30" customFormat="1" ht="12.75" hidden="1" customHeight="1" x14ac:dyDescent="0.2">
      <c r="A1074" s="128"/>
      <c r="B1074" s="104"/>
      <c r="C1074" s="220"/>
      <c r="D1074" s="105">
        <v>2009</v>
      </c>
      <c r="E1074" s="214">
        <v>-1</v>
      </c>
      <c r="F1074" s="146">
        <v>1</v>
      </c>
      <c r="G1074" s="147">
        <v>0</v>
      </c>
      <c r="H1074" s="148">
        <v>1</v>
      </c>
      <c r="I1074" s="146">
        <v>1</v>
      </c>
      <c r="J1074" s="149">
        <v>0</v>
      </c>
      <c r="K1074" s="143">
        <v>1</v>
      </c>
      <c r="L1074" s="150">
        <v>0</v>
      </c>
      <c r="M1074" s="150">
        <v>5</v>
      </c>
      <c r="N1074" s="141"/>
      <c r="O1074" s="466"/>
    </row>
    <row r="1075" spans="1:15" s="30" customFormat="1" ht="12.75" hidden="1" customHeight="1" x14ac:dyDescent="0.2">
      <c r="A1075" s="128">
        <v>1</v>
      </c>
      <c r="B1075" s="188"/>
      <c r="C1075" s="183"/>
      <c r="D1075" s="107">
        <v>2010</v>
      </c>
      <c r="E1075" s="214">
        <v>0</v>
      </c>
      <c r="F1075" s="609">
        <v>6</v>
      </c>
      <c r="G1075" s="610">
        <v>0</v>
      </c>
      <c r="H1075" s="611">
        <v>6</v>
      </c>
      <c r="I1075" s="609">
        <v>0</v>
      </c>
      <c r="J1075" s="612">
        <v>0</v>
      </c>
      <c r="K1075" s="143">
        <v>0</v>
      </c>
      <c r="L1075" s="613">
        <v>2</v>
      </c>
      <c r="M1075" s="613">
        <v>3</v>
      </c>
      <c r="N1075" s="140"/>
      <c r="O1075" s="466"/>
    </row>
    <row r="1076" spans="1:15" s="101" customFormat="1" ht="12.75" hidden="1" customHeight="1" x14ac:dyDescent="0.2">
      <c r="A1076" s="128">
        <v>1</v>
      </c>
      <c r="B1076" s="212"/>
      <c r="C1076" s="212"/>
      <c r="D1076" s="107">
        <v>2011</v>
      </c>
      <c r="E1076" s="214"/>
      <c r="F1076" s="609">
        <v>0</v>
      </c>
      <c r="G1076" s="610">
        <v>0</v>
      </c>
      <c r="H1076" s="611">
        <v>0</v>
      </c>
      <c r="I1076" s="609">
        <v>5</v>
      </c>
      <c r="J1076" s="612">
        <v>0</v>
      </c>
      <c r="K1076" s="143">
        <v>5</v>
      </c>
      <c r="L1076" s="613">
        <v>0</v>
      </c>
      <c r="M1076" s="613">
        <v>8</v>
      </c>
      <c r="N1076" s="115"/>
      <c r="O1076" s="469"/>
    </row>
    <row r="1077" spans="1:15" s="101" customFormat="1" ht="12.75" hidden="1" customHeight="1" x14ac:dyDescent="0.2">
      <c r="A1077" s="128">
        <v>38</v>
      </c>
      <c r="B1077" s="107" t="s">
        <v>48</v>
      </c>
      <c r="C1077" s="203" t="s">
        <v>203</v>
      </c>
      <c r="D1077" s="107" t="s">
        <v>339</v>
      </c>
      <c r="E1077" s="214"/>
      <c r="F1077" s="144">
        <v>1</v>
      </c>
      <c r="G1077" s="142">
        <v>0</v>
      </c>
      <c r="H1077" s="143">
        <v>1</v>
      </c>
      <c r="I1077" s="144">
        <v>0</v>
      </c>
      <c r="J1077" s="142">
        <v>0</v>
      </c>
      <c r="K1077" s="143">
        <v>0</v>
      </c>
      <c r="L1077" s="145">
        <v>0</v>
      </c>
      <c r="M1077" s="145">
        <v>8</v>
      </c>
      <c r="N1077" s="115"/>
      <c r="O1077" s="469"/>
    </row>
    <row r="1078" spans="1:15" s="101" customFormat="1" ht="12" hidden="1" customHeight="1" x14ac:dyDescent="0.2">
      <c r="A1078" s="128"/>
      <c r="B1078" s="107" t="s">
        <v>48</v>
      </c>
      <c r="C1078" s="203" t="s">
        <v>203</v>
      </c>
      <c r="D1078" s="107">
        <v>2013</v>
      </c>
      <c r="E1078" s="214"/>
      <c r="F1078" s="144">
        <v>2</v>
      </c>
      <c r="G1078" s="142">
        <v>0</v>
      </c>
      <c r="H1078" s="143">
        <v>2</v>
      </c>
      <c r="I1078" s="144">
        <v>2</v>
      </c>
      <c r="J1078" s="142">
        <v>0</v>
      </c>
      <c r="K1078" s="143">
        <v>2</v>
      </c>
      <c r="L1078" s="145">
        <v>6</v>
      </c>
      <c r="M1078" s="145">
        <v>4</v>
      </c>
      <c r="N1078" s="115"/>
      <c r="O1078" s="469"/>
    </row>
    <row r="1079" spans="1:15" s="101" customFormat="1" ht="12.75" customHeight="1" x14ac:dyDescent="0.2">
      <c r="B1079" s="107" t="s">
        <v>48</v>
      </c>
      <c r="C1079" s="203" t="s">
        <v>203</v>
      </c>
      <c r="D1079" s="107">
        <v>2014</v>
      </c>
      <c r="E1079" s="214"/>
      <c r="F1079" s="144">
        <v>1</v>
      </c>
      <c r="G1079" s="142">
        <v>0</v>
      </c>
      <c r="H1079" s="143">
        <v>1</v>
      </c>
      <c r="I1079" s="144">
        <v>0</v>
      </c>
      <c r="J1079" s="142">
        <v>0</v>
      </c>
      <c r="K1079" s="143">
        <v>0</v>
      </c>
      <c r="L1079" s="145">
        <v>0</v>
      </c>
      <c r="M1079" s="145">
        <v>6</v>
      </c>
      <c r="N1079" s="115"/>
      <c r="O1079" s="469"/>
    </row>
    <row r="1080" spans="1:15" s="100" customFormat="1" ht="12.75" customHeight="1" x14ac:dyDescent="0.2">
      <c r="B1080" s="107"/>
      <c r="C1080" s="203"/>
      <c r="D1080" s="107">
        <v>2015</v>
      </c>
      <c r="E1080" s="214"/>
      <c r="F1080" s="144">
        <v>3</v>
      </c>
      <c r="G1080" s="142">
        <v>0</v>
      </c>
      <c r="H1080" s="143">
        <v>3</v>
      </c>
      <c r="I1080" s="144">
        <v>1</v>
      </c>
      <c r="J1080" s="142">
        <v>0</v>
      </c>
      <c r="K1080" s="143">
        <v>1</v>
      </c>
      <c r="L1080" s="145">
        <v>2</v>
      </c>
      <c r="M1080" s="145">
        <v>5</v>
      </c>
      <c r="N1080" s="115"/>
      <c r="O1080" s="466"/>
    </row>
    <row r="1081" spans="1:15" s="100" customFormat="1" ht="12.75" customHeight="1" x14ac:dyDescent="0.2">
      <c r="A1081" s="128"/>
      <c r="B1081" s="107"/>
      <c r="C1081" s="203"/>
      <c r="D1081" s="107">
        <v>2016</v>
      </c>
      <c r="E1081" s="214"/>
      <c r="F1081" s="144">
        <v>0</v>
      </c>
      <c r="G1081" s="142">
        <v>0</v>
      </c>
      <c r="H1081" s="143">
        <v>0</v>
      </c>
      <c r="I1081" s="144">
        <v>0</v>
      </c>
      <c r="J1081" s="142">
        <v>0</v>
      </c>
      <c r="K1081" s="143">
        <v>0</v>
      </c>
      <c r="L1081" s="145">
        <v>0</v>
      </c>
      <c r="M1081" s="145">
        <v>5</v>
      </c>
      <c r="N1081" s="115"/>
      <c r="O1081" s="466"/>
    </row>
    <row r="1082" spans="1:15" s="467" customFormat="1" ht="12.75" customHeight="1" x14ac:dyDescent="0.25">
      <c r="A1082" s="128"/>
      <c r="B1082" s="107"/>
      <c r="C1082" s="201"/>
      <c r="D1082" s="107">
        <v>2017</v>
      </c>
      <c r="E1082" s="211"/>
      <c r="F1082" s="146">
        <v>0</v>
      </c>
      <c r="G1082" s="147">
        <v>1</v>
      </c>
      <c r="H1082" s="148">
        <v>1</v>
      </c>
      <c r="I1082" s="146">
        <v>0</v>
      </c>
      <c r="J1082" s="147">
        <v>0</v>
      </c>
      <c r="K1082" s="148">
        <v>0</v>
      </c>
      <c r="L1082" s="150">
        <v>0</v>
      </c>
      <c r="M1082" s="150">
        <v>5</v>
      </c>
      <c r="N1082" s="115"/>
      <c r="O1082" s="466"/>
    </row>
    <row r="1083" spans="1:15" s="467" customFormat="1" ht="12.75" customHeight="1" x14ac:dyDescent="0.25">
      <c r="A1083" s="128"/>
      <c r="B1083" s="107"/>
      <c r="C1083" s="201"/>
      <c r="D1083" s="107">
        <v>2018</v>
      </c>
      <c r="E1083" s="211"/>
      <c r="F1083" s="146">
        <v>1</v>
      </c>
      <c r="G1083" s="147">
        <v>0</v>
      </c>
      <c r="H1083" s="148">
        <v>1</v>
      </c>
      <c r="I1083" s="146">
        <v>0</v>
      </c>
      <c r="J1083" s="147">
        <v>1</v>
      </c>
      <c r="K1083" s="148">
        <v>1</v>
      </c>
      <c r="L1083" s="150">
        <v>1</v>
      </c>
      <c r="M1083" s="150">
        <v>5</v>
      </c>
      <c r="N1083" s="115"/>
      <c r="O1083" s="466"/>
    </row>
    <row r="1084" spans="1:15" s="466" customFormat="1" ht="4.5" customHeight="1" thickBot="1" x14ac:dyDescent="0.25">
      <c r="A1084" s="128"/>
      <c r="B1084" s="107"/>
      <c r="C1084" s="201"/>
      <c r="D1084" s="105"/>
      <c r="E1084" s="213">
        <v>5</v>
      </c>
      <c r="F1084" s="13"/>
      <c r="G1084" s="14"/>
      <c r="H1084" s="15"/>
      <c r="I1084" s="13"/>
      <c r="J1084" s="14"/>
      <c r="K1084" s="15"/>
      <c r="L1084" s="8"/>
      <c r="M1084" s="8"/>
      <c r="N1084" s="140"/>
    </row>
    <row r="1085" spans="1:15" s="33" customFormat="1" ht="12.75" hidden="1" customHeight="1" x14ac:dyDescent="0.2">
      <c r="A1085" s="128"/>
      <c r="B1085" s="434"/>
      <c r="C1085" s="435" t="s">
        <v>93</v>
      </c>
      <c r="D1085" s="434">
        <v>1998</v>
      </c>
      <c r="E1085" s="436">
        <v>3</v>
      </c>
      <c r="F1085" s="617">
        <v>234</v>
      </c>
      <c r="G1085" s="618">
        <v>0</v>
      </c>
      <c r="H1085" s="619">
        <v>234</v>
      </c>
      <c r="I1085" s="617">
        <v>0</v>
      </c>
      <c r="J1085" s="618">
        <v>0</v>
      </c>
      <c r="K1085" s="619">
        <v>0</v>
      </c>
      <c r="L1085" s="137">
        <v>0</v>
      </c>
      <c r="M1085" s="137">
        <v>0</v>
      </c>
      <c r="N1085" s="140"/>
      <c r="O1085" s="466"/>
    </row>
    <row r="1086" spans="1:15" s="33" customFormat="1" ht="12.75" hidden="1" customHeight="1" x14ac:dyDescent="0.2">
      <c r="A1086" s="128"/>
      <c r="B1086" s="445" t="s">
        <v>55</v>
      </c>
      <c r="C1086" s="435" t="s">
        <v>93</v>
      </c>
      <c r="D1086" s="434">
        <v>1999</v>
      </c>
      <c r="E1086" s="436">
        <v>4</v>
      </c>
      <c r="F1086" s="617">
        <v>72</v>
      </c>
      <c r="G1086" s="618">
        <v>0</v>
      </c>
      <c r="H1086" s="619">
        <v>72</v>
      </c>
      <c r="I1086" s="617">
        <v>0</v>
      </c>
      <c r="J1086" s="618">
        <v>0</v>
      </c>
      <c r="K1086" s="619">
        <v>0</v>
      </c>
      <c r="L1086" s="137">
        <v>0</v>
      </c>
      <c r="M1086" s="137">
        <v>0</v>
      </c>
      <c r="N1086" s="140"/>
      <c r="O1086" s="466"/>
    </row>
    <row r="1087" spans="1:15" s="33" customFormat="1" ht="12.75" hidden="1" customHeight="1" x14ac:dyDescent="0.2">
      <c r="A1087" s="128">
        <v>1</v>
      </c>
      <c r="B1087" s="445" t="s">
        <v>55</v>
      </c>
      <c r="C1087" s="435" t="s">
        <v>93</v>
      </c>
      <c r="D1087" s="434">
        <v>2000</v>
      </c>
      <c r="E1087" s="436">
        <v>5</v>
      </c>
      <c r="F1087" s="617">
        <v>93</v>
      </c>
      <c r="G1087" s="618">
        <v>1</v>
      </c>
      <c r="H1087" s="619">
        <v>94</v>
      </c>
      <c r="I1087" s="617">
        <v>233</v>
      </c>
      <c r="J1087" s="618">
        <v>0</v>
      </c>
      <c r="K1087" s="619">
        <v>233</v>
      </c>
      <c r="L1087" s="137">
        <v>1</v>
      </c>
      <c r="M1087" s="137">
        <v>232</v>
      </c>
      <c r="N1087" s="140"/>
      <c r="O1087" s="466"/>
    </row>
    <row r="1088" spans="1:15" s="33" customFormat="1" ht="12.75" hidden="1" customHeight="1" x14ac:dyDescent="0.2">
      <c r="A1088" s="128">
        <v>1</v>
      </c>
      <c r="B1088" s="445" t="s">
        <v>55</v>
      </c>
      <c r="C1088" s="435" t="s">
        <v>93</v>
      </c>
      <c r="D1088" s="434">
        <v>2001</v>
      </c>
      <c r="E1088" s="436">
        <v>6</v>
      </c>
      <c r="F1088" s="617">
        <v>210</v>
      </c>
      <c r="G1088" s="618">
        <v>11</v>
      </c>
      <c r="H1088" s="619">
        <v>221</v>
      </c>
      <c r="I1088" s="617">
        <v>22</v>
      </c>
      <c r="J1088" s="618">
        <v>0</v>
      </c>
      <c r="K1088" s="619">
        <v>22</v>
      </c>
      <c r="L1088" s="137">
        <v>3</v>
      </c>
      <c r="M1088" s="137">
        <v>251</v>
      </c>
      <c r="N1088" s="140"/>
      <c r="O1088" s="466"/>
    </row>
    <row r="1089" spans="1:15" s="33" customFormat="1" ht="12.75" hidden="1" customHeight="1" x14ac:dyDescent="0.2">
      <c r="A1089" s="128">
        <v>1</v>
      </c>
      <c r="B1089" s="106" t="s">
        <v>55</v>
      </c>
      <c r="C1089" s="203" t="s">
        <v>93</v>
      </c>
      <c r="D1089" s="107">
        <v>2002</v>
      </c>
      <c r="E1089" s="214">
        <v>7</v>
      </c>
      <c r="F1089" s="146">
        <v>260</v>
      </c>
      <c r="G1089" s="147">
        <v>342</v>
      </c>
      <c r="H1089" s="148">
        <v>602</v>
      </c>
      <c r="I1089" s="146">
        <v>76</v>
      </c>
      <c r="J1089" s="147">
        <v>0</v>
      </c>
      <c r="K1089" s="148">
        <v>76</v>
      </c>
      <c r="L1089" s="137">
        <v>4</v>
      </c>
      <c r="M1089" s="137">
        <v>331</v>
      </c>
      <c r="N1089" s="140"/>
      <c r="O1089" s="466"/>
    </row>
    <row r="1090" spans="1:15" s="33" customFormat="1" ht="12.75" hidden="1" customHeight="1" x14ac:dyDescent="0.2">
      <c r="A1090" s="128">
        <v>1</v>
      </c>
      <c r="B1090" s="106" t="s">
        <v>55</v>
      </c>
      <c r="C1090" s="203" t="s">
        <v>93</v>
      </c>
      <c r="D1090" s="107">
        <v>2003</v>
      </c>
      <c r="E1090" s="214">
        <v>8</v>
      </c>
      <c r="F1090" s="146">
        <v>247</v>
      </c>
      <c r="G1090" s="147">
        <v>216</v>
      </c>
      <c r="H1090" s="148">
        <v>463</v>
      </c>
      <c r="I1090" s="146">
        <v>234</v>
      </c>
      <c r="J1090" s="147">
        <v>76</v>
      </c>
      <c r="K1090" s="148">
        <v>310</v>
      </c>
      <c r="L1090" s="137">
        <v>0</v>
      </c>
      <c r="M1090" s="137">
        <v>641</v>
      </c>
      <c r="N1090" s="140"/>
      <c r="O1090" s="466"/>
    </row>
    <row r="1091" spans="1:15" s="33" customFormat="1" ht="12.75" hidden="1" customHeight="1" x14ac:dyDescent="0.2">
      <c r="A1091" s="128">
        <v>1</v>
      </c>
      <c r="B1091" s="106" t="s">
        <v>55</v>
      </c>
      <c r="C1091" s="203" t="s">
        <v>93</v>
      </c>
      <c r="D1091" s="107">
        <v>2004</v>
      </c>
      <c r="E1091" s="214">
        <v>2</v>
      </c>
      <c r="F1091" s="146">
        <v>203</v>
      </c>
      <c r="G1091" s="147">
        <v>59</v>
      </c>
      <c r="H1091" s="148">
        <v>262</v>
      </c>
      <c r="I1091" s="146">
        <v>204</v>
      </c>
      <c r="J1091" s="147">
        <v>273</v>
      </c>
      <c r="K1091" s="148">
        <v>477</v>
      </c>
      <c r="L1091" s="137">
        <v>5</v>
      </c>
      <c r="M1091" s="137">
        <v>1118</v>
      </c>
      <c r="N1091" s="141"/>
      <c r="O1091" s="466"/>
    </row>
    <row r="1092" spans="1:15" s="33" customFormat="1" ht="12.75" hidden="1" customHeight="1" x14ac:dyDescent="0.2">
      <c r="A1092" s="128"/>
      <c r="B1092" s="106"/>
      <c r="C1092" s="203"/>
      <c r="D1092" s="107">
        <v>2005</v>
      </c>
      <c r="E1092" s="214"/>
      <c r="F1092" s="146">
        <v>291</v>
      </c>
      <c r="G1092" s="147">
        <v>242</v>
      </c>
      <c r="H1092" s="148">
        <v>533</v>
      </c>
      <c r="I1092" s="146">
        <v>171</v>
      </c>
      <c r="J1092" s="147">
        <v>140</v>
      </c>
      <c r="K1092" s="148">
        <v>311</v>
      </c>
      <c r="L1092" s="137">
        <v>2</v>
      </c>
      <c r="M1092" s="137">
        <v>1429</v>
      </c>
      <c r="N1092" s="141"/>
      <c r="O1092" s="466"/>
    </row>
    <row r="1093" spans="1:15" s="33" customFormat="1" ht="12.75" hidden="1" customHeight="1" x14ac:dyDescent="0.2">
      <c r="A1093" s="128">
        <v>1</v>
      </c>
      <c r="B1093" s="106" t="s">
        <v>55</v>
      </c>
      <c r="C1093" s="203" t="s">
        <v>93</v>
      </c>
      <c r="D1093" s="105">
        <v>2006</v>
      </c>
      <c r="E1093" s="214">
        <v>3</v>
      </c>
      <c r="F1093" s="146">
        <v>317</v>
      </c>
      <c r="G1093" s="147">
        <v>104</v>
      </c>
      <c r="H1093" s="148">
        <v>421</v>
      </c>
      <c r="I1093" s="146">
        <v>214</v>
      </c>
      <c r="J1093" s="147">
        <v>59</v>
      </c>
      <c r="K1093" s="148">
        <v>273</v>
      </c>
      <c r="L1093" s="137">
        <v>7</v>
      </c>
      <c r="M1093" s="137">
        <v>1618</v>
      </c>
      <c r="N1093" s="141"/>
      <c r="O1093" s="466"/>
    </row>
    <row r="1094" spans="1:15" s="30" customFormat="1" ht="12.75" hidden="1" customHeight="1" x14ac:dyDescent="0.2">
      <c r="A1094" s="100"/>
      <c r="B1094" s="106" t="s">
        <v>55</v>
      </c>
      <c r="C1094" s="203"/>
      <c r="D1094" s="105">
        <v>2007</v>
      </c>
      <c r="E1094" s="214">
        <v>4</v>
      </c>
      <c r="F1094" s="146">
        <v>380</v>
      </c>
      <c r="G1094" s="147">
        <v>147</v>
      </c>
      <c r="H1094" s="148">
        <v>527</v>
      </c>
      <c r="I1094" s="146">
        <v>252</v>
      </c>
      <c r="J1094" s="147">
        <v>172</v>
      </c>
      <c r="K1094" s="148">
        <v>424</v>
      </c>
      <c r="L1094" s="137">
        <v>110</v>
      </c>
      <c r="M1094" s="137">
        <v>1932</v>
      </c>
      <c r="N1094" s="141"/>
      <c r="O1094" s="466"/>
    </row>
    <row r="1095" spans="1:15" s="30" customFormat="1" ht="12.75" hidden="1" customHeight="1" x14ac:dyDescent="0.2">
      <c r="A1095" s="128">
        <v>39</v>
      </c>
      <c r="B1095" s="106"/>
      <c r="C1095" s="203" t="s">
        <v>312</v>
      </c>
      <c r="D1095" s="105">
        <v>2008</v>
      </c>
      <c r="E1095" s="214">
        <v>5</v>
      </c>
      <c r="F1095" s="146">
        <v>416</v>
      </c>
      <c r="G1095" s="147">
        <v>74</v>
      </c>
      <c r="H1095" s="148">
        <v>490</v>
      </c>
      <c r="I1095" s="146">
        <v>278</v>
      </c>
      <c r="J1095" s="147">
        <v>129</v>
      </c>
      <c r="K1095" s="148">
        <v>407</v>
      </c>
      <c r="L1095" s="137">
        <v>125</v>
      </c>
      <c r="M1095" s="137">
        <v>2202</v>
      </c>
      <c r="N1095" s="141"/>
      <c r="O1095" s="466"/>
    </row>
    <row r="1096" spans="1:15" s="30" customFormat="1" ht="12.75" hidden="1" customHeight="1" x14ac:dyDescent="0.2">
      <c r="B1096" s="106" t="s">
        <v>55</v>
      </c>
      <c r="C1096" s="203" t="s">
        <v>312</v>
      </c>
      <c r="D1096" s="105">
        <v>2009</v>
      </c>
      <c r="E1096" s="214">
        <v>6</v>
      </c>
      <c r="F1096" s="146">
        <v>481</v>
      </c>
      <c r="G1096" s="147">
        <v>66</v>
      </c>
      <c r="H1096" s="148">
        <v>547</v>
      </c>
      <c r="I1096" s="146">
        <v>331</v>
      </c>
      <c r="J1096" s="149">
        <v>68</v>
      </c>
      <c r="K1096" s="143">
        <v>399</v>
      </c>
      <c r="L1096" s="137">
        <v>36</v>
      </c>
      <c r="M1096" s="137">
        <v>2565</v>
      </c>
      <c r="N1096" s="141"/>
      <c r="O1096" s="466"/>
    </row>
    <row r="1097" spans="1:15" s="30" customFormat="1" ht="12.75" hidden="1" customHeight="1" thickBot="1" x14ac:dyDescent="0.25">
      <c r="B1097" s="104"/>
      <c r="C1097" s="220"/>
      <c r="D1097" s="107">
        <v>2010</v>
      </c>
      <c r="E1097" s="216">
        <v>7</v>
      </c>
      <c r="F1097" s="609">
        <v>480</v>
      </c>
      <c r="G1097" s="610">
        <v>94</v>
      </c>
      <c r="H1097" s="611">
        <v>574</v>
      </c>
      <c r="I1097" s="609">
        <v>373</v>
      </c>
      <c r="J1097" s="612">
        <v>80</v>
      </c>
      <c r="K1097" s="143">
        <v>453</v>
      </c>
      <c r="L1097" s="137">
        <v>164</v>
      </c>
      <c r="M1097" s="137">
        <v>2907</v>
      </c>
      <c r="N1097" s="140"/>
      <c r="O1097" s="466"/>
    </row>
    <row r="1098" spans="1:15" s="100" customFormat="1" ht="12.75" hidden="1" customHeight="1" x14ac:dyDescent="0.2">
      <c r="B1098" s="188"/>
      <c r="C1098" s="183"/>
      <c r="D1098" s="107">
        <v>2011</v>
      </c>
      <c r="E1098" s="214"/>
      <c r="F1098" s="609">
        <v>517</v>
      </c>
      <c r="G1098" s="610">
        <v>70</v>
      </c>
      <c r="H1098" s="611">
        <v>587</v>
      </c>
      <c r="I1098" s="609">
        <v>387</v>
      </c>
      <c r="J1098" s="612">
        <v>61</v>
      </c>
      <c r="K1098" s="143">
        <v>448</v>
      </c>
      <c r="L1098" s="137">
        <v>142</v>
      </c>
      <c r="M1098" s="137">
        <v>3213</v>
      </c>
      <c r="N1098" s="115"/>
      <c r="O1098" s="466"/>
    </row>
    <row r="1099" spans="1:15" s="100" customFormat="1" ht="12.75" hidden="1" customHeight="1" x14ac:dyDescent="0.2">
      <c r="A1099" s="100">
        <v>39</v>
      </c>
      <c r="B1099" s="212"/>
      <c r="C1099" s="212"/>
      <c r="D1099" s="107" t="s">
        <v>339</v>
      </c>
      <c r="E1099" s="214"/>
      <c r="F1099" s="144">
        <v>518</v>
      </c>
      <c r="G1099" s="142">
        <v>88</v>
      </c>
      <c r="H1099" s="143">
        <v>606</v>
      </c>
      <c r="I1099" s="144">
        <v>378</v>
      </c>
      <c r="J1099" s="142">
        <v>66</v>
      </c>
      <c r="K1099" s="143">
        <v>444</v>
      </c>
      <c r="L1099" s="137">
        <v>175</v>
      </c>
      <c r="M1099" s="137">
        <v>3482</v>
      </c>
      <c r="N1099" s="115"/>
      <c r="O1099" s="466"/>
    </row>
    <row r="1100" spans="1:15" s="100" customFormat="1" ht="12.75" hidden="1" customHeight="1" x14ac:dyDescent="0.2">
      <c r="B1100" s="106" t="s">
        <v>55</v>
      </c>
      <c r="C1100" s="203" t="s">
        <v>312</v>
      </c>
      <c r="D1100" s="107">
        <v>2013</v>
      </c>
      <c r="E1100" s="214"/>
      <c r="F1100" s="144">
        <v>510</v>
      </c>
      <c r="G1100" s="142">
        <v>89</v>
      </c>
      <c r="H1100" s="143">
        <v>599</v>
      </c>
      <c r="I1100" s="144">
        <v>399</v>
      </c>
      <c r="J1100" s="142">
        <v>60</v>
      </c>
      <c r="K1100" s="143">
        <v>459</v>
      </c>
      <c r="L1100" s="137">
        <v>184</v>
      </c>
      <c r="M1100" s="137">
        <v>3757</v>
      </c>
      <c r="N1100" s="115"/>
      <c r="O1100" s="466"/>
    </row>
    <row r="1101" spans="1:15" s="100" customFormat="1" ht="12.75" customHeight="1" x14ac:dyDescent="0.2">
      <c r="B1101" s="106" t="s">
        <v>55</v>
      </c>
      <c r="C1101" s="203" t="s">
        <v>312</v>
      </c>
      <c r="D1101" s="107">
        <v>2014</v>
      </c>
      <c r="E1101" s="214"/>
      <c r="F1101" s="144">
        <v>556</v>
      </c>
      <c r="G1101" s="142">
        <v>105</v>
      </c>
      <c r="H1101" s="143">
        <v>661</v>
      </c>
      <c r="I1101" s="144">
        <v>427</v>
      </c>
      <c r="J1101" s="142">
        <v>55</v>
      </c>
      <c r="K1101" s="143">
        <v>482</v>
      </c>
      <c r="L1101" s="137">
        <v>307</v>
      </c>
      <c r="M1101" s="137">
        <v>3932</v>
      </c>
      <c r="N1101" s="115"/>
      <c r="O1101" s="466"/>
    </row>
    <row r="1102" spans="1:15" s="100" customFormat="1" ht="12.75" customHeight="1" x14ac:dyDescent="0.2">
      <c r="B1102" s="106"/>
      <c r="C1102" s="223" t="s">
        <v>313</v>
      </c>
      <c r="D1102" s="107">
        <v>2015</v>
      </c>
      <c r="E1102" s="214"/>
      <c r="F1102" s="146">
        <v>621</v>
      </c>
      <c r="G1102" s="147">
        <v>136</v>
      </c>
      <c r="H1102" s="148">
        <v>757</v>
      </c>
      <c r="I1102" s="146">
        <v>535</v>
      </c>
      <c r="J1102" s="149">
        <v>84</v>
      </c>
      <c r="K1102" s="148">
        <v>619</v>
      </c>
      <c r="L1102" s="137">
        <v>198</v>
      </c>
      <c r="M1102" s="137">
        <v>4353</v>
      </c>
      <c r="N1102" s="116"/>
      <c r="O1102" s="466"/>
    </row>
    <row r="1103" spans="1:15" s="100" customFormat="1" ht="12.75" customHeight="1" x14ac:dyDescent="0.2">
      <c r="B1103" s="106"/>
      <c r="C1103" s="203"/>
      <c r="D1103" s="107">
        <v>2016</v>
      </c>
      <c r="E1103" s="214"/>
      <c r="F1103" s="146">
        <v>597</v>
      </c>
      <c r="G1103" s="147">
        <v>107</v>
      </c>
      <c r="H1103" s="148">
        <v>704</v>
      </c>
      <c r="I1103" s="146">
        <v>501</v>
      </c>
      <c r="J1103" s="149">
        <v>87</v>
      </c>
      <c r="K1103" s="148">
        <v>588</v>
      </c>
      <c r="L1103" s="137">
        <v>209</v>
      </c>
      <c r="M1103" s="137">
        <v>4771</v>
      </c>
      <c r="N1103" s="116"/>
      <c r="O1103" s="466"/>
    </row>
    <row r="1104" spans="1:15" s="467" customFormat="1" ht="12.75" customHeight="1" x14ac:dyDescent="0.25">
      <c r="A1104" s="128"/>
      <c r="B1104" s="107"/>
      <c r="C1104" s="201"/>
      <c r="D1104" s="107">
        <v>2017</v>
      </c>
      <c r="E1104" s="211"/>
      <c r="F1104" s="146">
        <v>626</v>
      </c>
      <c r="G1104" s="147">
        <v>119</v>
      </c>
      <c r="H1104" s="148">
        <v>745</v>
      </c>
      <c r="I1104" s="146">
        <v>471</v>
      </c>
      <c r="J1104" s="147">
        <v>70</v>
      </c>
      <c r="K1104" s="148">
        <v>541</v>
      </c>
      <c r="L1104" s="137">
        <v>339</v>
      </c>
      <c r="M1104" s="137">
        <v>4973</v>
      </c>
      <c r="N1104" s="115"/>
      <c r="O1104" s="466"/>
    </row>
    <row r="1105" spans="1:15" s="467" customFormat="1" ht="12.75" customHeight="1" x14ac:dyDescent="0.25">
      <c r="A1105" s="128"/>
      <c r="B1105" s="107"/>
      <c r="C1105" s="201"/>
      <c r="D1105" s="107">
        <v>2018</v>
      </c>
      <c r="E1105" s="211"/>
      <c r="F1105" s="146">
        <v>591</v>
      </c>
      <c r="G1105" s="147">
        <v>174</v>
      </c>
      <c r="H1105" s="148">
        <v>765</v>
      </c>
      <c r="I1105" s="146">
        <v>473</v>
      </c>
      <c r="J1105" s="147">
        <v>101</v>
      </c>
      <c r="K1105" s="148">
        <v>574</v>
      </c>
      <c r="L1105" s="137">
        <v>217</v>
      </c>
      <c r="M1105" s="137">
        <v>5325</v>
      </c>
      <c r="N1105" s="100"/>
      <c r="O1105" s="466"/>
    </row>
    <row r="1106" spans="1:15" s="466" customFormat="1" ht="4.5" customHeight="1" thickBot="1" x14ac:dyDescent="0.25">
      <c r="A1106" s="128"/>
      <c r="B1106" s="107"/>
      <c r="C1106" s="201"/>
      <c r="D1106" s="105"/>
      <c r="E1106" s="213">
        <v>5</v>
      </c>
      <c r="F1106" s="13"/>
      <c r="G1106" s="14"/>
      <c r="H1106" s="15"/>
      <c r="I1106" s="13"/>
      <c r="J1106" s="14"/>
      <c r="K1106" s="15"/>
      <c r="L1106" s="8"/>
      <c r="M1106" s="8"/>
      <c r="N1106" s="140"/>
    </row>
    <row r="1107" spans="1:15" s="30" customFormat="1" ht="12.75" hidden="1" customHeight="1" x14ac:dyDescent="0.2">
      <c r="B1107" s="106"/>
      <c r="C1107" s="203" t="s">
        <v>115</v>
      </c>
      <c r="D1107" s="107">
        <v>2004</v>
      </c>
      <c r="E1107" s="214">
        <v>0</v>
      </c>
      <c r="F1107" s="146">
        <v>4</v>
      </c>
      <c r="G1107" s="147">
        <v>2</v>
      </c>
      <c r="H1107" s="148">
        <v>6</v>
      </c>
      <c r="I1107" s="146">
        <v>4</v>
      </c>
      <c r="J1107" s="147">
        <v>2</v>
      </c>
      <c r="K1107" s="148">
        <v>6</v>
      </c>
      <c r="L1107" s="150">
        <v>0</v>
      </c>
      <c r="M1107" s="150">
        <v>6</v>
      </c>
      <c r="N1107" s="141"/>
      <c r="O1107" s="466"/>
    </row>
    <row r="1108" spans="1:15" s="30" customFormat="1" ht="12.75" hidden="1" customHeight="1" x14ac:dyDescent="0.2">
      <c r="B1108" s="107" t="s">
        <v>114</v>
      </c>
      <c r="C1108" s="203" t="s">
        <v>204</v>
      </c>
      <c r="D1108" s="105">
        <v>2005</v>
      </c>
      <c r="E1108" s="214">
        <v>2</v>
      </c>
      <c r="F1108" s="146">
        <v>0</v>
      </c>
      <c r="G1108" s="147">
        <v>3</v>
      </c>
      <c r="H1108" s="607">
        <v>3</v>
      </c>
      <c r="I1108" s="146">
        <v>0</v>
      </c>
      <c r="J1108" s="147">
        <v>3</v>
      </c>
      <c r="K1108" s="607">
        <v>3</v>
      </c>
      <c r="L1108" s="150">
        <v>0</v>
      </c>
      <c r="M1108" s="150">
        <v>9</v>
      </c>
      <c r="N1108" s="141"/>
      <c r="O1108" s="466"/>
    </row>
    <row r="1109" spans="1:15" s="30" customFormat="1" ht="12.75" hidden="1" customHeight="1" x14ac:dyDescent="0.2">
      <c r="B1109" s="107" t="s">
        <v>114</v>
      </c>
      <c r="C1109" s="203" t="s">
        <v>115</v>
      </c>
      <c r="D1109" s="105">
        <v>2006</v>
      </c>
      <c r="E1109" s="214">
        <v>1</v>
      </c>
      <c r="F1109" s="146">
        <v>6</v>
      </c>
      <c r="G1109" s="147">
        <v>7</v>
      </c>
      <c r="H1109" s="148">
        <v>13</v>
      </c>
      <c r="I1109" s="146">
        <v>6</v>
      </c>
      <c r="J1109" s="147">
        <v>7</v>
      </c>
      <c r="K1109" s="148">
        <v>13</v>
      </c>
      <c r="L1109" s="150">
        <v>1</v>
      </c>
      <c r="M1109" s="150">
        <v>17</v>
      </c>
      <c r="N1109" s="141"/>
      <c r="O1109" s="466"/>
    </row>
    <row r="1110" spans="1:15" s="30" customFormat="1" ht="12.75" hidden="1" customHeight="1" x14ac:dyDescent="0.2">
      <c r="B1110" s="107" t="s">
        <v>114</v>
      </c>
      <c r="C1110" s="203" t="s">
        <v>204</v>
      </c>
      <c r="D1110" s="105">
        <v>2007</v>
      </c>
      <c r="E1110" s="214">
        <v>2</v>
      </c>
      <c r="F1110" s="146">
        <v>0</v>
      </c>
      <c r="G1110" s="147">
        <v>3</v>
      </c>
      <c r="H1110" s="607">
        <v>3</v>
      </c>
      <c r="I1110" s="146">
        <v>1</v>
      </c>
      <c r="J1110" s="147">
        <v>4</v>
      </c>
      <c r="K1110" s="607">
        <v>5</v>
      </c>
      <c r="L1110" s="150">
        <v>0</v>
      </c>
      <c r="M1110" s="150">
        <v>22</v>
      </c>
      <c r="N1110" s="141"/>
      <c r="O1110" s="466"/>
    </row>
    <row r="1111" spans="1:15" s="30" customFormat="1" ht="12.75" hidden="1" customHeight="1" x14ac:dyDescent="0.2">
      <c r="B1111" s="107" t="s">
        <v>114</v>
      </c>
      <c r="C1111" s="203" t="s">
        <v>204</v>
      </c>
      <c r="D1111" s="105">
        <v>2008</v>
      </c>
      <c r="E1111" s="214">
        <v>3</v>
      </c>
      <c r="F1111" s="146">
        <v>0</v>
      </c>
      <c r="G1111" s="147">
        <v>8</v>
      </c>
      <c r="H1111" s="607">
        <v>8</v>
      </c>
      <c r="I1111" s="146">
        <v>1</v>
      </c>
      <c r="J1111" s="147">
        <v>1</v>
      </c>
      <c r="K1111" s="607">
        <v>2</v>
      </c>
      <c r="L1111" s="150">
        <v>1</v>
      </c>
      <c r="M1111" s="150">
        <v>23</v>
      </c>
      <c r="N1111" s="141"/>
      <c r="O1111" s="466"/>
    </row>
    <row r="1112" spans="1:15" s="30" customFormat="1" ht="12.75" hidden="1" customHeight="1" x14ac:dyDescent="0.2">
      <c r="B1112" s="107" t="s">
        <v>114</v>
      </c>
      <c r="C1112" s="203" t="s">
        <v>204</v>
      </c>
      <c r="D1112" s="105">
        <v>2009</v>
      </c>
      <c r="E1112" s="214">
        <v>4</v>
      </c>
      <c r="F1112" s="146">
        <v>0</v>
      </c>
      <c r="G1112" s="147">
        <v>6</v>
      </c>
      <c r="H1112" s="607">
        <v>6</v>
      </c>
      <c r="I1112" s="146">
        <v>0</v>
      </c>
      <c r="J1112" s="149">
        <v>2</v>
      </c>
      <c r="K1112" s="143">
        <v>2</v>
      </c>
      <c r="L1112" s="150">
        <v>4</v>
      </c>
      <c r="M1112" s="150">
        <v>21</v>
      </c>
      <c r="N1112" s="141"/>
      <c r="O1112" s="466"/>
    </row>
    <row r="1113" spans="1:15" s="30" customFormat="1" ht="12.75" hidden="1" customHeight="1" x14ac:dyDescent="0.2">
      <c r="B1113" s="104"/>
      <c r="C1113" s="220"/>
      <c r="D1113" s="107">
        <v>2010</v>
      </c>
      <c r="E1113" s="214">
        <v>5</v>
      </c>
      <c r="F1113" s="609">
        <v>8</v>
      </c>
      <c r="G1113" s="610">
        <v>0</v>
      </c>
      <c r="H1113" s="611">
        <v>8</v>
      </c>
      <c r="I1113" s="609">
        <v>10</v>
      </c>
      <c r="J1113" s="612">
        <v>0</v>
      </c>
      <c r="K1113" s="143">
        <v>10</v>
      </c>
      <c r="L1113" s="613">
        <v>0</v>
      </c>
      <c r="M1113" s="613">
        <v>30</v>
      </c>
      <c r="N1113" s="140"/>
      <c r="O1113" s="466"/>
    </row>
    <row r="1114" spans="1:15" s="100" customFormat="1" ht="12.75" hidden="1" customHeight="1" x14ac:dyDescent="0.2">
      <c r="B1114" s="188"/>
      <c r="C1114" s="183"/>
      <c r="D1114" s="107">
        <v>2011</v>
      </c>
      <c r="E1114" s="214"/>
      <c r="F1114" s="609">
        <v>1</v>
      </c>
      <c r="G1114" s="610">
        <v>3</v>
      </c>
      <c r="H1114" s="611">
        <v>4</v>
      </c>
      <c r="I1114" s="609">
        <v>1</v>
      </c>
      <c r="J1114" s="612">
        <v>3</v>
      </c>
      <c r="K1114" s="143">
        <v>4</v>
      </c>
      <c r="L1114" s="613">
        <v>0</v>
      </c>
      <c r="M1114" s="613">
        <v>34</v>
      </c>
      <c r="N1114" s="140"/>
      <c r="O1114" s="466"/>
    </row>
    <row r="1115" spans="1:15" s="100" customFormat="1" ht="12.75" hidden="1" customHeight="1" x14ac:dyDescent="0.2">
      <c r="A1115" s="100">
        <v>40</v>
      </c>
      <c r="B1115" s="212"/>
      <c r="C1115" s="212"/>
      <c r="D1115" s="107" t="s">
        <v>339</v>
      </c>
      <c r="E1115" s="214"/>
      <c r="F1115" s="144">
        <v>6</v>
      </c>
      <c r="G1115" s="142">
        <v>8</v>
      </c>
      <c r="H1115" s="143">
        <v>14</v>
      </c>
      <c r="I1115" s="144">
        <v>6</v>
      </c>
      <c r="J1115" s="142">
        <v>4</v>
      </c>
      <c r="K1115" s="143">
        <v>10</v>
      </c>
      <c r="L1115" s="145">
        <v>0</v>
      </c>
      <c r="M1115" s="145">
        <v>42</v>
      </c>
      <c r="N1115" s="115"/>
      <c r="O1115" s="466"/>
    </row>
    <row r="1116" spans="1:15" s="100" customFormat="1" ht="12.75" hidden="1" customHeight="1" x14ac:dyDescent="0.2">
      <c r="A1116" s="128"/>
      <c r="B1116" s="107" t="s">
        <v>114</v>
      </c>
      <c r="C1116" s="203" t="s">
        <v>204</v>
      </c>
      <c r="D1116" s="107">
        <v>2013</v>
      </c>
      <c r="E1116" s="214"/>
      <c r="F1116" s="144">
        <v>6</v>
      </c>
      <c r="G1116" s="142">
        <v>6</v>
      </c>
      <c r="H1116" s="143">
        <v>12</v>
      </c>
      <c r="I1116" s="144">
        <v>6</v>
      </c>
      <c r="J1116" s="142">
        <v>7</v>
      </c>
      <c r="K1116" s="143">
        <v>13</v>
      </c>
      <c r="L1116" s="145">
        <v>0</v>
      </c>
      <c r="M1116" s="145">
        <v>54</v>
      </c>
      <c r="N1116" s="115"/>
      <c r="O1116" s="466"/>
    </row>
    <row r="1117" spans="1:15" s="100" customFormat="1" ht="12.75" customHeight="1" x14ac:dyDescent="0.2">
      <c r="A1117" s="128"/>
      <c r="B1117" s="107" t="s">
        <v>114</v>
      </c>
      <c r="C1117" s="203" t="s">
        <v>204</v>
      </c>
      <c r="D1117" s="107">
        <v>2014</v>
      </c>
      <c r="E1117" s="214"/>
      <c r="F1117" s="144">
        <v>3</v>
      </c>
      <c r="G1117" s="142">
        <v>4</v>
      </c>
      <c r="H1117" s="143">
        <v>7</v>
      </c>
      <c r="I1117" s="144">
        <v>2</v>
      </c>
      <c r="J1117" s="142">
        <v>4</v>
      </c>
      <c r="K1117" s="143">
        <v>6</v>
      </c>
      <c r="L1117" s="145">
        <v>0</v>
      </c>
      <c r="M1117" s="145">
        <v>59</v>
      </c>
      <c r="N1117" s="115"/>
      <c r="O1117" s="466"/>
    </row>
    <row r="1118" spans="1:15" s="100" customFormat="1" ht="12.75" customHeight="1" x14ac:dyDescent="0.2">
      <c r="A1118" s="128"/>
      <c r="B1118" s="107"/>
      <c r="C1118" s="203"/>
      <c r="D1118" s="107">
        <v>2015</v>
      </c>
      <c r="E1118" s="214"/>
      <c r="F1118" s="144">
        <v>8</v>
      </c>
      <c r="G1118" s="142">
        <v>3</v>
      </c>
      <c r="H1118" s="143">
        <v>11</v>
      </c>
      <c r="I1118" s="144">
        <v>8</v>
      </c>
      <c r="J1118" s="142">
        <v>3</v>
      </c>
      <c r="K1118" s="143">
        <v>11</v>
      </c>
      <c r="L1118" s="145">
        <v>0</v>
      </c>
      <c r="M1118" s="145">
        <v>70</v>
      </c>
      <c r="N1118" s="115"/>
      <c r="O1118" s="466"/>
    </row>
    <row r="1119" spans="1:15" s="100" customFormat="1" ht="12.75" customHeight="1" x14ac:dyDescent="0.2">
      <c r="A1119" s="128"/>
      <c r="B1119" s="107"/>
      <c r="C1119" s="203"/>
      <c r="D1119" s="107">
        <v>2016</v>
      </c>
      <c r="E1119" s="214"/>
      <c r="F1119" s="144">
        <v>2</v>
      </c>
      <c r="G1119" s="142">
        <v>0</v>
      </c>
      <c r="H1119" s="143">
        <v>2</v>
      </c>
      <c r="I1119" s="144">
        <v>2</v>
      </c>
      <c r="J1119" s="142">
        <v>4</v>
      </c>
      <c r="K1119" s="143">
        <v>6</v>
      </c>
      <c r="L1119" s="145">
        <v>0</v>
      </c>
      <c r="M1119" s="145">
        <v>76</v>
      </c>
      <c r="N1119" s="116"/>
      <c r="O1119" s="466"/>
    </row>
    <row r="1120" spans="1:15" s="467" customFormat="1" ht="12.75" customHeight="1" x14ac:dyDescent="0.25">
      <c r="A1120" s="128"/>
      <c r="B1120" s="107"/>
      <c r="C1120" s="201"/>
      <c r="D1120" s="107">
        <v>2017</v>
      </c>
      <c r="E1120" s="211"/>
      <c r="F1120" s="146">
        <v>13</v>
      </c>
      <c r="G1120" s="147">
        <v>5</v>
      </c>
      <c r="H1120" s="148">
        <v>18</v>
      </c>
      <c r="I1120" s="146">
        <v>14</v>
      </c>
      <c r="J1120" s="147">
        <v>6</v>
      </c>
      <c r="K1120" s="148">
        <v>20</v>
      </c>
      <c r="L1120" s="150">
        <v>0</v>
      </c>
      <c r="M1120" s="150">
        <v>91</v>
      </c>
      <c r="N1120" s="115"/>
      <c r="O1120" s="466"/>
    </row>
    <row r="1121" spans="1:15" s="467" customFormat="1" ht="12.75" customHeight="1" x14ac:dyDescent="0.25">
      <c r="A1121" s="128"/>
      <c r="B1121" s="107"/>
      <c r="C1121" s="201"/>
      <c r="D1121" s="107">
        <v>2018</v>
      </c>
      <c r="E1121" s="211"/>
      <c r="F1121" s="146">
        <v>4</v>
      </c>
      <c r="G1121" s="147">
        <v>3</v>
      </c>
      <c r="H1121" s="148">
        <v>7</v>
      </c>
      <c r="I1121" s="146">
        <v>8</v>
      </c>
      <c r="J1121" s="147">
        <v>4</v>
      </c>
      <c r="K1121" s="148">
        <v>12</v>
      </c>
      <c r="L1121" s="150">
        <v>0</v>
      </c>
      <c r="M1121" s="150">
        <v>103</v>
      </c>
      <c r="N1121" s="115"/>
      <c r="O1121" s="466"/>
    </row>
    <row r="1122" spans="1:15" s="466" customFormat="1" ht="4.5" customHeight="1" thickBot="1" x14ac:dyDescent="0.25">
      <c r="A1122" s="128"/>
      <c r="B1122" s="107"/>
      <c r="C1122" s="201"/>
      <c r="D1122" s="105"/>
      <c r="E1122" s="213">
        <v>5</v>
      </c>
      <c r="F1122" s="13"/>
      <c r="G1122" s="14"/>
      <c r="H1122" s="15"/>
      <c r="I1122" s="13"/>
      <c r="J1122" s="14"/>
      <c r="K1122" s="15"/>
      <c r="L1122" s="8"/>
      <c r="M1122" s="8"/>
      <c r="N1122" s="140"/>
    </row>
    <row r="1123" spans="1:15" s="30" customFormat="1" ht="12.75" hidden="1" customHeight="1" thickBot="1" x14ac:dyDescent="0.25">
      <c r="A1123" s="128">
        <v>1</v>
      </c>
      <c r="B1123" s="434"/>
      <c r="C1123" s="435" t="s">
        <v>94</v>
      </c>
      <c r="D1123" s="434">
        <v>2000</v>
      </c>
      <c r="E1123" s="446">
        <v>8</v>
      </c>
      <c r="F1123" s="439" t="s">
        <v>307</v>
      </c>
      <c r="G1123" s="437" t="s">
        <v>307</v>
      </c>
      <c r="H1123" s="437" t="s">
        <v>307</v>
      </c>
      <c r="I1123" s="439" t="s">
        <v>307</v>
      </c>
      <c r="J1123" s="437" t="s">
        <v>307</v>
      </c>
      <c r="K1123" s="437" t="s">
        <v>307</v>
      </c>
      <c r="L1123" s="439" t="s">
        <v>307</v>
      </c>
      <c r="M1123" s="439" t="s">
        <v>307</v>
      </c>
      <c r="N1123" s="140"/>
      <c r="O1123" s="466"/>
    </row>
    <row r="1124" spans="1:15" s="30" customFormat="1" ht="12.75" hidden="1" customHeight="1" thickBot="1" x14ac:dyDescent="0.25">
      <c r="A1124" s="128">
        <v>1</v>
      </c>
      <c r="B1124" s="434"/>
      <c r="C1124" s="435" t="s">
        <v>94</v>
      </c>
      <c r="D1124" s="434">
        <v>2001</v>
      </c>
      <c r="E1124" s="446">
        <v>8</v>
      </c>
      <c r="F1124" s="439" t="s">
        <v>307</v>
      </c>
      <c r="G1124" s="437" t="s">
        <v>307</v>
      </c>
      <c r="H1124" s="437" t="s">
        <v>307</v>
      </c>
      <c r="I1124" s="439" t="s">
        <v>307</v>
      </c>
      <c r="J1124" s="437" t="s">
        <v>307</v>
      </c>
      <c r="K1124" s="437" t="s">
        <v>307</v>
      </c>
      <c r="L1124" s="439" t="s">
        <v>307</v>
      </c>
      <c r="M1124" s="439" t="s">
        <v>307</v>
      </c>
      <c r="N1124" s="140"/>
      <c r="O1124" s="466"/>
    </row>
    <row r="1125" spans="1:15" s="30" customFormat="1" ht="12.75" hidden="1" customHeight="1" x14ac:dyDescent="0.2">
      <c r="A1125" s="128">
        <v>1</v>
      </c>
      <c r="B1125" s="106" t="s">
        <v>56</v>
      </c>
      <c r="C1125" s="203" t="s">
        <v>94</v>
      </c>
      <c r="D1125" s="107">
        <v>2002</v>
      </c>
      <c r="E1125" s="214">
        <v>0</v>
      </c>
      <c r="F1125" s="146">
        <v>27</v>
      </c>
      <c r="G1125" s="147">
        <v>13</v>
      </c>
      <c r="H1125" s="148">
        <v>40</v>
      </c>
      <c r="I1125" s="146">
        <v>35</v>
      </c>
      <c r="J1125" s="147">
        <v>29</v>
      </c>
      <c r="K1125" s="148">
        <v>64</v>
      </c>
      <c r="L1125" s="150">
        <v>0</v>
      </c>
      <c r="M1125" s="150">
        <v>193</v>
      </c>
      <c r="N1125" s="140"/>
      <c r="O1125" s="466"/>
    </row>
    <row r="1126" spans="1:15" s="30" customFormat="1" ht="12.75" hidden="1" customHeight="1" x14ac:dyDescent="0.2">
      <c r="A1126" s="128">
        <v>1</v>
      </c>
      <c r="B1126" s="106" t="s">
        <v>56</v>
      </c>
      <c r="C1126" s="203" t="s">
        <v>94</v>
      </c>
      <c r="D1126" s="107">
        <v>2003</v>
      </c>
      <c r="E1126" s="214">
        <v>1</v>
      </c>
      <c r="F1126" s="146">
        <v>7</v>
      </c>
      <c r="G1126" s="147">
        <v>17</v>
      </c>
      <c r="H1126" s="148">
        <v>24</v>
      </c>
      <c r="I1126" s="146">
        <v>16</v>
      </c>
      <c r="J1126" s="147">
        <v>8</v>
      </c>
      <c r="K1126" s="148">
        <v>24</v>
      </c>
      <c r="L1126" s="150">
        <v>6</v>
      </c>
      <c r="M1126" s="150">
        <v>211</v>
      </c>
      <c r="N1126" s="140"/>
      <c r="O1126" s="466"/>
    </row>
    <row r="1127" spans="1:15" s="30" customFormat="1" ht="12.75" hidden="1" customHeight="1" x14ac:dyDescent="0.2">
      <c r="A1127" s="128">
        <v>1</v>
      </c>
      <c r="B1127" s="106" t="s">
        <v>56</v>
      </c>
      <c r="C1127" s="203" t="s">
        <v>94</v>
      </c>
      <c r="D1127" s="107">
        <v>2004</v>
      </c>
      <c r="E1127" s="214">
        <v>2</v>
      </c>
      <c r="F1127" s="146">
        <v>11</v>
      </c>
      <c r="G1127" s="147">
        <v>5</v>
      </c>
      <c r="H1127" s="148">
        <v>16</v>
      </c>
      <c r="I1127" s="146">
        <v>18</v>
      </c>
      <c r="J1127" s="147">
        <v>22</v>
      </c>
      <c r="K1127" s="148">
        <v>40</v>
      </c>
      <c r="L1127" s="150">
        <v>1</v>
      </c>
      <c r="M1127" s="150">
        <v>250</v>
      </c>
      <c r="N1127" s="140"/>
      <c r="O1127" s="466"/>
    </row>
    <row r="1128" spans="1:15" s="30" customFormat="1" ht="12.75" hidden="1" customHeight="1" x14ac:dyDescent="0.2">
      <c r="A1128" s="128"/>
      <c r="B1128" s="106"/>
      <c r="C1128" s="203"/>
      <c r="D1128" s="107">
        <v>2005</v>
      </c>
      <c r="E1128" s="214"/>
      <c r="F1128" s="146">
        <v>2</v>
      </c>
      <c r="G1128" s="147">
        <v>15</v>
      </c>
      <c r="H1128" s="148">
        <v>17</v>
      </c>
      <c r="I1128" s="146">
        <v>15</v>
      </c>
      <c r="J1128" s="147">
        <v>16</v>
      </c>
      <c r="K1128" s="148">
        <v>31</v>
      </c>
      <c r="L1128" s="150">
        <v>3</v>
      </c>
      <c r="M1128" s="150">
        <v>278</v>
      </c>
      <c r="N1128" s="140"/>
      <c r="O1128" s="466"/>
    </row>
    <row r="1129" spans="1:15" s="30" customFormat="1" ht="12.75" hidden="1" customHeight="1" x14ac:dyDescent="0.2">
      <c r="A1129" s="128">
        <v>1</v>
      </c>
      <c r="B1129" s="106" t="s">
        <v>56</v>
      </c>
      <c r="C1129" s="203" t="s">
        <v>94</v>
      </c>
      <c r="D1129" s="105">
        <v>2006</v>
      </c>
      <c r="E1129" s="214">
        <v>3</v>
      </c>
      <c r="F1129" s="146">
        <v>6</v>
      </c>
      <c r="G1129" s="147">
        <v>5</v>
      </c>
      <c r="H1129" s="148">
        <v>11</v>
      </c>
      <c r="I1129" s="146">
        <v>0</v>
      </c>
      <c r="J1129" s="147">
        <v>0</v>
      </c>
      <c r="K1129" s="148">
        <v>0</v>
      </c>
      <c r="L1129" s="150">
        <v>7</v>
      </c>
      <c r="M1129" s="150">
        <v>271</v>
      </c>
      <c r="N1129" s="140"/>
      <c r="O1129" s="466"/>
    </row>
    <row r="1130" spans="1:15" s="30" customFormat="1" ht="12.75" hidden="1" customHeight="1" thickBot="1" x14ac:dyDescent="0.25">
      <c r="A1130" s="128">
        <v>1</v>
      </c>
      <c r="B1130" s="106" t="s">
        <v>56</v>
      </c>
      <c r="C1130" s="203" t="s">
        <v>206</v>
      </c>
      <c r="D1130" s="105">
        <v>2007</v>
      </c>
      <c r="E1130" s="216">
        <v>4</v>
      </c>
      <c r="F1130" s="146">
        <v>10</v>
      </c>
      <c r="G1130" s="147">
        <v>2</v>
      </c>
      <c r="H1130" s="148">
        <v>12</v>
      </c>
      <c r="I1130" s="146">
        <v>5</v>
      </c>
      <c r="J1130" s="147">
        <v>6</v>
      </c>
      <c r="K1130" s="148">
        <v>11</v>
      </c>
      <c r="L1130" s="150">
        <v>15</v>
      </c>
      <c r="M1130" s="150">
        <v>267</v>
      </c>
      <c r="N1130" s="140"/>
      <c r="O1130" s="466"/>
    </row>
    <row r="1131" spans="1:15" s="30" customFormat="1" ht="12.75" hidden="1" customHeight="1" x14ac:dyDescent="0.2">
      <c r="A1131" s="128">
        <v>1</v>
      </c>
      <c r="B1131" s="106" t="s">
        <v>56</v>
      </c>
      <c r="C1131" s="203" t="s">
        <v>206</v>
      </c>
      <c r="D1131" s="105">
        <v>2008</v>
      </c>
      <c r="E1131" s="214">
        <v>2</v>
      </c>
      <c r="F1131" s="146">
        <v>57</v>
      </c>
      <c r="G1131" s="147">
        <v>3</v>
      </c>
      <c r="H1131" s="148">
        <v>60</v>
      </c>
      <c r="I1131" s="146">
        <v>4</v>
      </c>
      <c r="J1131" s="147">
        <v>5</v>
      </c>
      <c r="K1131" s="148">
        <v>9</v>
      </c>
      <c r="L1131" s="150">
        <v>3</v>
      </c>
      <c r="M1131" s="150">
        <v>273</v>
      </c>
      <c r="N1131" s="140"/>
      <c r="O1131" s="466"/>
    </row>
    <row r="1132" spans="1:15" s="30" customFormat="1" ht="12.75" hidden="1" customHeight="1" x14ac:dyDescent="0.2">
      <c r="A1132" s="128">
        <v>1</v>
      </c>
      <c r="B1132" s="106" t="s">
        <v>56</v>
      </c>
      <c r="C1132" s="203" t="s">
        <v>206</v>
      </c>
      <c r="D1132" s="105">
        <v>2009</v>
      </c>
      <c r="E1132" s="214">
        <v>3</v>
      </c>
      <c r="F1132" s="146">
        <v>38</v>
      </c>
      <c r="G1132" s="147">
        <v>1</v>
      </c>
      <c r="H1132" s="148">
        <v>39</v>
      </c>
      <c r="I1132" s="146">
        <v>10</v>
      </c>
      <c r="J1132" s="149">
        <v>2</v>
      </c>
      <c r="K1132" s="143">
        <v>12</v>
      </c>
      <c r="L1132" s="150">
        <v>16</v>
      </c>
      <c r="M1132" s="150">
        <v>269</v>
      </c>
      <c r="N1132" s="140"/>
      <c r="O1132" s="466"/>
    </row>
    <row r="1133" spans="1:15" s="30" customFormat="1" ht="12.75" hidden="1" customHeight="1" x14ac:dyDescent="0.2">
      <c r="A1133" s="128">
        <v>1</v>
      </c>
      <c r="B1133" s="104"/>
      <c r="C1133" s="220"/>
      <c r="D1133" s="107">
        <v>2010</v>
      </c>
      <c r="E1133" s="214">
        <v>4</v>
      </c>
      <c r="F1133" s="609">
        <v>7</v>
      </c>
      <c r="G1133" s="610">
        <v>0</v>
      </c>
      <c r="H1133" s="611">
        <v>7</v>
      </c>
      <c r="I1133" s="609">
        <v>22</v>
      </c>
      <c r="J1133" s="612">
        <v>0</v>
      </c>
      <c r="K1133" s="143">
        <v>22</v>
      </c>
      <c r="L1133" s="613">
        <v>12</v>
      </c>
      <c r="M1133" s="613">
        <v>279</v>
      </c>
      <c r="N1133" s="140"/>
      <c r="O1133" s="466"/>
    </row>
    <row r="1134" spans="1:15" s="100" customFormat="1" ht="12.75" hidden="1" customHeight="1" x14ac:dyDescent="0.2">
      <c r="B1134" s="188"/>
      <c r="C1134" s="183"/>
      <c r="D1134" s="107">
        <v>2011</v>
      </c>
      <c r="E1134" s="214"/>
      <c r="F1134" s="609">
        <v>6</v>
      </c>
      <c r="G1134" s="610">
        <v>0</v>
      </c>
      <c r="H1134" s="611">
        <v>6</v>
      </c>
      <c r="I1134" s="609">
        <v>25</v>
      </c>
      <c r="J1134" s="612">
        <v>4</v>
      </c>
      <c r="K1134" s="143">
        <v>29</v>
      </c>
      <c r="L1134" s="613">
        <v>28</v>
      </c>
      <c r="M1134" s="613">
        <v>280</v>
      </c>
      <c r="N1134" s="115"/>
      <c r="O1134" s="466"/>
    </row>
    <row r="1135" spans="1:15" s="100" customFormat="1" ht="12.75" hidden="1" customHeight="1" x14ac:dyDescent="0.2">
      <c r="A1135" s="128">
        <v>41</v>
      </c>
      <c r="B1135" s="212"/>
      <c r="C1135" s="212"/>
      <c r="D1135" s="107" t="s">
        <v>339</v>
      </c>
      <c r="E1135" s="214"/>
      <c r="F1135" s="144">
        <v>7</v>
      </c>
      <c r="G1135" s="142">
        <v>0</v>
      </c>
      <c r="H1135" s="143">
        <v>7</v>
      </c>
      <c r="I1135" s="144">
        <v>14</v>
      </c>
      <c r="J1135" s="142">
        <v>0</v>
      </c>
      <c r="K1135" s="143">
        <v>14</v>
      </c>
      <c r="L1135" s="145">
        <v>9</v>
      </c>
      <c r="M1135" s="145">
        <v>285</v>
      </c>
      <c r="N1135" s="115"/>
      <c r="O1135" s="466"/>
    </row>
    <row r="1136" spans="1:15" s="100" customFormat="1" ht="12.75" hidden="1" customHeight="1" x14ac:dyDescent="0.2">
      <c r="A1136" s="128"/>
      <c r="B1136" s="106" t="s">
        <v>56</v>
      </c>
      <c r="C1136" s="203" t="s">
        <v>206</v>
      </c>
      <c r="D1136" s="107">
        <v>2013</v>
      </c>
      <c r="E1136" s="214"/>
      <c r="F1136" s="144">
        <v>5</v>
      </c>
      <c r="G1136" s="142">
        <v>0</v>
      </c>
      <c r="H1136" s="143">
        <v>5</v>
      </c>
      <c r="I1136" s="144">
        <v>4</v>
      </c>
      <c r="J1136" s="142">
        <v>0</v>
      </c>
      <c r="K1136" s="143">
        <v>4</v>
      </c>
      <c r="L1136" s="145">
        <v>22</v>
      </c>
      <c r="M1136" s="145">
        <v>267</v>
      </c>
      <c r="N1136" s="115"/>
      <c r="O1136" s="466"/>
    </row>
    <row r="1137" spans="1:15" s="100" customFormat="1" ht="12.75" customHeight="1" x14ac:dyDescent="0.2">
      <c r="A1137" s="128"/>
      <c r="B1137" s="106" t="s">
        <v>56</v>
      </c>
      <c r="C1137" s="203" t="s">
        <v>206</v>
      </c>
      <c r="D1137" s="107">
        <v>2014</v>
      </c>
      <c r="E1137" s="214"/>
      <c r="F1137" s="144">
        <v>6</v>
      </c>
      <c r="G1137" s="142">
        <v>0</v>
      </c>
      <c r="H1137" s="143">
        <v>6</v>
      </c>
      <c r="I1137" s="144">
        <v>6</v>
      </c>
      <c r="J1137" s="142">
        <v>0</v>
      </c>
      <c r="K1137" s="143">
        <v>6</v>
      </c>
      <c r="L1137" s="145">
        <v>53</v>
      </c>
      <c r="M1137" s="145">
        <v>220</v>
      </c>
      <c r="N1137" s="115"/>
      <c r="O1137" s="466"/>
    </row>
    <row r="1138" spans="1:15" s="100" customFormat="1" ht="12.75" customHeight="1" x14ac:dyDescent="0.2">
      <c r="A1138" s="128"/>
      <c r="B1138" s="106"/>
      <c r="C1138" s="203"/>
      <c r="D1138" s="107">
        <v>2015</v>
      </c>
      <c r="E1138" s="214"/>
      <c r="F1138" s="144">
        <v>7</v>
      </c>
      <c r="G1138" s="142">
        <v>0</v>
      </c>
      <c r="H1138" s="143">
        <v>7</v>
      </c>
      <c r="I1138" s="144">
        <v>4</v>
      </c>
      <c r="J1138" s="142">
        <v>0</v>
      </c>
      <c r="K1138" s="143">
        <v>4</v>
      </c>
      <c r="L1138" s="145">
        <v>14</v>
      </c>
      <c r="M1138" s="145">
        <v>210</v>
      </c>
      <c r="N1138" s="115"/>
      <c r="O1138" s="466"/>
    </row>
    <row r="1139" spans="1:15" s="100" customFormat="1" ht="12.75" customHeight="1" x14ac:dyDescent="0.2">
      <c r="A1139" s="128"/>
      <c r="B1139" s="106"/>
      <c r="C1139" s="203"/>
      <c r="D1139" s="107">
        <v>2016</v>
      </c>
      <c r="E1139" s="214"/>
      <c r="F1139" s="144">
        <v>9</v>
      </c>
      <c r="G1139" s="142">
        <v>1</v>
      </c>
      <c r="H1139" s="143">
        <v>10</v>
      </c>
      <c r="I1139" s="144">
        <v>1</v>
      </c>
      <c r="J1139" s="142">
        <v>1</v>
      </c>
      <c r="K1139" s="143">
        <v>2</v>
      </c>
      <c r="L1139" s="145">
        <v>14</v>
      </c>
      <c r="M1139" s="145">
        <v>196</v>
      </c>
      <c r="N1139" s="115"/>
      <c r="O1139" s="466"/>
    </row>
    <row r="1140" spans="1:15" s="467" customFormat="1" ht="12.75" customHeight="1" x14ac:dyDescent="0.25">
      <c r="A1140" s="128"/>
      <c r="B1140" s="107"/>
      <c r="C1140" s="201"/>
      <c r="D1140" s="107">
        <v>2017</v>
      </c>
      <c r="E1140" s="211"/>
      <c r="F1140" s="146">
        <v>1</v>
      </c>
      <c r="G1140" s="147">
        <v>0</v>
      </c>
      <c r="H1140" s="148">
        <v>1</v>
      </c>
      <c r="I1140" s="146">
        <v>2</v>
      </c>
      <c r="J1140" s="147">
        <v>0</v>
      </c>
      <c r="K1140" s="148">
        <v>2</v>
      </c>
      <c r="L1140" s="150">
        <v>12</v>
      </c>
      <c r="M1140" s="150">
        <v>186</v>
      </c>
      <c r="N1140" s="115"/>
      <c r="O1140" s="466"/>
    </row>
    <row r="1141" spans="1:15" s="467" customFormat="1" ht="12.75" customHeight="1" x14ac:dyDescent="0.25">
      <c r="A1141" s="128"/>
      <c r="B1141" s="107"/>
      <c r="C1141" s="201"/>
      <c r="D1141" s="107">
        <v>2018</v>
      </c>
      <c r="E1141" s="211"/>
      <c r="F1141" s="146">
        <v>12</v>
      </c>
      <c r="G1141" s="147">
        <v>4</v>
      </c>
      <c r="H1141" s="148">
        <v>16</v>
      </c>
      <c r="I1141" s="146">
        <v>9</v>
      </c>
      <c r="J1141" s="147">
        <v>3</v>
      </c>
      <c r="K1141" s="148">
        <v>12</v>
      </c>
      <c r="L1141" s="150">
        <v>4</v>
      </c>
      <c r="M1141" s="150">
        <v>194</v>
      </c>
      <c r="N1141" s="115"/>
      <c r="O1141" s="466"/>
    </row>
    <row r="1142" spans="1:15" s="466" customFormat="1" ht="4.5" customHeight="1" thickBot="1" x14ac:dyDescent="0.25">
      <c r="A1142" s="128"/>
      <c r="B1142" s="107"/>
      <c r="C1142" s="201"/>
      <c r="D1142" s="105"/>
      <c r="E1142" s="213">
        <v>5</v>
      </c>
      <c r="F1142" s="13"/>
      <c r="G1142" s="14"/>
      <c r="H1142" s="15"/>
      <c r="I1142" s="13"/>
      <c r="J1142" s="14"/>
      <c r="K1142" s="15"/>
      <c r="L1142" s="8"/>
      <c r="M1142" s="8"/>
      <c r="N1142" s="140"/>
    </row>
    <row r="1143" spans="1:15" s="62" customFormat="1" ht="36" customHeight="1" x14ac:dyDescent="0.2">
      <c r="A1143" s="114"/>
      <c r="B1143" s="132"/>
      <c r="C1143" s="204" t="s">
        <v>187</v>
      </c>
      <c r="D1143" s="205" t="s">
        <v>186</v>
      </c>
      <c r="E1143" s="219">
        <v>6</v>
      </c>
      <c r="F1143" s="479" t="s">
        <v>229</v>
      </c>
      <c r="G1143" s="54"/>
      <c r="H1143" s="55"/>
      <c r="I1143" s="5" t="s">
        <v>230</v>
      </c>
      <c r="J1143" s="54"/>
      <c r="K1143" s="54"/>
      <c r="L1143" s="11" t="s">
        <v>231</v>
      </c>
      <c r="M1143" s="7" t="s">
        <v>232</v>
      </c>
      <c r="N1143" s="141"/>
      <c r="O1143" s="101"/>
    </row>
    <row r="1144" spans="1:15" s="466" customFormat="1" ht="4.5" customHeight="1" thickBot="1" x14ac:dyDescent="0.25">
      <c r="A1144" s="128"/>
      <c r="B1144" s="107"/>
      <c r="C1144" s="201"/>
      <c r="D1144" s="105"/>
      <c r="E1144" s="213">
        <v>5</v>
      </c>
      <c r="F1144" s="13"/>
      <c r="G1144" s="14"/>
      <c r="H1144" s="15"/>
      <c r="I1144" s="13"/>
      <c r="J1144" s="14"/>
      <c r="K1144" s="15"/>
      <c r="L1144" s="8"/>
      <c r="M1144" s="8"/>
      <c r="N1144" s="140"/>
    </row>
    <row r="1145" spans="1:15" s="33" customFormat="1" ht="12.75" hidden="1" customHeight="1" x14ac:dyDescent="0.2">
      <c r="A1145" s="128">
        <v>1</v>
      </c>
      <c r="B1145" s="106"/>
      <c r="C1145" s="203" t="s">
        <v>205</v>
      </c>
      <c r="D1145" s="107">
        <v>2006</v>
      </c>
      <c r="E1145" s="214">
        <v>7</v>
      </c>
      <c r="F1145" s="146">
        <v>10</v>
      </c>
      <c r="G1145" s="147">
        <v>56</v>
      </c>
      <c r="H1145" s="148">
        <v>66</v>
      </c>
      <c r="I1145" s="146">
        <v>63</v>
      </c>
      <c r="J1145" s="147">
        <v>48</v>
      </c>
      <c r="K1145" s="148">
        <v>111</v>
      </c>
      <c r="L1145" s="150">
        <v>0</v>
      </c>
      <c r="M1145" s="150">
        <v>111</v>
      </c>
      <c r="N1145" s="140"/>
      <c r="O1145" s="466"/>
    </row>
    <row r="1146" spans="1:15" s="33" customFormat="1" ht="12.75" hidden="1" customHeight="1" x14ac:dyDescent="0.2">
      <c r="A1146" s="128">
        <v>1</v>
      </c>
      <c r="B1146" s="106"/>
      <c r="C1146" s="203" t="s">
        <v>205</v>
      </c>
      <c r="D1146" s="107">
        <v>2007</v>
      </c>
      <c r="E1146" s="214">
        <v>7</v>
      </c>
      <c r="F1146" s="146">
        <v>5</v>
      </c>
      <c r="G1146" s="147">
        <v>12</v>
      </c>
      <c r="H1146" s="148">
        <v>17</v>
      </c>
      <c r="I1146" s="146">
        <v>0</v>
      </c>
      <c r="J1146" s="147">
        <v>13</v>
      </c>
      <c r="K1146" s="148">
        <v>13</v>
      </c>
      <c r="L1146" s="150">
        <v>0</v>
      </c>
      <c r="M1146" s="150">
        <v>111</v>
      </c>
      <c r="N1146" s="140"/>
      <c r="O1146" s="466"/>
    </row>
    <row r="1147" spans="1:15" s="33" customFormat="1" ht="12.75" hidden="1" customHeight="1" x14ac:dyDescent="0.2">
      <c r="A1147" s="128">
        <v>1</v>
      </c>
      <c r="B1147" s="107" t="s">
        <v>126</v>
      </c>
      <c r="C1147" s="203" t="s">
        <v>205</v>
      </c>
      <c r="D1147" s="107">
        <v>2008</v>
      </c>
      <c r="E1147" s="214">
        <v>8</v>
      </c>
      <c r="F1147" s="146">
        <v>0</v>
      </c>
      <c r="G1147" s="147">
        <v>12</v>
      </c>
      <c r="H1147" s="148">
        <v>12</v>
      </c>
      <c r="I1147" s="146">
        <v>0</v>
      </c>
      <c r="J1147" s="147">
        <v>24</v>
      </c>
      <c r="K1147" s="148">
        <v>24</v>
      </c>
      <c r="L1147" s="150">
        <v>2</v>
      </c>
      <c r="M1147" s="150">
        <v>135</v>
      </c>
      <c r="N1147" s="140"/>
      <c r="O1147" s="466"/>
    </row>
    <row r="1148" spans="1:15" s="30" customFormat="1" ht="12.75" hidden="1" customHeight="1" x14ac:dyDescent="0.2">
      <c r="A1148" s="128">
        <v>1</v>
      </c>
      <c r="B1148" s="107" t="s">
        <v>126</v>
      </c>
      <c r="C1148" s="203" t="s">
        <v>205</v>
      </c>
      <c r="D1148" s="107">
        <v>2009</v>
      </c>
      <c r="E1148" s="214">
        <v>9</v>
      </c>
      <c r="F1148" s="146">
        <v>12</v>
      </c>
      <c r="G1148" s="147">
        <v>21</v>
      </c>
      <c r="H1148" s="148">
        <v>33</v>
      </c>
      <c r="I1148" s="146">
        <v>1</v>
      </c>
      <c r="J1148" s="149">
        <v>11</v>
      </c>
      <c r="K1148" s="143">
        <v>12</v>
      </c>
      <c r="L1148" s="150">
        <v>2</v>
      </c>
      <c r="M1148" s="150">
        <v>145</v>
      </c>
      <c r="N1148" s="140"/>
      <c r="O1148" s="466"/>
    </row>
    <row r="1149" spans="1:15" s="30" customFormat="1" ht="12.75" hidden="1" customHeight="1" x14ac:dyDescent="0.2">
      <c r="A1149" s="128">
        <v>1</v>
      </c>
      <c r="B1149" s="104"/>
      <c r="C1149" s="220"/>
      <c r="D1149" s="107">
        <v>2010</v>
      </c>
      <c r="E1149" s="214">
        <v>9</v>
      </c>
      <c r="F1149" s="146">
        <v>15</v>
      </c>
      <c r="G1149" s="147">
        <v>37</v>
      </c>
      <c r="H1149" s="611">
        <v>52</v>
      </c>
      <c r="I1149" s="146">
        <v>0</v>
      </c>
      <c r="J1149" s="149">
        <v>0</v>
      </c>
      <c r="K1149" s="143">
        <v>0</v>
      </c>
      <c r="L1149" s="150">
        <v>6</v>
      </c>
      <c r="M1149" s="150">
        <v>139</v>
      </c>
      <c r="N1149" s="140"/>
      <c r="O1149" s="466"/>
    </row>
    <row r="1150" spans="1:15" s="100" customFormat="1" ht="12.75" hidden="1" customHeight="1" x14ac:dyDescent="0.2">
      <c r="B1150" s="188"/>
      <c r="C1150" s="183"/>
      <c r="D1150" s="107">
        <v>2011</v>
      </c>
      <c r="E1150" s="214"/>
      <c r="F1150" s="609">
        <v>0</v>
      </c>
      <c r="G1150" s="610">
        <v>62</v>
      </c>
      <c r="H1150" s="611">
        <v>62</v>
      </c>
      <c r="I1150" s="609">
        <v>16</v>
      </c>
      <c r="J1150" s="612">
        <v>24</v>
      </c>
      <c r="K1150" s="143">
        <v>40</v>
      </c>
      <c r="L1150" s="613">
        <v>2</v>
      </c>
      <c r="M1150" s="613">
        <v>177</v>
      </c>
      <c r="N1150" s="115"/>
      <c r="O1150" s="466"/>
    </row>
    <row r="1151" spans="1:15" s="100" customFormat="1" ht="12.75" hidden="1" customHeight="1" x14ac:dyDescent="0.2">
      <c r="A1151" s="128">
        <v>42</v>
      </c>
      <c r="B1151" s="212"/>
      <c r="C1151" s="212"/>
      <c r="D1151" s="107" t="s">
        <v>339</v>
      </c>
      <c r="E1151" s="214"/>
      <c r="F1151" s="144">
        <v>3</v>
      </c>
      <c r="G1151" s="142">
        <v>78</v>
      </c>
      <c r="H1151" s="143">
        <v>81</v>
      </c>
      <c r="I1151" s="144">
        <v>7</v>
      </c>
      <c r="J1151" s="142">
        <v>20</v>
      </c>
      <c r="K1151" s="143">
        <v>27</v>
      </c>
      <c r="L1151" s="145">
        <v>6</v>
      </c>
      <c r="M1151" s="145">
        <v>198</v>
      </c>
      <c r="N1151" s="115"/>
      <c r="O1151" s="466"/>
    </row>
    <row r="1152" spans="1:15" s="100" customFormat="1" ht="12.75" hidden="1" customHeight="1" x14ac:dyDescent="0.2">
      <c r="A1152" s="128"/>
      <c r="B1152" s="107" t="s">
        <v>126</v>
      </c>
      <c r="C1152" s="203" t="s">
        <v>205</v>
      </c>
      <c r="D1152" s="107">
        <v>2013</v>
      </c>
      <c r="E1152" s="214"/>
      <c r="F1152" s="144">
        <v>2</v>
      </c>
      <c r="G1152" s="142">
        <v>54</v>
      </c>
      <c r="H1152" s="143">
        <v>56</v>
      </c>
      <c r="I1152" s="144">
        <v>0</v>
      </c>
      <c r="J1152" s="142">
        <v>24</v>
      </c>
      <c r="K1152" s="143">
        <v>24</v>
      </c>
      <c r="L1152" s="145">
        <v>5</v>
      </c>
      <c r="M1152" s="145">
        <v>217</v>
      </c>
      <c r="N1152" s="115"/>
      <c r="O1152" s="466"/>
    </row>
    <row r="1153" spans="1:15" s="100" customFormat="1" ht="12.75" customHeight="1" x14ac:dyDescent="0.2">
      <c r="A1153" s="128"/>
      <c r="B1153" s="107" t="s">
        <v>126</v>
      </c>
      <c r="C1153" s="203" t="s">
        <v>205</v>
      </c>
      <c r="D1153" s="107">
        <v>2014</v>
      </c>
      <c r="E1153" s="214"/>
      <c r="F1153" s="144">
        <v>13</v>
      </c>
      <c r="G1153" s="142">
        <v>63</v>
      </c>
      <c r="H1153" s="143">
        <v>76</v>
      </c>
      <c r="I1153" s="144">
        <v>1</v>
      </c>
      <c r="J1153" s="142">
        <v>26</v>
      </c>
      <c r="K1153" s="143">
        <v>27</v>
      </c>
      <c r="L1153" s="145">
        <v>5</v>
      </c>
      <c r="M1153" s="145">
        <v>239</v>
      </c>
      <c r="N1153" s="115"/>
      <c r="O1153" s="466"/>
    </row>
    <row r="1154" spans="1:15" s="100" customFormat="1" ht="12.75" customHeight="1" x14ac:dyDescent="0.2">
      <c r="A1154" s="128"/>
      <c r="B1154" s="107"/>
      <c r="C1154" s="203"/>
      <c r="D1154" s="107">
        <v>2015</v>
      </c>
      <c r="E1154" s="214"/>
      <c r="F1154" s="144">
        <v>0</v>
      </c>
      <c r="G1154" s="142">
        <v>50</v>
      </c>
      <c r="H1154" s="143">
        <v>50</v>
      </c>
      <c r="I1154" s="144">
        <v>0</v>
      </c>
      <c r="J1154" s="142">
        <v>74</v>
      </c>
      <c r="K1154" s="143">
        <v>74</v>
      </c>
      <c r="L1154" s="145">
        <v>12</v>
      </c>
      <c r="M1154" s="145">
        <v>301</v>
      </c>
      <c r="N1154" s="115"/>
      <c r="O1154" s="466"/>
    </row>
    <row r="1155" spans="1:15" s="100" customFormat="1" ht="12.75" customHeight="1" x14ac:dyDescent="0.2">
      <c r="A1155" s="128"/>
      <c r="B1155" s="107"/>
      <c r="C1155" s="203"/>
      <c r="D1155" s="107">
        <v>2016</v>
      </c>
      <c r="E1155" s="214"/>
      <c r="F1155" s="144">
        <v>1</v>
      </c>
      <c r="G1155" s="142">
        <v>63</v>
      </c>
      <c r="H1155" s="143">
        <v>64</v>
      </c>
      <c r="I1155" s="144">
        <v>2</v>
      </c>
      <c r="J1155" s="142">
        <v>11</v>
      </c>
      <c r="K1155" s="143">
        <v>13</v>
      </c>
      <c r="L1155" s="145">
        <v>0</v>
      </c>
      <c r="M1155" s="145">
        <v>314</v>
      </c>
      <c r="N1155" s="115"/>
      <c r="O1155" s="466"/>
    </row>
    <row r="1156" spans="1:15" s="467" customFormat="1" ht="12.75" customHeight="1" x14ac:dyDescent="0.25">
      <c r="A1156" s="128"/>
      <c r="B1156" s="107"/>
      <c r="C1156" s="201"/>
      <c r="D1156" s="107">
        <v>2017</v>
      </c>
      <c r="E1156" s="211"/>
      <c r="F1156" s="146">
        <v>10</v>
      </c>
      <c r="G1156" s="147">
        <v>91</v>
      </c>
      <c r="H1156" s="148">
        <v>101</v>
      </c>
      <c r="I1156" s="146">
        <v>10</v>
      </c>
      <c r="J1156" s="147">
        <v>28</v>
      </c>
      <c r="K1156" s="148">
        <v>38</v>
      </c>
      <c r="L1156" s="150">
        <v>12</v>
      </c>
      <c r="M1156" s="150">
        <v>340</v>
      </c>
      <c r="N1156" s="115"/>
      <c r="O1156" s="466"/>
    </row>
    <row r="1157" spans="1:15" s="467" customFormat="1" ht="12" customHeight="1" x14ac:dyDescent="0.25">
      <c r="A1157" s="128"/>
      <c r="B1157" s="107"/>
      <c r="C1157" s="201"/>
      <c r="D1157" s="107">
        <v>2018</v>
      </c>
      <c r="E1157" s="211"/>
      <c r="F1157" s="146">
        <v>0</v>
      </c>
      <c r="G1157" s="147">
        <v>109</v>
      </c>
      <c r="H1157" s="148">
        <v>109</v>
      </c>
      <c r="I1157" s="146">
        <v>2</v>
      </c>
      <c r="J1157" s="147">
        <v>71</v>
      </c>
      <c r="K1157" s="148">
        <v>73</v>
      </c>
      <c r="L1157" s="150">
        <v>5</v>
      </c>
      <c r="M1157" s="150">
        <v>408</v>
      </c>
      <c r="N1157" s="115"/>
      <c r="O1157" s="466"/>
    </row>
    <row r="1158" spans="1:15" s="466" customFormat="1" ht="4.5" customHeight="1" thickBot="1" x14ac:dyDescent="0.25">
      <c r="A1158" s="128"/>
      <c r="B1158" s="107"/>
      <c r="C1158" s="201"/>
      <c r="D1158" s="105"/>
      <c r="E1158" s="213">
        <v>5</v>
      </c>
      <c r="F1158" s="13"/>
      <c r="G1158" s="14"/>
      <c r="H1158" s="15"/>
      <c r="I1158" s="13"/>
      <c r="J1158" s="14"/>
      <c r="K1158" s="15"/>
      <c r="L1158" s="8"/>
      <c r="M1158" s="8"/>
      <c r="N1158" s="140"/>
    </row>
    <row r="1159" spans="1:15" s="30" customFormat="1" ht="12" hidden="1" customHeight="1" thickBot="1" x14ac:dyDescent="0.25">
      <c r="A1159" s="128">
        <v>1</v>
      </c>
      <c r="B1159" s="107"/>
      <c r="C1159" s="203" t="s">
        <v>95</v>
      </c>
      <c r="D1159" s="107">
        <v>2000</v>
      </c>
      <c r="E1159" s="216">
        <v>12</v>
      </c>
      <c r="F1159" s="146">
        <v>8</v>
      </c>
      <c r="G1159" s="147">
        <v>1</v>
      </c>
      <c r="H1159" s="148">
        <v>9</v>
      </c>
      <c r="I1159" s="146">
        <v>0</v>
      </c>
      <c r="J1159" s="147">
        <v>0</v>
      </c>
      <c r="K1159" s="148">
        <v>0</v>
      </c>
      <c r="L1159" s="150">
        <v>0</v>
      </c>
      <c r="M1159" s="150">
        <v>0</v>
      </c>
      <c r="N1159" s="141"/>
      <c r="O1159" s="466"/>
    </row>
    <row r="1160" spans="1:15" s="30" customFormat="1" ht="12" hidden="1" customHeight="1" thickBot="1" x14ac:dyDescent="0.25">
      <c r="A1160" s="128">
        <v>1</v>
      </c>
      <c r="B1160" s="107"/>
      <c r="C1160" s="203" t="s">
        <v>95</v>
      </c>
      <c r="D1160" s="107">
        <v>2001</v>
      </c>
      <c r="E1160" s="216">
        <v>12</v>
      </c>
      <c r="F1160" s="146">
        <v>17</v>
      </c>
      <c r="G1160" s="147">
        <v>1</v>
      </c>
      <c r="H1160" s="148">
        <v>18</v>
      </c>
      <c r="I1160" s="146">
        <v>0</v>
      </c>
      <c r="J1160" s="147">
        <v>0</v>
      </c>
      <c r="K1160" s="148">
        <v>0</v>
      </c>
      <c r="L1160" s="150">
        <v>0</v>
      </c>
      <c r="M1160" s="150">
        <v>0</v>
      </c>
      <c r="N1160" s="141"/>
      <c r="O1160" s="466"/>
    </row>
    <row r="1161" spans="1:15" s="30" customFormat="1" ht="12" hidden="1" customHeight="1" x14ac:dyDescent="0.2">
      <c r="A1161" s="128">
        <v>1</v>
      </c>
      <c r="B1161" s="106" t="s">
        <v>51</v>
      </c>
      <c r="C1161" s="203" t="s">
        <v>95</v>
      </c>
      <c r="D1161" s="107">
        <v>2002</v>
      </c>
      <c r="E1161" s="214">
        <v>0</v>
      </c>
      <c r="F1161" s="609">
        <v>19</v>
      </c>
      <c r="G1161" s="610">
        <v>0</v>
      </c>
      <c r="H1161" s="148">
        <v>19</v>
      </c>
      <c r="I1161" s="146">
        <v>0</v>
      </c>
      <c r="J1161" s="147">
        <v>0</v>
      </c>
      <c r="K1161" s="148">
        <v>0</v>
      </c>
      <c r="L1161" s="150">
        <v>0</v>
      </c>
      <c r="M1161" s="150">
        <v>0</v>
      </c>
      <c r="N1161" s="141"/>
      <c r="O1161" s="466"/>
    </row>
    <row r="1162" spans="1:15" s="30" customFormat="1" ht="12" hidden="1" customHeight="1" x14ac:dyDescent="0.2">
      <c r="A1162" s="128">
        <v>1</v>
      </c>
      <c r="B1162" s="106" t="s">
        <v>51</v>
      </c>
      <c r="C1162" s="203" t="s">
        <v>95</v>
      </c>
      <c r="D1162" s="107">
        <v>2003</v>
      </c>
      <c r="E1162" s="214">
        <v>1</v>
      </c>
      <c r="F1162" s="609">
        <v>82</v>
      </c>
      <c r="G1162" s="610">
        <v>1</v>
      </c>
      <c r="H1162" s="148">
        <v>83</v>
      </c>
      <c r="I1162" s="146">
        <v>10</v>
      </c>
      <c r="J1162" s="147">
        <v>0</v>
      </c>
      <c r="K1162" s="148">
        <v>10</v>
      </c>
      <c r="L1162" s="150">
        <v>0</v>
      </c>
      <c r="M1162" s="150">
        <v>10</v>
      </c>
      <c r="N1162" s="140"/>
      <c r="O1162" s="466"/>
    </row>
    <row r="1163" spans="1:15" s="30" customFormat="1" ht="12" hidden="1" customHeight="1" x14ac:dyDescent="0.2">
      <c r="A1163" s="128">
        <v>1</v>
      </c>
      <c r="B1163" s="106" t="s">
        <v>51</v>
      </c>
      <c r="C1163" s="203" t="s">
        <v>95</v>
      </c>
      <c r="D1163" s="107">
        <v>2004</v>
      </c>
      <c r="E1163" s="214">
        <v>2</v>
      </c>
      <c r="F1163" s="146">
        <v>15</v>
      </c>
      <c r="G1163" s="147">
        <v>1</v>
      </c>
      <c r="H1163" s="148">
        <v>16</v>
      </c>
      <c r="I1163" s="146">
        <v>0</v>
      </c>
      <c r="J1163" s="147">
        <v>0</v>
      </c>
      <c r="K1163" s="148">
        <v>0</v>
      </c>
      <c r="L1163" s="150">
        <v>0</v>
      </c>
      <c r="M1163" s="150">
        <v>19</v>
      </c>
      <c r="N1163" s="140"/>
      <c r="O1163" s="466"/>
    </row>
    <row r="1164" spans="1:15" s="30" customFormat="1" ht="12" hidden="1" customHeight="1" x14ac:dyDescent="0.2">
      <c r="A1164" s="128"/>
      <c r="B1164" s="106"/>
      <c r="C1164" s="203"/>
      <c r="D1164" s="107">
        <v>2005</v>
      </c>
      <c r="E1164" s="214"/>
      <c r="F1164" s="146">
        <v>16</v>
      </c>
      <c r="G1164" s="147">
        <v>0</v>
      </c>
      <c r="H1164" s="148">
        <v>16</v>
      </c>
      <c r="I1164" s="146">
        <v>2</v>
      </c>
      <c r="J1164" s="147">
        <v>1</v>
      </c>
      <c r="K1164" s="148">
        <v>3</v>
      </c>
      <c r="L1164" s="150">
        <v>3</v>
      </c>
      <c r="M1164" s="150">
        <v>13</v>
      </c>
      <c r="N1164" s="140"/>
      <c r="O1164" s="466"/>
    </row>
    <row r="1165" spans="1:15" s="30" customFormat="1" ht="12" hidden="1" customHeight="1" x14ac:dyDescent="0.2">
      <c r="A1165" s="128">
        <v>1</v>
      </c>
      <c r="B1165" s="106" t="s">
        <v>51</v>
      </c>
      <c r="C1165" s="203" t="s">
        <v>95</v>
      </c>
      <c r="D1165" s="105">
        <v>2006</v>
      </c>
      <c r="E1165" s="214">
        <v>3</v>
      </c>
      <c r="F1165" s="146">
        <v>5</v>
      </c>
      <c r="G1165" s="147">
        <v>2</v>
      </c>
      <c r="H1165" s="148">
        <v>7</v>
      </c>
      <c r="I1165" s="146">
        <v>4</v>
      </c>
      <c r="J1165" s="147">
        <v>0</v>
      </c>
      <c r="K1165" s="148">
        <v>4</v>
      </c>
      <c r="L1165" s="150">
        <v>0</v>
      </c>
      <c r="M1165" s="150">
        <v>22</v>
      </c>
      <c r="N1165" s="140"/>
      <c r="O1165" s="466"/>
    </row>
    <row r="1166" spans="1:15" s="30" customFormat="1" ht="12" hidden="1" customHeight="1" x14ac:dyDescent="0.2">
      <c r="A1166" s="128">
        <v>1</v>
      </c>
      <c r="B1166" s="106" t="s">
        <v>51</v>
      </c>
      <c r="C1166" s="203" t="s">
        <v>207</v>
      </c>
      <c r="D1166" s="105">
        <v>2007</v>
      </c>
      <c r="E1166" s="214">
        <v>4</v>
      </c>
      <c r="F1166" s="146">
        <v>11</v>
      </c>
      <c r="G1166" s="147">
        <v>2</v>
      </c>
      <c r="H1166" s="148">
        <v>13</v>
      </c>
      <c r="I1166" s="146">
        <v>3</v>
      </c>
      <c r="J1166" s="147">
        <v>0</v>
      </c>
      <c r="K1166" s="148">
        <v>3</v>
      </c>
      <c r="L1166" s="150">
        <v>1</v>
      </c>
      <c r="M1166" s="150">
        <v>20</v>
      </c>
      <c r="N1166" s="140"/>
      <c r="O1166" s="466"/>
    </row>
    <row r="1167" spans="1:15" s="30" customFormat="1" ht="12" hidden="1" customHeight="1" x14ac:dyDescent="0.2">
      <c r="A1167" s="128">
        <v>1</v>
      </c>
      <c r="B1167" s="106" t="s">
        <v>51</v>
      </c>
      <c r="C1167" s="203" t="s">
        <v>207</v>
      </c>
      <c r="D1167" s="105">
        <v>2008</v>
      </c>
      <c r="E1167" s="214">
        <v>5</v>
      </c>
      <c r="F1167" s="146">
        <v>30</v>
      </c>
      <c r="G1167" s="147">
        <v>0</v>
      </c>
      <c r="H1167" s="148">
        <v>30</v>
      </c>
      <c r="I1167" s="146">
        <v>12</v>
      </c>
      <c r="J1167" s="147">
        <v>0</v>
      </c>
      <c r="K1167" s="148">
        <v>12</v>
      </c>
      <c r="L1167" s="150">
        <v>0</v>
      </c>
      <c r="M1167" s="150">
        <v>32</v>
      </c>
      <c r="N1167" s="140"/>
      <c r="O1167" s="466"/>
    </row>
    <row r="1168" spans="1:15" s="30" customFormat="1" ht="12" hidden="1" customHeight="1" x14ac:dyDescent="0.2">
      <c r="A1168" s="128">
        <v>1</v>
      </c>
      <c r="B1168" s="106" t="s">
        <v>51</v>
      </c>
      <c r="C1168" s="203" t="s">
        <v>207</v>
      </c>
      <c r="D1168" s="105">
        <v>2009</v>
      </c>
      <c r="E1168" s="214">
        <v>6</v>
      </c>
      <c r="F1168" s="146">
        <v>10</v>
      </c>
      <c r="G1168" s="147">
        <v>0</v>
      </c>
      <c r="H1168" s="148">
        <v>10</v>
      </c>
      <c r="I1168" s="146">
        <v>14</v>
      </c>
      <c r="J1168" s="149">
        <v>3</v>
      </c>
      <c r="K1168" s="143">
        <v>17</v>
      </c>
      <c r="L1168" s="150">
        <v>0</v>
      </c>
      <c r="M1168" s="150">
        <v>49</v>
      </c>
      <c r="N1168" s="140"/>
      <c r="O1168" s="466"/>
    </row>
    <row r="1169" spans="1:17" s="30" customFormat="1" ht="12" hidden="1" customHeight="1" x14ac:dyDescent="0.2">
      <c r="A1169" s="128">
        <v>1</v>
      </c>
      <c r="B1169" s="104"/>
      <c r="C1169" s="220"/>
      <c r="D1169" s="107">
        <v>2010</v>
      </c>
      <c r="E1169" s="214">
        <v>7</v>
      </c>
      <c r="F1169" s="609">
        <v>18</v>
      </c>
      <c r="G1169" s="610">
        <v>0</v>
      </c>
      <c r="H1169" s="611">
        <v>18</v>
      </c>
      <c r="I1169" s="609">
        <v>25</v>
      </c>
      <c r="J1169" s="612">
        <v>0</v>
      </c>
      <c r="K1169" s="143">
        <v>25</v>
      </c>
      <c r="L1169" s="613">
        <v>0</v>
      </c>
      <c r="M1169" s="613">
        <v>74</v>
      </c>
      <c r="N1169" s="140"/>
      <c r="O1169" s="466"/>
      <c r="Q1169" s="99"/>
    </row>
    <row r="1170" spans="1:17" s="100" customFormat="1" ht="12" hidden="1" customHeight="1" x14ac:dyDescent="0.2">
      <c r="B1170" s="188"/>
      <c r="C1170" s="183"/>
      <c r="D1170" s="107">
        <v>2011</v>
      </c>
      <c r="E1170" s="214"/>
      <c r="F1170" s="609">
        <v>16</v>
      </c>
      <c r="G1170" s="610">
        <v>2</v>
      </c>
      <c r="H1170" s="611">
        <v>18</v>
      </c>
      <c r="I1170" s="609">
        <v>15</v>
      </c>
      <c r="J1170" s="612">
        <v>0</v>
      </c>
      <c r="K1170" s="143">
        <v>15</v>
      </c>
      <c r="L1170" s="613">
        <v>3</v>
      </c>
      <c r="M1170" s="613">
        <v>86</v>
      </c>
      <c r="N1170" s="115"/>
      <c r="O1170" s="466"/>
    </row>
    <row r="1171" spans="1:17" s="100" customFormat="1" ht="12" hidden="1" customHeight="1" x14ac:dyDescent="0.2">
      <c r="A1171" s="128">
        <v>43</v>
      </c>
      <c r="B1171" s="212"/>
      <c r="C1171" s="212"/>
      <c r="D1171" s="107" t="s">
        <v>339</v>
      </c>
      <c r="E1171" s="214"/>
      <c r="F1171" s="144">
        <v>24</v>
      </c>
      <c r="G1171" s="142">
        <v>10</v>
      </c>
      <c r="H1171" s="143">
        <v>34</v>
      </c>
      <c r="I1171" s="144">
        <v>20</v>
      </c>
      <c r="J1171" s="142">
        <v>0</v>
      </c>
      <c r="K1171" s="143">
        <v>20</v>
      </c>
      <c r="L1171" s="145">
        <v>2</v>
      </c>
      <c r="M1171" s="145">
        <v>104</v>
      </c>
      <c r="N1171" s="115"/>
      <c r="O1171" s="466"/>
    </row>
    <row r="1172" spans="1:17" s="100" customFormat="1" ht="12" hidden="1" customHeight="1" x14ac:dyDescent="0.2">
      <c r="A1172" s="128"/>
      <c r="B1172" s="106" t="s">
        <v>51</v>
      </c>
      <c r="C1172" s="203" t="s">
        <v>207</v>
      </c>
      <c r="D1172" s="107">
        <v>2013</v>
      </c>
      <c r="E1172" s="214"/>
      <c r="F1172" s="144">
        <v>39</v>
      </c>
      <c r="G1172" s="142">
        <v>4</v>
      </c>
      <c r="H1172" s="143">
        <v>43</v>
      </c>
      <c r="I1172" s="144">
        <v>21</v>
      </c>
      <c r="J1172" s="142">
        <v>4</v>
      </c>
      <c r="K1172" s="143">
        <v>25</v>
      </c>
      <c r="L1172" s="145">
        <v>8</v>
      </c>
      <c r="M1172" s="145">
        <v>121</v>
      </c>
      <c r="N1172" s="115"/>
      <c r="O1172" s="466"/>
    </row>
    <row r="1173" spans="1:17" s="100" customFormat="1" ht="12" customHeight="1" x14ac:dyDescent="0.2">
      <c r="A1173" s="128"/>
      <c r="B1173" s="106" t="s">
        <v>51</v>
      </c>
      <c r="C1173" s="203" t="s">
        <v>207</v>
      </c>
      <c r="D1173" s="107">
        <v>2014</v>
      </c>
      <c r="E1173" s="214"/>
      <c r="F1173" s="144">
        <v>27</v>
      </c>
      <c r="G1173" s="142">
        <v>7</v>
      </c>
      <c r="H1173" s="143">
        <v>34</v>
      </c>
      <c r="I1173" s="144">
        <v>26</v>
      </c>
      <c r="J1173" s="142">
        <v>3</v>
      </c>
      <c r="K1173" s="143">
        <v>29</v>
      </c>
      <c r="L1173" s="145">
        <v>19</v>
      </c>
      <c r="M1173" s="145">
        <v>131</v>
      </c>
      <c r="N1173" s="140"/>
      <c r="O1173" s="466"/>
    </row>
    <row r="1174" spans="1:17" s="100" customFormat="1" ht="12" customHeight="1" x14ac:dyDescent="0.2">
      <c r="A1174" s="128"/>
      <c r="B1174" s="106"/>
      <c r="C1174" s="223" t="s">
        <v>208</v>
      </c>
      <c r="D1174" s="107">
        <v>2015</v>
      </c>
      <c r="E1174" s="214"/>
      <c r="F1174" s="144">
        <v>37</v>
      </c>
      <c r="G1174" s="142">
        <v>0</v>
      </c>
      <c r="H1174" s="143">
        <v>37</v>
      </c>
      <c r="I1174" s="144">
        <v>20</v>
      </c>
      <c r="J1174" s="142">
        <v>8</v>
      </c>
      <c r="K1174" s="143">
        <v>28</v>
      </c>
      <c r="L1174" s="145">
        <v>11</v>
      </c>
      <c r="M1174" s="145">
        <v>157</v>
      </c>
      <c r="N1174" s="56"/>
      <c r="O1174" s="466"/>
    </row>
    <row r="1175" spans="1:17" s="100" customFormat="1" ht="12.75" customHeight="1" x14ac:dyDescent="0.2">
      <c r="A1175" s="128"/>
      <c r="B1175" s="106"/>
      <c r="C1175" s="203"/>
      <c r="D1175" s="107">
        <v>2016</v>
      </c>
      <c r="E1175" s="214"/>
      <c r="F1175" s="144">
        <v>20</v>
      </c>
      <c r="G1175" s="142">
        <v>2</v>
      </c>
      <c r="H1175" s="143">
        <v>22</v>
      </c>
      <c r="I1175" s="144">
        <v>33</v>
      </c>
      <c r="J1175" s="142">
        <v>4</v>
      </c>
      <c r="K1175" s="143">
        <v>37</v>
      </c>
      <c r="L1175" s="145">
        <v>10</v>
      </c>
      <c r="M1175" s="145">
        <v>184</v>
      </c>
      <c r="N1175" s="56"/>
      <c r="O1175" s="466"/>
    </row>
    <row r="1176" spans="1:17" s="467" customFormat="1" ht="12.75" customHeight="1" x14ac:dyDescent="0.25">
      <c r="A1176" s="128"/>
      <c r="B1176" s="107"/>
      <c r="C1176" s="201"/>
      <c r="D1176" s="107">
        <v>2017</v>
      </c>
      <c r="E1176" s="211"/>
      <c r="F1176" s="146">
        <v>26</v>
      </c>
      <c r="G1176" s="147">
        <v>4</v>
      </c>
      <c r="H1176" s="148">
        <v>30</v>
      </c>
      <c r="I1176" s="146">
        <v>14</v>
      </c>
      <c r="J1176" s="147">
        <v>3</v>
      </c>
      <c r="K1176" s="148">
        <v>17</v>
      </c>
      <c r="L1176" s="150">
        <v>13</v>
      </c>
      <c r="M1176" s="150">
        <v>188</v>
      </c>
      <c r="N1176" s="115"/>
      <c r="O1176" s="466"/>
    </row>
    <row r="1177" spans="1:17" s="467" customFormat="1" ht="12.75" customHeight="1" x14ac:dyDescent="0.25">
      <c r="A1177" s="128"/>
      <c r="B1177" s="107"/>
      <c r="C1177" s="201"/>
      <c r="D1177" s="107">
        <v>2018</v>
      </c>
      <c r="E1177" s="211"/>
      <c r="F1177" s="146">
        <v>28</v>
      </c>
      <c r="G1177" s="147">
        <v>9</v>
      </c>
      <c r="H1177" s="148">
        <v>37</v>
      </c>
      <c r="I1177" s="146">
        <v>30</v>
      </c>
      <c r="J1177" s="147">
        <v>2</v>
      </c>
      <c r="K1177" s="148">
        <v>32</v>
      </c>
      <c r="L1177" s="150">
        <v>10</v>
      </c>
      <c r="M1177" s="150">
        <v>210</v>
      </c>
      <c r="N1177" s="115"/>
      <c r="O1177" s="466"/>
    </row>
    <row r="1178" spans="1:17" s="466" customFormat="1" ht="4.5" customHeight="1" thickBot="1" x14ac:dyDescent="0.25">
      <c r="A1178" s="128"/>
      <c r="B1178" s="107"/>
      <c r="C1178" s="201"/>
      <c r="D1178" s="105"/>
      <c r="E1178" s="213">
        <v>5</v>
      </c>
      <c r="F1178" s="13"/>
      <c r="G1178" s="14"/>
      <c r="H1178" s="15"/>
      <c r="I1178" s="13"/>
      <c r="J1178" s="14"/>
      <c r="K1178" s="15"/>
      <c r="L1178" s="8"/>
      <c r="M1178" s="8"/>
      <c r="N1178" s="140"/>
    </row>
    <row r="1179" spans="1:17" s="30" customFormat="1" ht="12.75" customHeight="1" x14ac:dyDescent="0.2">
      <c r="A1179" s="128">
        <v>44</v>
      </c>
      <c r="B1179" s="107" t="s">
        <v>369</v>
      </c>
      <c r="C1179" s="203" t="s">
        <v>370</v>
      </c>
      <c r="D1179" s="107">
        <v>2015</v>
      </c>
      <c r="E1179" s="214"/>
      <c r="F1179" s="136" t="s">
        <v>307</v>
      </c>
      <c r="G1179" s="138" t="s">
        <v>307</v>
      </c>
      <c r="H1179" s="139" t="s">
        <v>307</v>
      </c>
      <c r="I1179" s="136" t="s">
        <v>307</v>
      </c>
      <c r="J1179" s="138" t="s">
        <v>307</v>
      </c>
      <c r="K1179" s="139" t="s">
        <v>307</v>
      </c>
      <c r="L1179" s="137" t="s">
        <v>307</v>
      </c>
      <c r="M1179" s="137" t="s">
        <v>307</v>
      </c>
      <c r="N1179" s="140"/>
      <c r="O1179" s="466"/>
    </row>
    <row r="1180" spans="1:17" s="100" customFormat="1" ht="12.75" customHeight="1" x14ac:dyDescent="0.2">
      <c r="B1180" s="107"/>
      <c r="C1180" s="203"/>
      <c r="D1180" s="107">
        <v>2016</v>
      </c>
      <c r="E1180" s="212"/>
      <c r="F1180" s="136" t="s">
        <v>307</v>
      </c>
      <c r="G1180" s="138" t="s">
        <v>307</v>
      </c>
      <c r="H1180" s="139" t="s">
        <v>307</v>
      </c>
      <c r="I1180" s="136" t="s">
        <v>307</v>
      </c>
      <c r="J1180" s="138" t="s">
        <v>307</v>
      </c>
      <c r="K1180" s="139" t="s">
        <v>307</v>
      </c>
      <c r="L1180" s="137" t="s">
        <v>307</v>
      </c>
      <c r="M1180" s="137" t="s">
        <v>307</v>
      </c>
      <c r="O1180" s="466"/>
    </row>
    <row r="1181" spans="1:17" s="467" customFormat="1" ht="12.75" customHeight="1" x14ac:dyDescent="0.25">
      <c r="A1181" s="128"/>
      <c r="B1181" s="107"/>
      <c r="C1181" s="201"/>
      <c r="D1181" s="107">
        <v>2017</v>
      </c>
      <c r="E1181" s="211"/>
      <c r="F1181" s="94" t="s">
        <v>307</v>
      </c>
      <c r="G1181" s="95" t="s">
        <v>307</v>
      </c>
      <c r="H1181" s="96" t="s">
        <v>307</v>
      </c>
      <c r="I1181" s="94" t="s">
        <v>307</v>
      </c>
      <c r="J1181" s="95" t="s">
        <v>307</v>
      </c>
      <c r="K1181" s="96" t="s">
        <v>307</v>
      </c>
      <c r="L1181" s="93" t="s">
        <v>307</v>
      </c>
      <c r="M1181" s="93" t="s">
        <v>307</v>
      </c>
      <c r="N1181" s="115"/>
      <c r="O1181" s="466"/>
    </row>
    <row r="1182" spans="1:17" s="467" customFormat="1" ht="12.75" customHeight="1" x14ac:dyDescent="0.25">
      <c r="A1182" s="128"/>
      <c r="B1182" s="107"/>
      <c r="C1182" s="201"/>
      <c r="D1182" s="107">
        <v>2018</v>
      </c>
      <c r="E1182" s="211"/>
      <c r="F1182" s="94" t="s">
        <v>307</v>
      </c>
      <c r="G1182" s="95" t="s">
        <v>307</v>
      </c>
      <c r="H1182" s="96" t="s">
        <v>307</v>
      </c>
      <c r="I1182" s="94" t="s">
        <v>307</v>
      </c>
      <c r="J1182" s="95" t="s">
        <v>307</v>
      </c>
      <c r="K1182" s="96" t="s">
        <v>307</v>
      </c>
      <c r="L1182" s="93" t="s">
        <v>307</v>
      </c>
      <c r="M1182" s="93" t="s">
        <v>307</v>
      </c>
      <c r="N1182" s="115"/>
      <c r="O1182" s="466"/>
    </row>
    <row r="1183" spans="1:17" s="466" customFormat="1" ht="4.5" customHeight="1" thickBot="1" x14ac:dyDescent="0.25">
      <c r="A1183" s="128"/>
      <c r="B1183" s="107"/>
      <c r="C1183" s="201"/>
      <c r="D1183" s="105"/>
      <c r="E1183" s="213">
        <v>5</v>
      </c>
      <c r="F1183" s="13"/>
      <c r="G1183" s="14"/>
      <c r="H1183" s="15"/>
      <c r="I1183" s="13"/>
      <c r="J1183" s="14"/>
      <c r="K1183" s="15"/>
      <c r="L1183" s="8"/>
      <c r="M1183" s="8"/>
      <c r="N1183" s="140"/>
    </row>
    <row r="1184" spans="1:17" s="30" customFormat="1" ht="12" hidden="1" customHeight="1" x14ac:dyDescent="0.2">
      <c r="A1184" s="128">
        <v>45</v>
      </c>
      <c r="B1184" s="107" t="s">
        <v>325</v>
      </c>
      <c r="C1184" s="203" t="s">
        <v>422</v>
      </c>
      <c r="D1184" s="107" t="s">
        <v>339</v>
      </c>
      <c r="E1184" s="214"/>
      <c r="F1184" s="136" t="s">
        <v>307</v>
      </c>
      <c r="G1184" s="138" t="s">
        <v>307</v>
      </c>
      <c r="H1184" s="139" t="s">
        <v>307</v>
      </c>
      <c r="I1184" s="136" t="s">
        <v>307</v>
      </c>
      <c r="J1184" s="14" t="s">
        <v>307</v>
      </c>
      <c r="K1184" s="139" t="s">
        <v>307</v>
      </c>
      <c r="L1184" s="137" t="s">
        <v>307</v>
      </c>
      <c r="M1184" s="137" t="s">
        <v>307</v>
      </c>
      <c r="N1184" s="140"/>
      <c r="O1184" s="466"/>
    </row>
    <row r="1185" spans="1:15" s="30" customFormat="1" ht="12.75" hidden="1" customHeight="1" x14ac:dyDescent="0.2">
      <c r="A1185" s="128"/>
      <c r="B1185" s="107" t="s">
        <v>325</v>
      </c>
      <c r="C1185" s="203" t="s">
        <v>422</v>
      </c>
      <c r="D1185" s="107">
        <v>2013</v>
      </c>
      <c r="E1185" s="214"/>
      <c r="F1185" s="136" t="s">
        <v>307</v>
      </c>
      <c r="G1185" s="138" t="s">
        <v>307</v>
      </c>
      <c r="H1185" s="139" t="s">
        <v>307</v>
      </c>
      <c r="I1185" s="136" t="s">
        <v>307</v>
      </c>
      <c r="J1185" s="14" t="s">
        <v>307</v>
      </c>
      <c r="K1185" s="139" t="s">
        <v>307</v>
      </c>
      <c r="L1185" s="137" t="s">
        <v>307</v>
      </c>
      <c r="M1185" s="137" t="s">
        <v>307</v>
      </c>
      <c r="N1185" s="140"/>
      <c r="O1185" s="466"/>
    </row>
    <row r="1186" spans="1:15" s="30" customFormat="1" ht="12.75" customHeight="1" x14ac:dyDescent="0.2">
      <c r="A1186" s="128"/>
      <c r="B1186" s="107" t="s">
        <v>325</v>
      </c>
      <c r="C1186" s="203" t="s">
        <v>441</v>
      </c>
      <c r="D1186" s="107">
        <v>2014</v>
      </c>
      <c r="E1186" s="214"/>
      <c r="F1186" s="136" t="s">
        <v>307</v>
      </c>
      <c r="G1186" s="138" t="s">
        <v>307</v>
      </c>
      <c r="H1186" s="139" t="s">
        <v>307</v>
      </c>
      <c r="I1186" s="136" t="s">
        <v>307</v>
      </c>
      <c r="J1186" s="14" t="s">
        <v>307</v>
      </c>
      <c r="K1186" s="139" t="s">
        <v>307</v>
      </c>
      <c r="L1186" s="137" t="s">
        <v>307</v>
      </c>
      <c r="M1186" s="137" t="s">
        <v>307</v>
      </c>
      <c r="N1186" s="140"/>
      <c r="O1186" s="466"/>
    </row>
    <row r="1187" spans="1:15" s="30" customFormat="1" ht="12.75" customHeight="1" x14ac:dyDescent="0.2">
      <c r="A1187" s="128"/>
      <c r="B1187" s="104"/>
      <c r="C1187" s="227" t="s">
        <v>442</v>
      </c>
      <c r="D1187" s="107">
        <v>2015</v>
      </c>
      <c r="E1187" s="214"/>
      <c r="F1187" s="136" t="s">
        <v>307</v>
      </c>
      <c r="G1187" s="138" t="s">
        <v>307</v>
      </c>
      <c r="H1187" s="139" t="s">
        <v>307</v>
      </c>
      <c r="I1187" s="136" t="s">
        <v>307</v>
      </c>
      <c r="J1187" s="14" t="s">
        <v>307</v>
      </c>
      <c r="K1187" s="139" t="s">
        <v>307</v>
      </c>
      <c r="L1187" s="137" t="s">
        <v>307</v>
      </c>
      <c r="M1187" s="137" t="s">
        <v>307</v>
      </c>
      <c r="N1187" s="140"/>
      <c r="O1187" s="466"/>
    </row>
    <row r="1188" spans="1:15" s="30" customFormat="1" ht="12.75" customHeight="1" x14ac:dyDescent="0.2">
      <c r="A1188" s="128"/>
      <c r="B1188" s="107"/>
      <c r="C1188" s="223"/>
      <c r="D1188" s="107">
        <v>2016</v>
      </c>
      <c r="E1188" s="214"/>
      <c r="F1188" s="136" t="s">
        <v>307</v>
      </c>
      <c r="G1188" s="138" t="s">
        <v>307</v>
      </c>
      <c r="H1188" s="139" t="s">
        <v>307</v>
      </c>
      <c r="I1188" s="136" t="s">
        <v>307</v>
      </c>
      <c r="J1188" s="138" t="s">
        <v>307</v>
      </c>
      <c r="K1188" s="139" t="s">
        <v>307</v>
      </c>
      <c r="L1188" s="137" t="s">
        <v>307</v>
      </c>
      <c r="M1188" s="137" t="s">
        <v>307</v>
      </c>
      <c r="N1188" s="140"/>
      <c r="O1188" s="466"/>
    </row>
    <row r="1189" spans="1:15" s="467" customFormat="1" ht="12.75" customHeight="1" x14ac:dyDescent="0.25">
      <c r="A1189" s="128"/>
      <c r="B1189" s="188"/>
      <c r="C1189" s="183"/>
      <c r="D1189" s="107">
        <v>2017</v>
      </c>
      <c r="E1189" s="211"/>
      <c r="F1189" s="94" t="s">
        <v>307</v>
      </c>
      <c r="G1189" s="95" t="s">
        <v>307</v>
      </c>
      <c r="H1189" s="96" t="s">
        <v>307</v>
      </c>
      <c r="I1189" s="94" t="s">
        <v>307</v>
      </c>
      <c r="J1189" s="95" t="s">
        <v>307</v>
      </c>
      <c r="K1189" s="96" t="s">
        <v>307</v>
      </c>
      <c r="L1189" s="93" t="s">
        <v>307</v>
      </c>
      <c r="M1189" s="93" t="s">
        <v>307</v>
      </c>
      <c r="N1189" s="115"/>
      <c r="O1189" s="466"/>
    </row>
    <row r="1190" spans="1:15" s="467" customFormat="1" ht="12.75" customHeight="1" x14ac:dyDescent="0.25">
      <c r="A1190" s="128"/>
      <c r="B1190" s="107"/>
      <c r="C1190" s="201"/>
      <c r="D1190" s="107">
        <v>2018</v>
      </c>
      <c r="E1190" s="211"/>
      <c r="F1190" s="94" t="s">
        <v>307</v>
      </c>
      <c r="G1190" s="95" t="s">
        <v>307</v>
      </c>
      <c r="H1190" s="96" t="s">
        <v>307</v>
      </c>
      <c r="I1190" s="94" t="s">
        <v>307</v>
      </c>
      <c r="J1190" s="95" t="s">
        <v>307</v>
      </c>
      <c r="K1190" s="96" t="s">
        <v>307</v>
      </c>
      <c r="L1190" s="93" t="s">
        <v>307</v>
      </c>
      <c r="M1190" s="93" t="s">
        <v>307</v>
      </c>
      <c r="N1190" s="115"/>
      <c r="O1190" s="466"/>
    </row>
    <row r="1191" spans="1:15" s="467" customFormat="1" ht="4.5" customHeight="1" x14ac:dyDescent="0.25">
      <c r="A1191" s="128"/>
      <c r="B1191" s="107"/>
      <c r="C1191" s="201"/>
      <c r="D1191" s="107"/>
      <c r="E1191" s="211"/>
      <c r="F1191" s="94"/>
      <c r="G1191" s="95"/>
      <c r="H1191" s="96"/>
      <c r="I1191" s="95"/>
      <c r="J1191" s="95"/>
      <c r="K1191" s="95"/>
      <c r="L1191" s="93"/>
      <c r="M1191" s="462"/>
      <c r="N1191" s="115"/>
      <c r="O1191" s="466"/>
    </row>
    <row r="1192" spans="1:15" s="30" customFormat="1" ht="12.75" hidden="1" customHeight="1" x14ac:dyDescent="0.2">
      <c r="A1192" s="128">
        <v>1</v>
      </c>
      <c r="B1192" s="106"/>
      <c r="C1192" s="203" t="s">
        <v>96</v>
      </c>
      <c r="D1192" s="107">
        <v>1997</v>
      </c>
      <c r="E1192" s="214">
        <v>10</v>
      </c>
      <c r="F1192" s="146">
        <v>69</v>
      </c>
      <c r="G1192" s="147">
        <v>96</v>
      </c>
      <c r="H1192" s="148">
        <v>165</v>
      </c>
      <c r="I1192" s="146">
        <v>0</v>
      </c>
      <c r="J1192" s="147">
        <v>0</v>
      </c>
      <c r="K1192" s="148">
        <v>0</v>
      </c>
      <c r="L1192" s="150">
        <v>0</v>
      </c>
      <c r="M1192" s="137">
        <v>0</v>
      </c>
      <c r="N1192" s="140"/>
      <c r="O1192" s="466"/>
    </row>
    <row r="1193" spans="1:15" s="30" customFormat="1" ht="12.75" hidden="1" customHeight="1" x14ac:dyDescent="0.2">
      <c r="A1193" s="128">
        <v>1</v>
      </c>
      <c r="B1193" s="106"/>
      <c r="C1193" s="203" t="s">
        <v>96</v>
      </c>
      <c r="D1193" s="107">
        <v>1998</v>
      </c>
      <c r="E1193" s="214">
        <v>10</v>
      </c>
      <c r="F1193" s="146">
        <v>19</v>
      </c>
      <c r="G1193" s="147">
        <v>41</v>
      </c>
      <c r="H1193" s="148">
        <v>60</v>
      </c>
      <c r="I1193" s="146">
        <v>0</v>
      </c>
      <c r="J1193" s="147">
        <v>0</v>
      </c>
      <c r="K1193" s="148">
        <v>0</v>
      </c>
      <c r="L1193" s="150">
        <v>0</v>
      </c>
      <c r="M1193" s="137">
        <v>0</v>
      </c>
      <c r="N1193" s="140"/>
      <c r="O1193" s="466"/>
    </row>
    <row r="1194" spans="1:15" s="30" customFormat="1" ht="12.75" hidden="1" customHeight="1" x14ac:dyDescent="0.2">
      <c r="A1194" s="128">
        <v>1</v>
      </c>
      <c r="B1194" s="107" t="s">
        <v>27</v>
      </c>
      <c r="C1194" s="203" t="s">
        <v>96</v>
      </c>
      <c r="D1194" s="107">
        <v>1999</v>
      </c>
      <c r="E1194" s="214">
        <v>11</v>
      </c>
      <c r="F1194" s="146">
        <v>3</v>
      </c>
      <c r="G1194" s="147">
        <v>50</v>
      </c>
      <c r="H1194" s="148">
        <v>53</v>
      </c>
      <c r="I1194" s="146">
        <v>0</v>
      </c>
      <c r="J1194" s="147">
        <v>0</v>
      </c>
      <c r="K1194" s="148">
        <v>0</v>
      </c>
      <c r="L1194" s="150">
        <v>0</v>
      </c>
      <c r="M1194" s="137">
        <v>0</v>
      </c>
      <c r="N1194" s="140"/>
      <c r="O1194" s="466"/>
    </row>
    <row r="1195" spans="1:15" s="30" customFormat="1" ht="12.75" hidden="1" customHeight="1" x14ac:dyDescent="0.2">
      <c r="A1195" s="128">
        <v>1</v>
      </c>
      <c r="B1195" s="107" t="s">
        <v>27</v>
      </c>
      <c r="C1195" s="203" t="s">
        <v>96</v>
      </c>
      <c r="D1195" s="107">
        <v>2000</v>
      </c>
      <c r="E1195" s="214">
        <v>12</v>
      </c>
      <c r="F1195" s="146">
        <v>79</v>
      </c>
      <c r="G1195" s="147">
        <v>43</v>
      </c>
      <c r="H1195" s="148">
        <v>122</v>
      </c>
      <c r="I1195" s="146">
        <v>0</v>
      </c>
      <c r="J1195" s="147">
        <v>19</v>
      </c>
      <c r="K1195" s="148">
        <v>19</v>
      </c>
      <c r="L1195" s="150">
        <v>0</v>
      </c>
      <c r="M1195" s="137">
        <v>19</v>
      </c>
      <c r="N1195" s="140"/>
      <c r="O1195" s="466"/>
    </row>
    <row r="1196" spans="1:15" s="30" customFormat="1" ht="12.75" hidden="1" customHeight="1" thickBot="1" x14ac:dyDescent="0.25">
      <c r="A1196" s="128">
        <v>1</v>
      </c>
      <c r="B1196" s="107" t="s">
        <v>27</v>
      </c>
      <c r="C1196" s="203" t="s">
        <v>96</v>
      </c>
      <c r="D1196" s="107">
        <v>2001</v>
      </c>
      <c r="E1196" s="216">
        <v>13</v>
      </c>
      <c r="F1196" s="146">
        <v>26</v>
      </c>
      <c r="G1196" s="147">
        <v>43</v>
      </c>
      <c r="H1196" s="148">
        <v>69</v>
      </c>
      <c r="I1196" s="146">
        <v>0</v>
      </c>
      <c r="J1196" s="147">
        <v>43</v>
      </c>
      <c r="K1196" s="148">
        <v>43</v>
      </c>
      <c r="L1196" s="150">
        <v>19</v>
      </c>
      <c r="M1196" s="137">
        <v>43</v>
      </c>
      <c r="N1196" s="140"/>
      <c r="O1196" s="466"/>
    </row>
    <row r="1197" spans="1:15" s="30" customFormat="1" ht="12.75" hidden="1" customHeight="1" x14ac:dyDescent="0.2">
      <c r="A1197" s="128">
        <v>1</v>
      </c>
      <c r="B1197" s="107" t="s">
        <v>27</v>
      </c>
      <c r="C1197" s="203" t="s">
        <v>96</v>
      </c>
      <c r="D1197" s="107">
        <v>2002</v>
      </c>
      <c r="E1197" s="214">
        <v>0</v>
      </c>
      <c r="F1197" s="146">
        <v>15</v>
      </c>
      <c r="G1197" s="147">
        <v>30</v>
      </c>
      <c r="H1197" s="148">
        <v>45</v>
      </c>
      <c r="I1197" s="146">
        <v>1</v>
      </c>
      <c r="J1197" s="147">
        <v>0</v>
      </c>
      <c r="K1197" s="148">
        <v>1</v>
      </c>
      <c r="L1197" s="150">
        <v>23</v>
      </c>
      <c r="M1197" s="137">
        <v>21</v>
      </c>
      <c r="N1197" s="140"/>
      <c r="O1197" s="466"/>
    </row>
    <row r="1198" spans="1:15" s="30" customFormat="1" ht="12.75" hidden="1" customHeight="1" x14ac:dyDescent="0.2">
      <c r="A1198" s="128">
        <v>1</v>
      </c>
      <c r="B1198" s="107" t="s">
        <v>27</v>
      </c>
      <c r="C1198" s="203" t="s">
        <v>96</v>
      </c>
      <c r="D1198" s="107">
        <v>2003</v>
      </c>
      <c r="E1198" s="214">
        <v>1</v>
      </c>
      <c r="F1198" s="146">
        <v>4</v>
      </c>
      <c r="G1198" s="147">
        <v>30</v>
      </c>
      <c r="H1198" s="148">
        <v>34</v>
      </c>
      <c r="I1198" s="146">
        <v>8</v>
      </c>
      <c r="J1198" s="147">
        <v>19</v>
      </c>
      <c r="K1198" s="148">
        <v>27</v>
      </c>
      <c r="L1198" s="150">
        <v>12</v>
      </c>
      <c r="M1198" s="137">
        <v>36</v>
      </c>
      <c r="N1198" s="140"/>
      <c r="O1198" s="466"/>
    </row>
    <row r="1199" spans="1:15" s="30" customFormat="1" ht="12.75" hidden="1" customHeight="1" x14ac:dyDescent="0.2">
      <c r="A1199" s="128">
        <v>1</v>
      </c>
      <c r="B1199" s="107" t="s">
        <v>27</v>
      </c>
      <c r="C1199" s="203" t="s">
        <v>96</v>
      </c>
      <c r="D1199" s="107">
        <v>2004</v>
      </c>
      <c r="E1199" s="214">
        <v>2</v>
      </c>
      <c r="F1199" s="146">
        <v>13</v>
      </c>
      <c r="G1199" s="147">
        <v>33</v>
      </c>
      <c r="H1199" s="148">
        <v>46</v>
      </c>
      <c r="I1199" s="146">
        <v>28</v>
      </c>
      <c r="J1199" s="147">
        <v>43</v>
      </c>
      <c r="K1199" s="148">
        <v>71</v>
      </c>
      <c r="L1199" s="150">
        <v>0</v>
      </c>
      <c r="M1199" s="137">
        <v>107</v>
      </c>
      <c r="N1199" s="140"/>
      <c r="O1199" s="466"/>
    </row>
    <row r="1200" spans="1:15" s="30" customFormat="1" ht="12.75" hidden="1" customHeight="1" x14ac:dyDescent="0.2">
      <c r="A1200" s="128"/>
      <c r="B1200" s="107"/>
      <c r="C1200" s="203"/>
      <c r="D1200" s="107">
        <v>2005</v>
      </c>
      <c r="E1200" s="214"/>
      <c r="F1200" s="146">
        <v>7</v>
      </c>
      <c r="G1200" s="147">
        <v>32</v>
      </c>
      <c r="H1200" s="148">
        <v>39</v>
      </c>
      <c r="I1200" s="146">
        <v>46</v>
      </c>
      <c r="J1200" s="147">
        <v>127</v>
      </c>
      <c r="K1200" s="148">
        <v>173</v>
      </c>
      <c r="L1200" s="150">
        <v>0</v>
      </c>
      <c r="M1200" s="137">
        <v>280</v>
      </c>
      <c r="N1200" s="140"/>
      <c r="O1200" s="466"/>
    </row>
    <row r="1201" spans="1:17" s="30" customFormat="1" ht="12.75" hidden="1" customHeight="1" x14ac:dyDescent="0.2">
      <c r="A1201" s="128">
        <v>1</v>
      </c>
      <c r="B1201" s="107" t="s">
        <v>27</v>
      </c>
      <c r="C1201" s="203" t="s">
        <v>96</v>
      </c>
      <c r="D1201" s="105">
        <v>2006</v>
      </c>
      <c r="E1201" s="214">
        <v>3</v>
      </c>
      <c r="F1201" s="146">
        <v>19</v>
      </c>
      <c r="G1201" s="147">
        <v>68</v>
      </c>
      <c r="H1201" s="148">
        <v>87</v>
      </c>
      <c r="I1201" s="146">
        <v>15</v>
      </c>
      <c r="J1201" s="147">
        <v>29</v>
      </c>
      <c r="K1201" s="148">
        <v>44</v>
      </c>
      <c r="L1201" s="150">
        <v>0</v>
      </c>
      <c r="M1201" s="137">
        <v>324</v>
      </c>
      <c r="N1201" s="140"/>
      <c r="O1201" s="466"/>
    </row>
    <row r="1202" spans="1:17" s="30" customFormat="1" ht="12.75" hidden="1" customHeight="1" x14ac:dyDescent="0.2">
      <c r="A1202" s="128">
        <v>1</v>
      </c>
      <c r="B1202" s="107" t="s">
        <v>27</v>
      </c>
      <c r="C1202" s="203" t="s">
        <v>209</v>
      </c>
      <c r="D1202" s="105">
        <v>2007</v>
      </c>
      <c r="E1202" s="214">
        <v>4</v>
      </c>
      <c r="F1202" s="146">
        <v>19</v>
      </c>
      <c r="G1202" s="147">
        <v>93</v>
      </c>
      <c r="H1202" s="148">
        <v>112</v>
      </c>
      <c r="I1202" s="146">
        <v>21</v>
      </c>
      <c r="J1202" s="147">
        <v>31</v>
      </c>
      <c r="K1202" s="148">
        <v>52</v>
      </c>
      <c r="L1202" s="150">
        <v>0</v>
      </c>
      <c r="M1202" s="137">
        <v>376</v>
      </c>
      <c r="N1202" s="140"/>
      <c r="O1202" s="466"/>
      <c r="Q1202" s="99"/>
    </row>
    <row r="1203" spans="1:17" s="30" customFormat="1" ht="12.75" hidden="1" customHeight="1" x14ac:dyDescent="0.2">
      <c r="A1203" s="128">
        <v>1</v>
      </c>
      <c r="B1203" s="107" t="s">
        <v>27</v>
      </c>
      <c r="C1203" s="203" t="s">
        <v>209</v>
      </c>
      <c r="D1203" s="105">
        <v>2008</v>
      </c>
      <c r="E1203" s="214">
        <v>5</v>
      </c>
      <c r="F1203" s="146">
        <v>43</v>
      </c>
      <c r="G1203" s="147">
        <v>139</v>
      </c>
      <c r="H1203" s="148">
        <v>182</v>
      </c>
      <c r="I1203" s="146">
        <v>17</v>
      </c>
      <c r="J1203" s="147">
        <v>56</v>
      </c>
      <c r="K1203" s="148">
        <v>73</v>
      </c>
      <c r="L1203" s="150">
        <v>1</v>
      </c>
      <c r="M1203" s="137">
        <v>449</v>
      </c>
      <c r="N1203" s="140"/>
      <c r="O1203" s="466"/>
      <c r="Q1203" s="99"/>
    </row>
    <row r="1204" spans="1:17" s="30" customFormat="1" ht="12.75" hidden="1" customHeight="1" x14ac:dyDescent="0.2">
      <c r="A1204" s="128">
        <v>1</v>
      </c>
      <c r="B1204" s="107" t="s">
        <v>27</v>
      </c>
      <c r="C1204" s="203" t="s">
        <v>209</v>
      </c>
      <c r="D1204" s="105">
        <v>2009</v>
      </c>
      <c r="E1204" s="214">
        <v>6</v>
      </c>
      <c r="F1204" s="146">
        <v>67</v>
      </c>
      <c r="G1204" s="147">
        <v>88</v>
      </c>
      <c r="H1204" s="148">
        <v>155</v>
      </c>
      <c r="I1204" s="146">
        <v>13</v>
      </c>
      <c r="J1204" s="149">
        <v>34</v>
      </c>
      <c r="K1204" s="143">
        <v>47</v>
      </c>
      <c r="L1204" s="150">
        <v>6</v>
      </c>
      <c r="M1204" s="137">
        <v>490</v>
      </c>
      <c r="N1204" s="140"/>
      <c r="O1204" s="466"/>
    </row>
    <row r="1205" spans="1:17" s="30" customFormat="1" ht="12.75" hidden="1" customHeight="1" x14ac:dyDescent="0.2">
      <c r="A1205" s="128">
        <v>1</v>
      </c>
      <c r="B1205" s="107"/>
      <c r="C1205" s="223"/>
      <c r="D1205" s="107">
        <v>2010</v>
      </c>
      <c r="E1205" s="214">
        <v>7</v>
      </c>
      <c r="F1205" s="609">
        <v>27</v>
      </c>
      <c r="G1205" s="610">
        <v>73</v>
      </c>
      <c r="H1205" s="611">
        <v>100</v>
      </c>
      <c r="I1205" s="609">
        <v>16</v>
      </c>
      <c r="J1205" s="612">
        <v>81</v>
      </c>
      <c r="K1205" s="143">
        <v>97</v>
      </c>
      <c r="L1205" s="613">
        <v>53</v>
      </c>
      <c r="M1205" s="137">
        <v>535</v>
      </c>
      <c r="N1205" s="140"/>
      <c r="O1205" s="466"/>
    </row>
    <row r="1206" spans="1:17" s="100" customFormat="1" ht="12.75" hidden="1" customHeight="1" x14ac:dyDescent="0.2">
      <c r="A1206" s="128"/>
      <c r="B1206" s="188"/>
      <c r="C1206" s="183"/>
      <c r="D1206" s="107">
        <v>2011</v>
      </c>
      <c r="E1206" s="214"/>
      <c r="F1206" s="609">
        <v>60</v>
      </c>
      <c r="G1206" s="610">
        <v>85</v>
      </c>
      <c r="H1206" s="611">
        <v>145</v>
      </c>
      <c r="I1206" s="609">
        <v>32</v>
      </c>
      <c r="J1206" s="612">
        <v>80</v>
      </c>
      <c r="K1206" s="143">
        <v>112</v>
      </c>
      <c r="L1206" s="613">
        <v>0</v>
      </c>
      <c r="M1206" s="137">
        <v>647</v>
      </c>
      <c r="N1206" s="140"/>
      <c r="O1206" s="466"/>
    </row>
    <row r="1207" spans="1:17" s="100" customFormat="1" ht="12.75" hidden="1" customHeight="1" x14ac:dyDescent="0.2">
      <c r="A1207" s="128">
        <v>46</v>
      </c>
      <c r="B1207" s="188"/>
      <c r="C1207" s="183"/>
      <c r="D1207" s="107" t="s">
        <v>339</v>
      </c>
      <c r="E1207" s="214"/>
      <c r="F1207" s="144">
        <v>53</v>
      </c>
      <c r="G1207" s="142">
        <v>65</v>
      </c>
      <c r="H1207" s="143">
        <v>118</v>
      </c>
      <c r="I1207" s="144">
        <v>76</v>
      </c>
      <c r="J1207" s="142">
        <v>120</v>
      </c>
      <c r="K1207" s="143">
        <v>196</v>
      </c>
      <c r="L1207" s="145">
        <v>1</v>
      </c>
      <c r="M1207" s="137">
        <v>836</v>
      </c>
      <c r="N1207" s="115"/>
      <c r="O1207" s="466"/>
    </row>
    <row r="1208" spans="1:17" s="100" customFormat="1" ht="12.75" hidden="1" customHeight="1" x14ac:dyDescent="0.2">
      <c r="A1208" s="128"/>
      <c r="B1208" s="107" t="s">
        <v>27</v>
      </c>
      <c r="C1208" s="203" t="s">
        <v>209</v>
      </c>
      <c r="D1208" s="107">
        <v>2013</v>
      </c>
      <c r="E1208" s="214"/>
      <c r="F1208" s="144">
        <v>69</v>
      </c>
      <c r="G1208" s="142">
        <v>104</v>
      </c>
      <c r="H1208" s="143">
        <v>173</v>
      </c>
      <c r="I1208" s="144">
        <v>81</v>
      </c>
      <c r="J1208" s="142">
        <v>128</v>
      </c>
      <c r="K1208" s="143">
        <v>209</v>
      </c>
      <c r="L1208" s="145">
        <v>53</v>
      </c>
      <c r="M1208" s="137">
        <v>1001</v>
      </c>
      <c r="N1208" s="115"/>
      <c r="O1208" s="466"/>
    </row>
    <row r="1209" spans="1:17" s="100" customFormat="1" ht="12.75" customHeight="1" x14ac:dyDescent="0.2">
      <c r="A1209" s="128"/>
      <c r="B1209" s="107" t="s">
        <v>27</v>
      </c>
      <c r="C1209" s="203" t="s">
        <v>209</v>
      </c>
      <c r="D1209" s="107">
        <v>2014</v>
      </c>
      <c r="E1209" s="214"/>
      <c r="F1209" s="144">
        <v>50</v>
      </c>
      <c r="G1209" s="142">
        <v>130</v>
      </c>
      <c r="H1209" s="143">
        <v>180</v>
      </c>
      <c r="I1209" s="144">
        <v>56</v>
      </c>
      <c r="J1209" s="142">
        <v>132</v>
      </c>
      <c r="K1209" s="143">
        <v>188</v>
      </c>
      <c r="L1209" s="145">
        <v>91</v>
      </c>
      <c r="M1209" s="137">
        <v>1098</v>
      </c>
      <c r="N1209" s="115"/>
      <c r="O1209" s="466"/>
    </row>
    <row r="1210" spans="1:17" s="100" customFormat="1" ht="12.75" customHeight="1" x14ac:dyDescent="0.2">
      <c r="A1210" s="128"/>
      <c r="B1210" s="107"/>
      <c r="C1210" s="203"/>
      <c r="D1210" s="107">
        <v>2015</v>
      </c>
      <c r="E1210" s="214"/>
      <c r="F1210" s="144">
        <v>56</v>
      </c>
      <c r="G1210" s="142">
        <v>137</v>
      </c>
      <c r="H1210" s="143">
        <v>193</v>
      </c>
      <c r="I1210" s="144">
        <v>43</v>
      </c>
      <c r="J1210" s="142">
        <v>91</v>
      </c>
      <c r="K1210" s="143">
        <v>134</v>
      </c>
      <c r="L1210" s="145">
        <v>26</v>
      </c>
      <c r="M1210" s="137">
        <v>1206</v>
      </c>
      <c r="N1210" s="115"/>
      <c r="O1210" s="466"/>
    </row>
    <row r="1211" spans="1:17" s="100" customFormat="1" ht="12.75" customHeight="1" x14ac:dyDescent="0.2">
      <c r="A1211" s="128"/>
      <c r="B1211" s="107"/>
      <c r="C1211" s="203"/>
      <c r="D1211" s="107">
        <v>2016</v>
      </c>
      <c r="E1211" s="214"/>
      <c r="F1211" s="144">
        <v>111</v>
      </c>
      <c r="G1211" s="142">
        <v>123</v>
      </c>
      <c r="H1211" s="143">
        <v>234</v>
      </c>
      <c r="I1211" s="144">
        <v>63</v>
      </c>
      <c r="J1211" s="142">
        <v>132</v>
      </c>
      <c r="K1211" s="143">
        <v>195</v>
      </c>
      <c r="L1211" s="145">
        <v>5</v>
      </c>
      <c r="M1211" s="137">
        <v>1396</v>
      </c>
      <c r="N1211" s="115"/>
      <c r="O1211" s="466"/>
    </row>
    <row r="1212" spans="1:17" s="467" customFormat="1" ht="12.75" customHeight="1" x14ac:dyDescent="0.25">
      <c r="A1212" s="128"/>
      <c r="B1212" s="107"/>
      <c r="C1212" s="201"/>
      <c r="D1212" s="107">
        <v>2017</v>
      </c>
      <c r="E1212" s="211"/>
      <c r="F1212" s="146">
        <v>89</v>
      </c>
      <c r="G1212" s="147">
        <v>176</v>
      </c>
      <c r="H1212" s="148">
        <v>265</v>
      </c>
      <c r="I1212" s="146">
        <v>107</v>
      </c>
      <c r="J1212" s="147">
        <v>68</v>
      </c>
      <c r="K1212" s="148">
        <v>175</v>
      </c>
      <c r="L1212" s="150">
        <v>16</v>
      </c>
      <c r="M1212" s="137">
        <v>1555</v>
      </c>
      <c r="N1212" s="115"/>
      <c r="O1212" s="466"/>
    </row>
    <row r="1213" spans="1:17" s="467" customFormat="1" ht="12.75" customHeight="1" x14ac:dyDescent="0.25">
      <c r="A1213" s="128"/>
      <c r="B1213" s="107"/>
      <c r="C1213" s="201"/>
      <c r="D1213" s="107">
        <v>2018</v>
      </c>
      <c r="E1213" s="211"/>
      <c r="F1213" s="146">
        <v>93</v>
      </c>
      <c r="G1213" s="147">
        <v>215</v>
      </c>
      <c r="H1213" s="148">
        <v>308</v>
      </c>
      <c r="I1213" s="146">
        <v>87</v>
      </c>
      <c r="J1213" s="147">
        <v>208</v>
      </c>
      <c r="K1213" s="148">
        <v>295</v>
      </c>
      <c r="L1213" s="150">
        <v>93</v>
      </c>
      <c r="M1213" s="137">
        <v>1757</v>
      </c>
      <c r="N1213" s="115"/>
      <c r="O1213" s="466"/>
    </row>
    <row r="1214" spans="1:17" s="466" customFormat="1" ht="4.5" customHeight="1" thickBot="1" x14ac:dyDescent="0.25">
      <c r="A1214" s="128"/>
      <c r="B1214" s="107"/>
      <c r="C1214" s="201"/>
      <c r="D1214" s="105"/>
      <c r="E1214" s="213">
        <v>5</v>
      </c>
      <c r="F1214" s="13"/>
      <c r="G1214" s="14"/>
      <c r="H1214" s="15"/>
      <c r="I1214" s="13"/>
      <c r="J1214" s="14"/>
      <c r="K1214" s="15"/>
      <c r="L1214" s="8"/>
      <c r="M1214" s="8"/>
      <c r="N1214" s="140"/>
    </row>
    <row r="1215" spans="1:17" s="30" customFormat="1" ht="12.75" hidden="1" customHeight="1" x14ac:dyDescent="0.2">
      <c r="A1215" s="128">
        <v>1</v>
      </c>
      <c r="B1215" s="107" t="s">
        <v>57</v>
      </c>
      <c r="C1215" s="203" t="s">
        <v>58</v>
      </c>
      <c r="D1215" s="107">
        <v>2001</v>
      </c>
      <c r="E1215" s="214">
        <v>-4</v>
      </c>
      <c r="F1215" s="146">
        <v>4</v>
      </c>
      <c r="G1215" s="147">
        <v>1</v>
      </c>
      <c r="H1215" s="148">
        <v>5</v>
      </c>
      <c r="I1215" s="146">
        <v>0</v>
      </c>
      <c r="J1215" s="147">
        <v>0</v>
      </c>
      <c r="K1215" s="148">
        <v>0</v>
      </c>
      <c r="L1215" s="150">
        <v>0</v>
      </c>
      <c r="M1215" s="150">
        <v>0</v>
      </c>
      <c r="N1215" s="140"/>
      <c r="O1215" s="466"/>
    </row>
    <row r="1216" spans="1:17" s="30" customFormat="1" ht="12.75" hidden="1" customHeight="1" x14ac:dyDescent="0.2">
      <c r="A1216" s="128">
        <v>1</v>
      </c>
      <c r="B1216" s="107" t="s">
        <v>57</v>
      </c>
      <c r="C1216" s="203" t="s">
        <v>58</v>
      </c>
      <c r="D1216" s="107">
        <v>2002</v>
      </c>
      <c r="E1216" s="214">
        <v>-4</v>
      </c>
      <c r="F1216" s="146">
        <v>0</v>
      </c>
      <c r="G1216" s="147">
        <v>1</v>
      </c>
      <c r="H1216" s="148">
        <v>1</v>
      </c>
      <c r="I1216" s="146">
        <v>0</v>
      </c>
      <c r="J1216" s="147">
        <v>1</v>
      </c>
      <c r="K1216" s="148">
        <v>1</v>
      </c>
      <c r="L1216" s="150">
        <v>0</v>
      </c>
      <c r="M1216" s="150">
        <v>1</v>
      </c>
      <c r="N1216" s="140"/>
      <c r="O1216" s="466"/>
    </row>
    <row r="1217" spans="1:15" s="30" customFormat="1" ht="12.75" hidden="1" customHeight="1" x14ac:dyDescent="0.2">
      <c r="A1217" s="128">
        <v>1</v>
      </c>
      <c r="B1217" s="107" t="s">
        <v>57</v>
      </c>
      <c r="C1217" s="203" t="s">
        <v>58</v>
      </c>
      <c r="D1217" s="107">
        <v>2003</v>
      </c>
      <c r="E1217" s="214">
        <v>-3</v>
      </c>
      <c r="F1217" s="146">
        <v>1</v>
      </c>
      <c r="G1217" s="147">
        <v>1</v>
      </c>
      <c r="H1217" s="148">
        <v>2</v>
      </c>
      <c r="I1217" s="146">
        <v>0</v>
      </c>
      <c r="J1217" s="147">
        <v>0</v>
      </c>
      <c r="K1217" s="148">
        <v>0</v>
      </c>
      <c r="L1217" s="150">
        <v>0</v>
      </c>
      <c r="M1217" s="150">
        <v>2</v>
      </c>
      <c r="N1217" s="140"/>
      <c r="O1217" s="466"/>
    </row>
    <row r="1218" spans="1:15" s="30" customFormat="1" ht="12.75" hidden="1" customHeight="1" x14ac:dyDescent="0.2">
      <c r="A1218" s="128">
        <v>1</v>
      </c>
      <c r="B1218" s="107" t="s">
        <v>57</v>
      </c>
      <c r="C1218" s="203" t="s">
        <v>58</v>
      </c>
      <c r="D1218" s="107">
        <v>2004</v>
      </c>
      <c r="E1218" s="214">
        <v>-2</v>
      </c>
      <c r="F1218" s="146">
        <v>1</v>
      </c>
      <c r="G1218" s="147">
        <v>0</v>
      </c>
      <c r="H1218" s="148">
        <v>1</v>
      </c>
      <c r="I1218" s="146">
        <v>2</v>
      </c>
      <c r="J1218" s="147">
        <v>0</v>
      </c>
      <c r="K1218" s="148">
        <v>2</v>
      </c>
      <c r="L1218" s="150">
        <v>0</v>
      </c>
      <c r="M1218" s="150">
        <v>3</v>
      </c>
      <c r="N1218" s="141"/>
      <c r="O1218" s="466"/>
    </row>
    <row r="1219" spans="1:15" s="30" customFormat="1" ht="12.75" hidden="1" customHeight="1" x14ac:dyDescent="0.2">
      <c r="A1219" s="128"/>
      <c r="B1219" s="107"/>
      <c r="C1219" s="203"/>
      <c r="D1219" s="107">
        <v>2005</v>
      </c>
      <c r="E1219" s="214">
        <v>4</v>
      </c>
      <c r="F1219" s="146">
        <v>1</v>
      </c>
      <c r="G1219" s="147">
        <v>1</v>
      </c>
      <c r="H1219" s="148">
        <v>2</v>
      </c>
      <c r="I1219" s="146">
        <v>0</v>
      </c>
      <c r="J1219" s="147">
        <v>0</v>
      </c>
      <c r="K1219" s="148">
        <v>0</v>
      </c>
      <c r="L1219" s="150">
        <v>0</v>
      </c>
      <c r="M1219" s="150">
        <v>3</v>
      </c>
      <c r="N1219" s="141"/>
      <c r="O1219" s="466"/>
    </row>
    <row r="1220" spans="1:15" s="30" customFormat="1" ht="12.75" hidden="1" customHeight="1" x14ac:dyDescent="0.2">
      <c r="A1220" s="128">
        <v>1</v>
      </c>
      <c r="B1220" s="107" t="s">
        <v>57</v>
      </c>
      <c r="C1220" s="203" t="s">
        <v>58</v>
      </c>
      <c r="D1220" s="105">
        <v>2006</v>
      </c>
      <c r="E1220" s="214">
        <v>-1</v>
      </c>
      <c r="F1220" s="146">
        <v>5</v>
      </c>
      <c r="G1220" s="147">
        <v>5</v>
      </c>
      <c r="H1220" s="148">
        <v>10</v>
      </c>
      <c r="I1220" s="146">
        <v>0</v>
      </c>
      <c r="J1220" s="147">
        <v>2</v>
      </c>
      <c r="K1220" s="148">
        <v>2</v>
      </c>
      <c r="L1220" s="150">
        <v>0</v>
      </c>
      <c r="M1220" s="150">
        <v>5</v>
      </c>
      <c r="N1220" s="141"/>
      <c r="O1220" s="466"/>
    </row>
    <row r="1221" spans="1:15" s="30" customFormat="1" ht="12.75" hidden="1" customHeight="1" x14ac:dyDescent="0.2">
      <c r="A1221" s="128">
        <v>1</v>
      </c>
      <c r="B1221" s="107" t="s">
        <v>57</v>
      </c>
      <c r="C1221" s="203" t="s">
        <v>58</v>
      </c>
      <c r="D1221" s="105">
        <v>2007</v>
      </c>
      <c r="E1221" s="214">
        <v>0</v>
      </c>
      <c r="F1221" s="146">
        <v>1</v>
      </c>
      <c r="G1221" s="147">
        <v>1</v>
      </c>
      <c r="H1221" s="148">
        <v>2</v>
      </c>
      <c r="I1221" s="146">
        <v>0</v>
      </c>
      <c r="J1221" s="147">
        <v>0</v>
      </c>
      <c r="K1221" s="148">
        <v>0</v>
      </c>
      <c r="L1221" s="150">
        <v>0</v>
      </c>
      <c r="M1221" s="150">
        <v>5</v>
      </c>
      <c r="N1221" s="141"/>
      <c r="O1221" s="466"/>
    </row>
    <row r="1222" spans="1:15" s="30" customFormat="1" ht="12.75" hidden="1" customHeight="1" x14ac:dyDescent="0.2">
      <c r="A1222" s="128">
        <v>1</v>
      </c>
      <c r="B1222" s="107" t="s">
        <v>57</v>
      </c>
      <c r="C1222" s="203" t="s">
        <v>58</v>
      </c>
      <c r="D1222" s="105">
        <v>2008</v>
      </c>
      <c r="E1222" s="214">
        <v>1</v>
      </c>
      <c r="F1222" s="146">
        <v>0</v>
      </c>
      <c r="G1222" s="147">
        <v>1</v>
      </c>
      <c r="H1222" s="148">
        <v>1</v>
      </c>
      <c r="I1222" s="146">
        <v>1</v>
      </c>
      <c r="J1222" s="147">
        <v>0</v>
      </c>
      <c r="K1222" s="148">
        <v>1</v>
      </c>
      <c r="L1222" s="150">
        <v>0</v>
      </c>
      <c r="M1222" s="150">
        <v>6</v>
      </c>
      <c r="N1222" s="141"/>
      <c r="O1222" s="466"/>
    </row>
    <row r="1223" spans="1:15" s="30" customFormat="1" ht="12.75" hidden="1" customHeight="1" x14ac:dyDescent="0.2">
      <c r="A1223" s="128">
        <v>1</v>
      </c>
      <c r="B1223" s="104"/>
      <c r="C1223" s="220"/>
      <c r="D1223" s="105">
        <v>2009</v>
      </c>
      <c r="E1223" s="214">
        <v>2</v>
      </c>
      <c r="F1223" s="146">
        <v>0</v>
      </c>
      <c r="G1223" s="147">
        <v>2</v>
      </c>
      <c r="H1223" s="148">
        <v>2</v>
      </c>
      <c r="I1223" s="146">
        <v>0</v>
      </c>
      <c r="J1223" s="149">
        <v>0</v>
      </c>
      <c r="K1223" s="143">
        <v>0</v>
      </c>
      <c r="L1223" s="150">
        <v>2</v>
      </c>
      <c r="M1223" s="150">
        <v>5</v>
      </c>
      <c r="N1223" s="140"/>
      <c r="O1223" s="466"/>
    </row>
    <row r="1224" spans="1:15" s="30" customFormat="1" ht="12.75" hidden="1" customHeight="1" x14ac:dyDescent="0.2">
      <c r="A1224" s="128">
        <v>1</v>
      </c>
      <c r="B1224" s="188"/>
      <c r="C1224" s="183"/>
      <c r="D1224" s="107">
        <v>2010</v>
      </c>
      <c r="E1224" s="214">
        <v>3</v>
      </c>
      <c r="F1224" s="609">
        <v>0</v>
      </c>
      <c r="G1224" s="610">
        <v>0</v>
      </c>
      <c r="H1224" s="611">
        <v>0</v>
      </c>
      <c r="I1224" s="609">
        <v>0</v>
      </c>
      <c r="J1224" s="612">
        <v>0</v>
      </c>
      <c r="K1224" s="143">
        <v>0</v>
      </c>
      <c r="L1224" s="613">
        <v>0</v>
      </c>
      <c r="M1224" s="613">
        <v>4</v>
      </c>
      <c r="N1224" s="140"/>
      <c r="O1224" s="466"/>
    </row>
    <row r="1225" spans="1:15" s="100" customFormat="1" ht="12.75" hidden="1" customHeight="1" x14ac:dyDescent="0.2">
      <c r="B1225" s="212"/>
      <c r="C1225" s="212"/>
      <c r="D1225" s="107">
        <v>2011</v>
      </c>
      <c r="E1225" s="214"/>
      <c r="F1225" s="609">
        <v>0</v>
      </c>
      <c r="G1225" s="610">
        <v>2</v>
      </c>
      <c r="H1225" s="611">
        <v>2</v>
      </c>
      <c r="I1225" s="609">
        <v>0</v>
      </c>
      <c r="J1225" s="612">
        <v>1</v>
      </c>
      <c r="K1225" s="143">
        <v>1</v>
      </c>
      <c r="L1225" s="613">
        <v>0</v>
      </c>
      <c r="M1225" s="613">
        <v>5</v>
      </c>
      <c r="N1225" s="115"/>
      <c r="O1225" s="466"/>
    </row>
    <row r="1226" spans="1:15" s="100" customFormat="1" ht="12.75" hidden="1" customHeight="1" x14ac:dyDescent="0.2">
      <c r="A1226" s="128">
        <v>47</v>
      </c>
      <c r="B1226" s="107" t="s">
        <v>57</v>
      </c>
      <c r="C1226" s="203" t="s">
        <v>58</v>
      </c>
      <c r="D1226" s="107" t="s">
        <v>339</v>
      </c>
      <c r="E1226" s="214"/>
      <c r="F1226" s="144">
        <v>0</v>
      </c>
      <c r="G1226" s="142">
        <v>5</v>
      </c>
      <c r="H1226" s="143">
        <v>5</v>
      </c>
      <c r="I1226" s="144">
        <v>0</v>
      </c>
      <c r="J1226" s="142">
        <v>3</v>
      </c>
      <c r="K1226" s="143">
        <v>3</v>
      </c>
      <c r="L1226" s="145">
        <v>0</v>
      </c>
      <c r="M1226" s="145">
        <v>8</v>
      </c>
      <c r="N1226" s="115"/>
      <c r="O1226" s="466"/>
    </row>
    <row r="1227" spans="1:15" s="100" customFormat="1" ht="12.75" hidden="1" customHeight="1" x14ac:dyDescent="0.2">
      <c r="A1227" s="128"/>
      <c r="B1227" s="107" t="s">
        <v>57</v>
      </c>
      <c r="C1227" s="203" t="s">
        <v>58</v>
      </c>
      <c r="D1227" s="107">
        <v>2013</v>
      </c>
      <c r="E1227" s="214"/>
      <c r="F1227" s="144">
        <v>6</v>
      </c>
      <c r="G1227" s="142">
        <v>9</v>
      </c>
      <c r="H1227" s="143">
        <v>15</v>
      </c>
      <c r="I1227" s="144">
        <v>0</v>
      </c>
      <c r="J1227" s="142">
        <v>0</v>
      </c>
      <c r="K1227" s="143">
        <v>0</v>
      </c>
      <c r="L1227" s="145">
        <v>0</v>
      </c>
      <c r="M1227" s="145">
        <v>6</v>
      </c>
      <c r="N1227" s="115"/>
      <c r="O1227" s="466"/>
    </row>
    <row r="1228" spans="1:15" s="100" customFormat="1" ht="12.75" customHeight="1" x14ac:dyDescent="0.2">
      <c r="A1228" s="128"/>
      <c r="B1228" s="107" t="s">
        <v>57</v>
      </c>
      <c r="C1228" s="203" t="s">
        <v>58</v>
      </c>
      <c r="D1228" s="107">
        <v>2014</v>
      </c>
      <c r="E1228" s="214"/>
      <c r="F1228" s="144">
        <v>3</v>
      </c>
      <c r="G1228" s="142">
        <v>4</v>
      </c>
      <c r="H1228" s="143">
        <v>7</v>
      </c>
      <c r="I1228" s="144">
        <v>0</v>
      </c>
      <c r="J1228" s="142">
        <v>4</v>
      </c>
      <c r="K1228" s="143">
        <v>4</v>
      </c>
      <c r="L1228" s="145">
        <v>0</v>
      </c>
      <c r="M1228" s="145">
        <v>10</v>
      </c>
      <c r="N1228" s="140"/>
      <c r="O1228" s="466"/>
    </row>
    <row r="1229" spans="1:15" s="100" customFormat="1" ht="12.75" customHeight="1" x14ac:dyDescent="0.2">
      <c r="A1229" s="128"/>
      <c r="B1229" s="107"/>
      <c r="C1229" s="203"/>
      <c r="D1229" s="107">
        <v>2015</v>
      </c>
      <c r="E1229" s="214"/>
      <c r="F1229" s="144">
        <v>12</v>
      </c>
      <c r="G1229" s="142">
        <v>0</v>
      </c>
      <c r="H1229" s="143">
        <v>12</v>
      </c>
      <c r="I1229" s="144">
        <v>4</v>
      </c>
      <c r="J1229" s="142">
        <v>0</v>
      </c>
      <c r="K1229" s="143">
        <v>4</v>
      </c>
      <c r="L1229" s="145">
        <v>0</v>
      </c>
      <c r="M1229" s="145">
        <v>13</v>
      </c>
      <c r="N1229" s="115"/>
      <c r="O1229" s="466"/>
    </row>
    <row r="1230" spans="1:15" s="100" customFormat="1" ht="12.75" customHeight="1" x14ac:dyDescent="0.2">
      <c r="A1230" s="128"/>
      <c r="B1230" s="107"/>
      <c r="C1230" s="203"/>
      <c r="D1230" s="107">
        <v>2016</v>
      </c>
      <c r="E1230" s="214"/>
      <c r="F1230" s="136" t="s">
        <v>307</v>
      </c>
      <c r="G1230" s="138" t="s">
        <v>307</v>
      </c>
      <c r="H1230" s="139" t="s">
        <v>307</v>
      </c>
      <c r="I1230" s="136" t="s">
        <v>307</v>
      </c>
      <c r="J1230" s="138" t="s">
        <v>307</v>
      </c>
      <c r="K1230" s="139" t="s">
        <v>307</v>
      </c>
      <c r="L1230" s="137" t="s">
        <v>307</v>
      </c>
      <c r="M1230" s="137" t="s">
        <v>307</v>
      </c>
      <c r="N1230" s="140"/>
      <c r="O1230" s="466"/>
    </row>
    <row r="1231" spans="1:15" s="467" customFormat="1" ht="12.75" customHeight="1" x14ac:dyDescent="0.25">
      <c r="A1231" s="128"/>
      <c r="B1231" s="107"/>
      <c r="C1231" s="201"/>
      <c r="D1231" s="107">
        <v>2017</v>
      </c>
      <c r="E1231" s="211"/>
      <c r="F1231" s="136">
        <v>0</v>
      </c>
      <c r="G1231" s="138">
        <v>22</v>
      </c>
      <c r="H1231" s="139">
        <v>22</v>
      </c>
      <c r="I1231" s="136">
        <v>3</v>
      </c>
      <c r="J1231" s="138">
        <v>0</v>
      </c>
      <c r="K1231" s="139">
        <v>3</v>
      </c>
      <c r="L1231" s="137">
        <v>1</v>
      </c>
      <c r="M1231" s="137">
        <v>13</v>
      </c>
      <c r="N1231" s="115"/>
      <c r="O1231" s="466"/>
    </row>
    <row r="1232" spans="1:15" s="467" customFormat="1" ht="12.75" customHeight="1" x14ac:dyDescent="0.25">
      <c r="A1232" s="128"/>
      <c r="B1232" s="107"/>
      <c r="C1232" s="201"/>
      <c r="D1232" s="107">
        <v>2018</v>
      </c>
      <c r="E1232" s="211"/>
      <c r="F1232" s="136">
        <v>0</v>
      </c>
      <c r="G1232" s="138">
        <v>0</v>
      </c>
      <c r="H1232" s="139">
        <v>0</v>
      </c>
      <c r="I1232" s="136">
        <v>0</v>
      </c>
      <c r="J1232" s="138">
        <v>3</v>
      </c>
      <c r="K1232" s="139">
        <v>3</v>
      </c>
      <c r="L1232" s="137">
        <v>1</v>
      </c>
      <c r="M1232" s="137">
        <v>15</v>
      </c>
      <c r="N1232" s="115"/>
      <c r="O1232" s="466"/>
    </row>
    <row r="1233" spans="1:15" s="466" customFormat="1" ht="4.5" customHeight="1" thickBot="1" x14ac:dyDescent="0.25">
      <c r="A1233" s="128"/>
      <c r="B1233" s="107"/>
      <c r="C1233" s="201"/>
      <c r="D1233" s="105"/>
      <c r="E1233" s="213">
        <v>5</v>
      </c>
      <c r="F1233" s="13"/>
      <c r="G1233" s="14"/>
      <c r="H1233" s="15"/>
      <c r="I1233" s="13"/>
      <c r="J1233" s="14"/>
      <c r="K1233" s="15"/>
      <c r="L1233" s="8"/>
      <c r="M1233" s="8"/>
      <c r="N1233" s="140"/>
    </row>
    <row r="1234" spans="1:15" s="466" customFormat="1" ht="12" hidden="1" customHeight="1" x14ac:dyDescent="0.2">
      <c r="A1234" s="128"/>
      <c r="B1234" s="107" t="s">
        <v>28</v>
      </c>
      <c r="C1234" s="203" t="s">
        <v>97</v>
      </c>
      <c r="D1234" s="105">
        <v>1964</v>
      </c>
      <c r="E1234" s="211"/>
      <c r="F1234" s="606">
        <v>0</v>
      </c>
      <c r="G1234" s="149">
        <v>0</v>
      </c>
      <c r="H1234" s="607">
        <v>0</v>
      </c>
      <c r="I1234" s="606">
        <v>0</v>
      </c>
      <c r="J1234" s="149">
        <v>0</v>
      </c>
      <c r="K1234" s="607">
        <v>0</v>
      </c>
      <c r="L1234" s="93">
        <v>0</v>
      </c>
      <c r="M1234" s="93">
        <v>685</v>
      </c>
      <c r="N1234" s="140"/>
    </row>
    <row r="1235" spans="1:15" s="33" customFormat="1" ht="12.75" hidden="1" customHeight="1" x14ac:dyDescent="0.2">
      <c r="A1235" s="128">
        <v>1</v>
      </c>
      <c r="B1235" s="107" t="s">
        <v>28</v>
      </c>
      <c r="C1235" s="203" t="s">
        <v>97</v>
      </c>
      <c r="D1235" s="107">
        <v>1965</v>
      </c>
      <c r="E1235" s="214">
        <v>6</v>
      </c>
      <c r="F1235" s="146">
        <v>0</v>
      </c>
      <c r="G1235" s="147">
        <v>0</v>
      </c>
      <c r="H1235" s="148">
        <v>0</v>
      </c>
      <c r="I1235" s="146">
        <v>0</v>
      </c>
      <c r="J1235" s="147">
        <v>0</v>
      </c>
      <c r="K1235" s="148">
        <v>0</v>
      </c>
      <c r="L1235" s="93">
        <v>0</v>
      </c>
      <c r="M1235" s="93">
        <v>781</v>
      </c>
      <c r="N1235" s="141"/>
      <c r="O1235" s="466"/>
    </row>
    <row r="1236" spans="1:15" s="33" customFormat="1" ht="12.75" hidden="1" customHeight="1" x14ac:dyDescent="0.2">
      <c r="A1236" s="128">
        <v>1</v>
      </c>
      <c r="B1236" s="107" t="s">
        <v>28</v>
      </c>
      <c r="C1236" s="203" t="s">
        <v>97</v>
      </c>
      <c r="D1236" s="107">
        <v>1966</v>
      </c>
      <c r="E1236" s="214">
        <v>7</v>
      </c>
      <c r="F1236" s="146">
        <v>0</v>
      </c>
      <c r="G1236" s="147">
        <v>0</v>
      </c>
      <c r="H1236" s="148">
        <v>0</v>
      </c>
      <c r="I1236" s="146">
        <v>0</v>
      </c>
      <c r="J1236" s="147">
        <v>0</v>
      </c>
      <c r="K1236" s="148">
        <v>0</v>
      </c>
      <c r="L1236" s="93">
        <v>0</v>
      </c>
      <c r="M1236" s="93">
        <v>868</v>
      </c>
      <c r="N1236" s="141"/>
      <c r="O1236" s="466"/>
    </row>
    <row r="1237" spans="1:15" s="33" customFormat="1" ht="12.75" hidden="1" customHeight="1" x14ac:dyDescent="0.2">
      <c r="A1237" s="128">
        <v>1</v>
      </c>
      <c r="B1237" s="107" t="s">
        <v>28</v>
      </c>
      <c r="C1237" s="203" t="s">
        <v>97</v>
      </c>
      <c r="D1237" s="107">
        <v>1967</v>
      </c>
      <c r="E1237" s="214">
        <v>8</v>
      </c>
      <c r="F1237" s="146">
        <v>0</v>
      </c>
      <c r="G1237" s="147">
        <v>0</v>
      </c>
      <c r="H1237" s="148">
        <v>0</v>
      </c>
      <c r="I1237" s="146">
        <v>0</v>
      </c>
      <c r="J1237" s="147">
        <v>0</v>
      </c>
      <c r="K1237" s="148">
        <v>0</v>
      </c>
      <c r="L1237" s="93">
        <v>0</v>
      </c>
      <c r="M1237" s="93">
        <v>797</v>
      </c>
      <c r="N1237" s="141"/>
      <c r="O1237" s="466"/>
    </row>
    <row r="1238" spans="1:15" s="33" customFormat="1" ht="12.75" hidden="1" customHeight="1" x14ac:dyDescent="0.2">
      <c r="A1238" s="128">
        <v>1</v>
      </c>
      <c r="B1238" s="107" t="s">
        <v>28</v>
      </c>
      <c r="C1238" s="203" t="s">
        <v>97</v>
      </c>
      <c r="D1238" s="107">
        <v>1968</v>
      </c>
      <c r="E1238" s="214">
        <v>9</v>
      </c>
      <c r="F1238" s="146">
        <v>185</v>
      </c>
      <c r="G1238" s="147">
        <v>59</v>
      </c>
      <c r="H1238" s="148">
        <v>244</v>
      </c>
      <c r="I1238" s="146">
        <v>105</v>
      </c>
      <c r="J1238" s="147">
        <v>38</v>
      </c>
      <c r="K1238" s="148">
        <v>143</v>
      </c>
      <c r="L1238" s="93">
        <v>210</v>
      </c>
      <c r="M1238" s="93">
        <v>730</v>
      </c>
      <c r="N1238" s="141"/>
      <c r="O1238" s="466"/>
    </row>
    <row r="1239" spans="1:15" s="33" customFormat="1" ht="12.75" hidden="1" customHeight="1" x14ac:dyDescent="0.2">
      <c r="A1239" s="128">
        <v>1</v>
      </c>
      <c r="B1239" s="107" t="s">
        <v>28</v>
      </c>
      <c r="C1239" s="203" t="s">
        <v>97</v>
      </c>
      <c r="D1239" s="107">
        <v>1969</v>
      </c>
      <c r="E1239" s="214">
        <v>10</v>
      </c>
      <c r="F1239" s="146">
        <v>173</v>
      </c>
      <c r="G1239" s="147">
        <v>78</v>
      </c>
      <c r="H1239" s="148">
        <v>251</v>
      </c>
      <c r="I1239" s="146">
        <v>91</v>
      </c>
      <c r="J1239" s="147">
        <v>39</v>
      </c>
      <c r="K1239" s="148">
        <v>130</v>
      </c>
      <c r="L1239" s="93">
        <v>128</v>
      </c>
      <c r="M1239" s="93">
        <v>732</v>
      </c>
      <c r="N1239" s="141"/>
      <c r="O1239" s="466"/>
    </row>
    <row r="1240" spans="1:15" s="33" customFormat="1" ht="12.75" hidden="1" customHeight="1" x14ac:dyDescent="0.2">
      <c r="A1240" s="128">
        <v>1</v>
      </c>
      <c r="B1240" s="107" t="s">
        <v>28</v>
      </c>
      <c r="C1240" s="203" t="s">
        <v>97</v>
      </c>
      <c r="D1240" s="107">
        <v>1970</v>
      </c>
      <c r="E1240" s="214">
        <v>11</v>
      </c>
      <c r="F1240" s="146">
        <v>337</v>
      </c>
      <c r="G1240" s="147">
        <v>110</v>
      </c>
      <c r="H1240" s="148">
        <v>447</v>
      </c>
      <c r="I1240" s="146">
        <v>161</v>
      </c>
      <c r="J1240" s="147">
        <v>62</v>
      </c>
      <c r="K1240" s="148">
        <v>223</v>
      </c>
      <c r="L1240" s="93">
        <v>0</v>
      </c>
      <c r="M1240" s="93">
        <v>1013</v>
      </c>
      <c r="N1240" s="141"/>
      <c r="O1240" s="466"/>
    </row>
    <row r="1241" spans="1:15" s="33" customFormat="1" ht="12.75" hidden="1" customHeight="1" x14ac:dyDescent="0.2">
      <c r="A1241" s="128">
        <v>1</v>
      </c>
      <c r="B1241" s="107" t="s">
        <v>28</v>
      </c>
      <c r="C1241" s="203" t="s">
        <v>97</v>
      </c>
      <c r="D1241" s="107">
        <v>1971</v>
      </c>
      <c r="E1241" s="214">
        <v>12</v>
      </c>
      <c r="F1241" s="146">
        <v>282</v>
      </c>
      <c r="G1241" s="147">
        <v>123</v>
      </c>
      <c r="H1241" s="148">
        <v>405</v>
      </c>
      <c r="I1241" s="146">
        <v>103</v>
      </c>
      <c r="J1241" s="147">
        <v>79</v>
      </c>
      <c r="K1241" s="148">
        <v>182</v>
      </c>
      <c r="L1241" s="93">
        <v>149</v>
      </c>
      <c r="M1241" s="93">
        <v>1046</v>
      </c>
      <c r="N1241" s="141"/>
      <c r="O1241" s="466"/>
    </row>
    <row r="1242" spans="1:15" s="33" customFormat="1" ht="12.75" hidden="1" customHeight="1" x14ac:dyDescent="0.2">
      <c r="A1242" s="128">
        <v>1</v>
      </c>
      <c r="B1242" s="107" t="s">
        <v>28</v>
      </c>
      <c r="C1242" s="203" t="s">
        <v>97</v>
      </c>
      <c r="D1242" s="107">
        <v>1972</v>
      </c>
      <c r="E1242" s="214">
        <v>13</v>
      </c>
      <c r="F1242" s="146">
        <v>279</v>
      </c>
      <c r="G1242" s="147">
        <v>144</v>
      </c>
      <c r="H1242" s="148">
        <v>423</v>
      </c>
      <c r="I1242" s="146">
        <v>192</v>
      </c>
      <c r="J1242" s="147">
        <v>80</v>
      </c>
      <c r="K1242" s="148">
        <v>272</v>
      </c>
      <c r="L1242" s="93">
        <v>140</v>
      </c>
      <c r="M1242" s="93">
        <v>1178</v>
      </c>
      <c r="N1242" s="141"/>
      <c r="O1242" s="466"/>
    </row>
    <row r="1243" spans="1:15" s="33" customFormat="1" ht="12.75" hidden="1" customHeight="1" x14ac:dyDescent="0.2">
      <c r="A1243" s="128">
        <v>1</v>
      </c>
      <c r="B1243" s="107" t="s">
        <v>28</v>
      </c>
      <c r="C1243" s="203" t="s">
        <v>97</v>
      </c>
      <c r="D1243" s="107">
        <v>1973</v>
      </c>
      <c r="E1243" s="214">
        <v>14</v>
      </c>
      <c r="F1243" s="146">
        <v>264</v>
      </c>
      <c r="G1243" s="147">
        <v>128</v>
      </c>
      <c r="H1243" s="148">
        <v>392</v>
      </c>
      <c r="I1243" s="146">
        <v>156</v>
      </c>
      <c r="J1243" s="147">
        <v>46</v>
      </c>
      <c r="K1243" s="148">
        <v>202</v>
      </c>
      <c r="L1243" s="93">
        <v>64</v>
      </c>
      <c r="M1243" s="93">
        <v>1316</v>
      </c>
      <c r="N1243" s="141"/>
      <c r="O1243" s="466"/>
    </row>
    <row r="1244" spans="1:15" s="33" customFormat="1" ht="12.75" hidden="1" customHeight="1" x14ac:dyDescent="0.2">
      <c r="A1244" s="128">
        <v>1</v>
      </c>
      <c r="B1244" s="107" t="s">
        <v>28</v>
      </c>
      <c r="C1244" s="203" t="s">
        <v>97</v>
      </c>
      <c r="D1244" s="107">
        <v>1974</v>
      </c>
      <c r="E1244" s="214">
        <v>15</v>
      </c>
      <c r="F1244" s="146">
        <v>339</v>
      </c>
      <c r="G1244" s="147">
        <v>176</v>
      </c>
      <c r="H1244" s="148">
        <v>515</v>
      </c>
      <c r="I1244" s="146">
        <v>91</v>
      </c>
      <c r="J1244" s="147">
        <v>53</v>
      </c>
      <c r="K1244" s="148">
        <v>144</v>
      </c>
      <c r="L1244" s="93">
        <v>231</v>
      </c>
      <c r="M1244" s="93">
        <v>1229</v>
      </c>
      <c r="N1244" s="141"/>
      <c r="O1244" s="466"/>
    </row>
    <row r="1245" spans="1:15" s="33" customFormat="1" ht="12.75" hidden="1" customHeight="1" x14ac:dyDescent="0.2">
      <c r="A1245" s="128">
        <v>1</v>
      </c>
      <c r="B1245" s="107" t="s">
        <v>28</v>
      </c>
      <c r="C1245" s="203" t="s">
        <v>97</v>
      </c>
      <c r="D1245" s="107">
        <v>1975</v>
      </c>
      <c r="E1245" s="214">
        <v>16</v>
      </c>
      <c r="F1245" s="146">
        <v>312</v>
      </c>
      <c r="G1245" s="147">
        <v>144</v>
      </c>
      <c r="H1245" s="148">
        <v>456</v>
      </c>
      <c r="I1245" s="146">
        <v>187</v>
      </c>
      <c r="J1245" s="147">
        <v>90</v>
      </c>
      <c r="K1245" s="148">
        <v>277</v>
      </c>
      <c r="L1245" s="93">
        <v>207</v>
      </c>
      <c r="M1245" s="93">
        <v>1369</v>
      </c>
      <c r="N1245" s="141"/>
      <c r="O1245" s="466"/>
    </row>
    <row r="1246" spans="1:15" s="33" customFormat="1" ht="12.75" hidden="1" customHeight="1" x14ac:dyDescent="0.2">
      <c r="A1246" s="128">
        <v>1</v>
      </c>
      <c r="B1246" s="107" t="s">
        <v>28</v>
      </c>
      <c r="C1246" s="203" t="s">
        <v>97</v>
      </c>
      <c r="D1246" s="107">
        <v>1976</v>
      </c>
      <c r="E1246" s="214">
        <v>17</v>
      </c>
      <c r="F1246" s="146">
        <v>399</v>
      </c>
      <c r="G1246" s="147">
        <v>147</v>
      </c>
      <c r="H1246" s="148">
        <v>546</v>
      </c>
      <c r="I1246" s="146">
        <v>199</v>
      </c>
      <c r="J1246" s="147">
        <v>94</v>
      </c>
      <c r="K1246" s="148">
        <v>293</v>
      </c>
      <c r="L1246" s="93">
        <v>160</v>
      </c>
      <c r="M1246" s="93">
        <v>1502</v>
      </c>
      <c r="N1246" s="141"/>
      <c r="O1246" s="466"/>
    </row>
    <row r="1247" spans="1:15" s="33" customFormat="1" ht="12.75" hidden="1" customHeight="1" x14ac:dyDescent="0.2">
      <c r="A1247" s="128">
        <v>1</v>
      </c>
      <c r="B1247" s="107" t="s">
        <v>28</v>
      </c>
      <c r="C1247" s="203" t="s">
        <v>97</v>
      </c>
      <c r="D1247" s="107">
        <v>1977</v>
      </c>
      <c r="E1247" s="214">
        <v>18</v>
      </c>
      <c r="F1247" s="146">
        <v>457</v>
      </c>
      <c r="G1247" s="147">
        <v>136</v>
      </c>
      <c r="H1247" s="148">
        <v>593</v>
      </c>
      <c r="I1247" s="146">
        <v>175</v>
      </c>
      <c r="J1247" s="147">
        <v>135</v>
      </c>
      <c r="K1247" s="148">
        <v>310</v>
      </c>
      <c r="L1247" s="93">
        <v>166</v>
      </c>
      <c r="M1247" s="93">
        <v>1618</v>
      </c>
      <c r="N1247" s="141"/>
      <c r="O1247" s="466"/>
    </row>
    <row r="1248" spans="1:15" s="33" customFormat="1" ht="12.75" hidden="1" customHeight="1" x14ac:dyDescent="0.2">
      <c r="A1248" s="128">
        <v>1</v>
      </c>
      <c r="B1248" s="107" t="s">
        <v>28</v>
      </c>
      <c r="C1248" s="203" t="s">
        <v>97</v>
      </c>
      <c r="D1248" s="107">
        <v>1978</v>
      </c>
      <c r="E1248" s="214">
        <v>19</v>
      </c>
      <c r="F1248" s="146">
        <v>457</v>
      </c>
      <c r="G1248" s="147">
        <v>157</v>
      </c>
      <c r="H1248" s="148">
        <v>614</v>
      </c>
      <c r="I1248" s="146">
        <v>181</v>
      </c>
      <c r="J1248" s="147">
        <v>80</v>
      </c>
      <c r="K1248" s="148">
        <v>261</v>
      </c>
      <c r="L1248" s="93">
        <v>147</v>
      </c>
      <c r="M1248" s="93">
        <v>1732</v>
      </c>
      <c r="N1248" s="141"/>
      <c r="O1248" s="466"/>
    </row>
    <row r="1249" spans="1:15" s="33" customFormat="1" ht="12.75" hidden="1" customHeight="1" x14ac:dyDescent="0.2">
      <c r="A1249" s="128">
        <v>1</v>
      </c>
      <c r="B1249" s="107" t="s">
        <v>28</v>
      </c>
      <c r="C1249" s="203" t="s">
        <v>97</v>
      </c>
      <c r="D1249" s="107">
        <v>1979</v>
      </c>
      <c r="E1249" s="214">
        <v>20</v>
      </c>
      <c r="F1249" s="146">
        <v>487</v>
      </c>
      <c r="G1249" s="147">
        <v>145</v>
      </c>
      <c r="H1249" s="148">
        <v>632</v>
      </c>
      <c r="I1249" s="146">
        <v>213</v>
      </c>
      <c r="J1249" s="147">
        <v>81</v>
      </c>
      <c r="K1249" s="148">
        <v>294</v>
      </c>
      <c r="L1249" s="93">
        <v>254</v>
      </c>
      <c r="M1249" s="93">
        <v>1772</v>
      </c>
      <c r="N1249" s="141"/>
      <c r="O1249" s="466"/>
    </row>
    <row r="1250" spans="1:15" s="33" customFormat="1" ht="12.75" hidden="1" customHeight="1" x14ac:dyDescent="0.2">
      <c r="A1250" s="128">
        <v>1</v>
      </c>
      <c r="B1250" s="107" t="s">
        <v>28</v>
      </c>
      <c r="C1250" s="203" t="s">
        <v>97</v>
      </c>
      <c r="D1250" s="107">
        <v>1980</v>
      </c>
      <c r="E1250" s="214">
        <v>21</v>
      </c>
      <c r="F1250" s="146">
        <v>430</v>
      </c>
      <c r="G1250" s="147">
        <v>181</v>
      </c>
      <c r="H1250" s="148">
        <v>611</v>
      </c>
      <c r="I1250" s="146">
        <v>282</v>
      </c>
      <c r="J1250" s="147">
        <v>91</v>
      </c>
      <c r="K1250" s="148">
        <v>373</v>
      </c>
      <c r="L1250" s="93">
        <v>233</v>
      </c>
      <c r="M1250" s="93">
        <v>1912</v>
      </c>
      <c r="N1250" s="141"/>
      <c r="O1250" s="466"/>
    </row>
    <row r="1251" spans="1:15" s="33" customFormat="1" ht="12.75" hidden="1" customHeight="1" x14ac:dyDescent="0.2">
      <c r="A1251" s="128">
        <v>1</v>
      </c>
      <c r="B1251" s="107" t="s">
        <v>28</v>
      </c>
      <c r="C1251" s="203" t="s">
        <v>97</v>
      </c>
      <c r="D1251" s="107">
        <v>1981</v>
      </c>
      <c r="E1251" s="214">
        <v>22</v>
      </c>
      <c r="F1251" s="146">
        <v>520</v>
      </c>
      <c r="G1251" s="147">
        <v>141</v>
      </c>
      <c r="H1251" s="148">
        <v>661</v>
      </c>
      <c r="I1251" s="146">
        <v>283</v>
      </c>
      <c r="J1251" s="147">
        <v>83</v>
      </c>
      <c r="K1251" s="148">
        <v>366</v>
      </c>
      <c r="L1251" s="93">
        <v>281</v>
      </c>
      <c r="M1251" s="93">
        <v>1997</v>
      </c>
      <c r="N1251" s="141"/>
      <c r="O1251" s="466"/>
    </row>
    <row r="1252" spans="1:15" s="33" customFormat="1" ht="12.75" hidden="1" customHeight="1" x14ac:dyDescent="0.2">
      <c r="A1252" s="128">
        <v>1</v>
      </c>
      <c r="B1252" s="107" t="s">
        <v>28</v>
      </c>
      <c r="C1252" s="203" t="s">
        <v>97</v>
      </c>
      <c r="D1252" s="107">
        <v>1982</v>
      </c>
      <c r="E1252" s="214">
        <v>23</v>
      </c>
      <c r="F1252" s="146">
        <v>599</v>
      </c>
      <c r="G1252" s="147">
        <v>192</v>
      </c>
      <c r="H1252" s="148">
        <v>791</v>
      </c>
      <c r="I1252" s="146">
        <v>259</v>
      </c>
      <c r="J1252" s="147">
        <v>88</v>
      </c>
      <c r="K1252" s="148">
        <v>347</v>
      </c>
      <c r="L1252" s="93">
        <v>236</v>
      </c>
      <c r="M1252" s="93">
        <v>2108</v>
      </c>
      <c r="N1252" s="141"/>
      <c r="O1252" s="466"/>
    </row>
    <row r="1253" spans="1:15" s="33" customFormat="1" ht="12.75" hidden="1" customHeight="1" x14ac:dyDescent="0.2">
      <c r="A1253" s="128">
        <v>1</v>
      </c>
      <c r="B1253" s="107" t="s">
        <v>28</v>
      </c>
      <c r="C1253" s="203" t="s">
        <v>97</v>
      </c>
      <c r="D1253" s="107">
        <v>1983</v>
      </c>
      <c r="E1253" s="214">
        <v>24</v>
      </c>
      <c r="F1253" s="146">
        <v>455</v>
      </c>
      <c r="G1253" s="147">
        <v>240</v>
      </c>
      <c r="H1253" s="148">
        <v>695</v>
      </c>
      <c r="I1253" s="146">
        <v>203</v>
      </c>
      <c r="J1253" s="147">
        <v>96</v>
      </c>
      <c r="K1253" s="148">
        <v>299</v>
      </c>
      <c r="L1253" s="93">
        <v>261</v>
      </c>
      <c r="M1253" s="93">
        <v>2146</v>
      </c>
      <c r="N1253" s="141"/>
      <c r="O1253" s="466"/>
    </row>
    <row r="1254" spans="1:15" s="33" customFormat="1" ht="12.75" hidden="1" customHeight="1" x14ac:dyDescent="0.2">
      <c r="A1254" s="128">
        <v>1</v>
      </c>
      <c r="B1254" s="107" t="s">
        <v>28</v>
      </c>
      <c r="C1254" s="203" t="s">
        <v>97</v>
      </c>
      <c r="D1254" s="107">
        <v>1984</v>
      </c>
      <c r="E1254" s="214">
        <v>25</v>
      </c>
      <c r="F1254" s="609">
        <v>632</v>
      </c>
      <c r="G1254" s="610">
        <v>286</v>
      </c>
      <c r="H1254" s="611">
        <v>918</v>
      </c>
      <c r="I1254" s="609">
        <v>241</v>
      </c>
      <c r="J1254" s="610">
        <v>75</v>
      </c>
      <c r="K1254" s="611">
        <v>316</v>
      </c>
      <c r="L1254" s="93">
        <v>264</v>
      </c>
      <c r="M1254" s="93">
        <v>2198</v>
      </c>
      <c r="N1254" s="140"/>
      <c r="O1254" s="466"/>
    </row>
    <row r="1255" spans="1:15" s="33" customFormat="1" ht="12.75" hidden="1" customHeight="1" x14ac:dyDescent="0.2">
      <c r="A1255" s="128">
        <v>1</v>
      </c>
      <c r="B1255" s="107" t="s">
        <v>28</v>
      </c>
      <c r="C1255" s="203" t="s">
        <v>97</v>
      </c>
      <c r="D1255" s="107">
        <v>1985</v>
      </c>
      <c r="E1255" s="214">
        <v>26</v>
      </c>
      <c r="F1255" s="609">
        <v>674</v>
      </c>
      <c r="G1255" s="610">
        <v>278</v>
      </c>
      <c r="H1255" s="611">
        <v>952</v>
      </c>
      <c r="I1255" s="609">
        <v>391</v>
      </c>
      <c r="J1255" s="610">
        <v>154</v>
      </c>
      <c r="K1255" s="611">
        <v>545</v>
      </c>
      <c r="L1255" s="93">
        <v>280</v>
      </c>
      <c r="M1255" s="93">
        <v>2463</v>
      </c>
      <c r="N1255" s="140"/>
      <c r="O1255" s="466"/>
    </row>
    <row r="1256" spans="1:15" s="33" customFormat="1" ht="12.75" hidden="1" customHeight="1" x14ac:dyDescent="0.2">
      <c r="A1256" s="128">
        <v>1</v>
      </c>
      <c r="B1256" s="107" t="s">
        <v>28</v>
      </c>
      <c r="C1256" s="203" t="s">
        <v>97</v>
      </c>
      <c r="D1256" s="107">
        <v>1986</v>
      </c>
      <c r="E1256" s="214">
        <v>27</v>
      </c>
      <c r="F1256" s="609">
        <v>705</v>
      </c>
      <c r="G1256" s="610">
        <v>305</v>
      </c>
      <c r="H1256" s="611">
        <v>1010</v>
      </c>
      <c r="I1256" s="609">
        <v>394</v>
      </c>
      <c r="J1256" s="610">
        <v>123</v>
      </c>
      <c r="K1256" s="611">
        <v>517</v>
      </c>
      <c r="L1256" s="93">
        <v>298</v>
      </c>
      <c r="M1256" s="93">
        <v>2500</v>
      </c>
      <c r="N1256" s="140"/>
      <c r="O1256" s="466"/>
    </row>
    <row r="1257" spans="1:15" s="33" customFormat="1" ht="12.75" hidden="1" customHeight="1" x14ac:dyDescent="0.2">
      <c r="A1257" s="128">
        <v>1</v>
      </c>
      <c r="B1257" s="107" t="s">
        <v>28</v>
      </c>
      <c r="C1257" s="203" t="s">
        <v>97</v>
      </c>
      <c r="D1257" s="107">
        <v>1987</v>
      </c>
      <c r="E1257" s="214">
        <v>28</v>
      </c>
      <c r="F1257" s="609">
        <v>0</v>
      </c>
      <c r="G1257" s="610">
        <v>0</v>
      </c>
      <c r="H1257" s="611">
        <v>0</v>
      </c>
      <c r="I1257" s="609">
        <v>0</v>
      </c>
      <c r="J1257" s="610">
        <v>0</v>
      </c>
      <c r="K1257" s="611">
        <v>0</v>
      </c>
      <c r="L1257" s="93">
        <v>0</v>
      </c>
      <c r="M1257" s="93">
        <v>2600</v>
      </c>
      <c r="N1257" s="140"/>
      <c r="O1257" s="466"/>
    </row>
    <row r="1258" spans="1:15" s="33" customFormat="1" ht="12.75" hidden="1" customHeight="1" x14ac:dyDescent="0.2">
      <c r="A1258" s="128">
        <v>1</v>
      </c>
      <c r="B1258" s="107" t="s">
        <v>28</v>
      </c>
      <c r="C1258" s="203" t="s">
        <v>97</v>
      </c>
      <c r="D1258" s="107">
        <v>1988</v>
      </c>
      <c r="E1258" s="214">
        <v>29</v>
      </c>
      <c r="F1258" s="609">
        <v>804</v>
      </c>
      <c r="G1258" s="610">
        <v>336</v>
      </c>
      <c r="H1258" s="611">
        <v>1140</v>
      </c>
      <c r="I1258" s="609">
        <v>482</v>
      </c>
      <c r="J1258" s="610">
        <v>266</v>
      </c>
      <c r="K1258" s="611">
        <v>748</v>
      </c>
      <c r="L1258" s="93">
        <v>404</v>
      </c>
      <c r="M1258" s="93">
        <v>3029</v>
      </c>
      <c r="N1258" s="140"/>
      <c r="O1258" s="466"/>
    </row>
    <row r="1259" spans="1:15" s="33" customFormat="1" ht="12.75" hidden="1" customHeight="1" x14ac:dyDescent="0.2">
      <c r="A1259" s="128">
        <v>1</v>
      </c>
      <c r="B1259" s="107" t="s">
        <v>28</v>
      </c>
      <c r="C1259" s="203" t="s">
        <v>97</v>
      </c>
      <c r="D1259" s="107">
        <v>1989</v>
      </c>
      <c r="E1259" s="214">
        <v>30</v>
      </c>
      <c r="F1259" s="609">
        <v>879</v>
      </c>
      <c r="G1259" s="610">
        <v>369</v>
      </c>
      <c r="H1259" s="611">
        <v>1248</v>
      </c>
      <c r="I1259" s="609">
        <v>577</v>
      </c>
      <c r="J1259" s="610">
        <v>293</v>
      </c>
      <c r="K1259" s="611">
        <v>870</v>
      </c>
      <c r="L1259" s="93">
        <v>646</v>
      </c>
      <c r="M1259" s="93">
        <v>3338</v>
      </c>
      <c r="N1259" s="140"/>
      <c r="O1259" s="466"/>
    </row>
    <row r="1260" spans="1:15" s="33" customFormat="1" ht="12.75" hidden="1" customHeight="1" x14ac:dyDescent="0.2">
      <c r="A1260" s="128">
        <v>1</v>
      </c>
      <c r="B1260" s="107" t="s">
        <v>28</v>
      </c>
      <c r="C1260" s="203" t="s">
        <v>97</v>
      </c>
      <c r="D1260" s="107">
        <v>1990</v>
      </c>
      <c r="E1260" s="214">
        <v>31</v>
      </c>
      <c r="F1260" s="146">
        <v>971</v>
      </c>
      <c r="G1260" s="147">
        <v>484</v>
      </c>
      <c r="H1260" s="148">
        <v>1455</v>
      </c>
      <c r="I1260" s="146">
        <v>541</v>
      </c>
      <c r="J1260" s="147">
        <v>271</v>
      </c>
      <c r="K1260" s="148">
        <v>812</v>
      </c>
      <c r="L1260" s="93">
        <v>476</v>
      </c>
      <c r="M1260" s="93">
        <v>3674</v>
      </c>
      <c r="N1260" s="140"/>
      <c r="O1260" s="466"/>
    </row>
    <row r="1261" spans="1:15" s="33" customFormat="1" ht="12.75" hidden="1" customHeight="1" x14ac:dyDescent="0.2">
      <c r="A1261" s="128">
        <v>1</v>
      </c>
      <c r="B1261" s="107" t="s">
        <v>28</v>
      </c>
      <c r="C1261" s="203" t="s">
        <v>97</v>
      </c>
      <c r="D1261" s="107">
        <v>1991</v>
      </c>
      <c r="E1261" s="214">
        <v>32</v>
      </c>
      <c r="F1261" s="146">
        <v>1000</v>
      </c>
      <c r="G1261" s="147">
        <v>431</v>
      </c>
      <c r="H1261" s="148">
        <v>1431</v>
      </c>
      <c r="I1261" s="146">
        <v>563</v>
      </c>
      <c r="J1261" s="147">
        <v>292</v>
      </c>
      <c r="K1261" s="148">
        <v>855</v>
      </c>
      <c r="L1261" s="93">
        <v>697</v>
      </c>
      <c r="M1261" s="93">
        <v>3832</v>
      </c>
      <c r="N1261" s="140"/>
      <c r="O1261" s="466"/>
    </row>
    <row r="1262" spans="1:15" s="33" customFormat="1" ht="12.75" hidden="1" customHeight="1" x14ac:dyDescent="0.2">
      <c r="A1262" s="128">
        <v>1</v>
      </c>
      <c r="B1262" s="107" t="s">
        <v>28</v>
      </c>
      <c r="C1262" s="203" t="s">
        <v>97</v>
      </c>
      <c r="D1262" s="107">
        <v>1992</v>
      </c>
      <c r="E1262" s="214">
        <v>33</v>
      </c>
      <c r="F1262" s="146">
        <v>872</v>
      </c>
      <c r="G1262" s="147">
        <v>529</v>
      </c>
      <c r="H1262" s="148">
        <v>1401</v>
      </c>
      <c r="I1262" s="146">
        <v>688</v>
      </c>
      <c r="J1262" s="147">
        <v>285</v>
      </c>
      <c r="K1262" s="148">
        <v>973</v>
      </c>
      <c r="L1262" s="93">
        <v>683</v>
      </c>
      <c r="M1262" s="93">
        <v>4122</v>
      </c>
      <c r="N1262" s="140"/>
      <c r="O1262" s="466"/>
    </row>
    <row r="1263" spans="1:15" s="33" customFormat="1" ht="12.75" hidden="1" customHeight="1" x14ac:dyDescent="0.2">
      <c r="A1263" s="128">
        <v>1</v>
      </c>
      <c r="B1263" s="107" t="s">
        <v>28</v>
      </c>
      <c r="C1263" s="203" t="s">
        <v>97</v>
      </c>
      <c r="D1263" s="107">
        <v>1993</v>
      </c>
      <c r="E1263" s="214">
        <v>34</v>
      </c>
      <c r="F1263" s="146">
        <v>940</v>
      </c>
      <c r="G1263" s="147">
        <v>544</v>
      </c>
      <c r="H1263" s="148">
        <v>1484</v>
      </c>
      <c r="I1263" s="146">
        <v>885</v>
      </c>
      <c r="J1263" s="147">
        <v>398</v>
      </c>
      <c r="K1263" s="148">
        <v>1283</v>
      </c>
      <c r="L1263" s="93">
        <v>759</v>
      </c>
      <c r="M1263" s="93">
        <v>4646</v>
      </c>
      <c r="N1263" s="140"/>
      <c r="O1263" s="466"/>
    </row>
    <row r="1264" spans="1:15" s="33" customFormat="1" ht="12.75" hidden="1" customHeight="1" x14ac:dyDescent="0.2">
      <c r="A1264" s="128">
        <v>1</v>
      </c>
      <c r="B1264" s="107" t="s">
        <v>28</v>
      </c>
      <c r="C1264" s="203" t="s">
        <v>97</v>
      </c>
      <c r="D1264" s="107">
        <v>1994</v>
      </c>
      <c r="E1264" s="214">
        <v>35</v>
      </c>
      <c r="F1264" s="146">
        <v>991</v>
      </c>
      <c r="G1264" s="147">
        <v>550</v>
      </c>
      <c r="H1264" s="148">
        <v>1541</v>
      </c>
      <c r="I1264" s="146">
        <v>569</v>
      </c>
      <c r="J1264" s="147">
        <v>379</v>
      </c>
      <c r="K1264" s="148">
        <v>948</v>
      </c>
      <c r="L1264" s="93">
        <v>833</v>
      </c>
      <c r="M1264" s="93">
        <v>4761</v>
      </c>
      <c r="N1264" s="140"/>
      <c r="O1264" s="466"/>
    </row>
    <row r="1265" spans="1:15" s="33" customFormat="1" ht="12.75" hidden="1" customHeight="1" x14ac:dyDescent="0.2">
      <c r="A1265" s="128">
        <v>1</v>
      </c>
      <c r="B1265" s="107" t="s">
        <v>28</v>
      </c>
      <c r="C1265" s="203" t="s">
        <v>97</v>
      </c>
      <c r="D1265" s="107">
        <v>1995</v>
      </c>
      <c r="E1265" s="214">
        <v>36</v>
      </c>
      <c r="F1265" s="146">
        <v>945</v>
      </c>
      <c r="G1265" s="147">
        <v>238</v>
      </c>
      <c r="H1265" s="148">
        <v>1183</v>
      </c>
      <c r="I1265" s="146">
        <v>691</v>
      </c>
      <c r="J1265" s="147">
        <v>359</v>
      </c>
      <c r="K1265" s="148">
        <v>1050</v>
      </c>
      <c r="L1265" s="93">
        <v>750</v>
      </c>
      <c r="M1265" s="93">
        <v>5061</v>
      </c>
      <c r="N1265" s="140"/>
      <c r="O1265" s="466"/>
    </row>
    <row r="1266" spans="1:15" s="33" customFormat="1" ht="12.75" hidden="1" customHeight="1" x14ac:dyDescent="0.2">
      <c r="A1266" s="128">
        <v>1</v>
      </c>
      <c r="B1266" s="107" t="s">
        <v>28</v>
      </c>
      <c r="C1266" s="203" t="s">
        <v>97</v>
      </c>
      <c r="D1266" s="107">
        <v>1996</v>
      </c>
      <c r="E1266" s="214">
        <v>37</v>
      </c>
      <c r="F1266" s="146">
        <v>817</v>
      </c>
      <c r="G1266" s="147">
        <v>188</v>
      </c>
      <c r="H1266" s="148">
        <v>1005</v>
      </c>
      <c r="I1266" s="146">
        <v>798</v>
      </c>
      <c r="J1266" s="147">
        <v>333</v>
      </c>
      <c r="K1266" s="148">
        <v>1131</v>
      </c>
      <c r="L1266" s="93">
        <v>861</v>
      </c>
      <c r="M1266" s="93">
        <v>5342</v>
      </c>
      <c r="N1266" s="140"/>
      <c r="O1266" s="466"/>
    </row>
    <row r="1267" spans="1:15" s="33" customFormat="1" ht="12.75" hidden="1" customHeight="1" x14ac:dyDescent="0.2">
      <c r="A1267" s="128">
        <v>1</v>
      </c>
      <c r="B1267" s="107" t="s">
        <v>28</v>
      </c>
      <c r="C1267" s="203" t="s">
        <v>97</v>
      </c>
      <c r="D1267" s="107">
        <v>1997</v>
      </c>
      <c r="E1267" s="214">
        <v>38</v>
      </c>
      <c r="F1267" s="146">
        <v>635</v>
      </c>
      <c r="G1267" s="147">
        <v>138</v>
      </c>
      <c r="H1267" s="148">
        <v>773</v>
      </c>
      <c r="I1267" s="146">
        <v>636</v>
      </c>
      <c r="J1267" s="147">
        <v>140</v>
      </c>
      <c r="K1267" s="148">
        <v>776</v>
      </c>
      <c r="L1267" s="93">
        <v>1063</v>
      </c>
      <c r="M1267" s="93">
        <v>5044</v>
      </c>
      <c r="N1267" s="140"/>
      <c r="O1267" s="466"/>
    </row>
    <row r="1268" spans="1:15" s="33" customFormat="1" ht="12.75" hidden="1" customHeight="1" x14ac:dyDescent="0.2">
      <c r="A1268" s="128">
        <v>1</v>
      </c>
      <c r="B1268" s="107" t="s">
        <v>28</v>
      </c>
      <c r="C1268" s="203" t="s">
        <v>97</v>
      </c>
      <c r="D1268" s="107">
        <v>1998</v>
      </c>
      <c r="E1268" s="214">
        <v>39</v>
      </c>
      <c r="F1268" s="146">
        <v>740</v>
      </c>
      <c r="G1268" s="147">
        <v>154</v>
      </c>
      <c r="H1268" s="148">
        <v>894</v>
      </c>
      <c r="I1268" s="146">
        <v>632</v>
      </c>
      <c r="J1268" s="147">
        <v>119</v>
      </c>
      <c r="K1268" s="148">
        <v>751</v>
      </c>
      <c r="L1268" s="93">
        <v>833</v>
      </c>
      <c r="M1268" s="93">
        <v>4962</v>
      </c>
      <c r="N1268" s="140"/>
      <c r="O1268" s="466"/>
    </row>
    <row r="1269" spans="1:15" s="33" customFormat="1" ht="12.75" hidden="1" customHeight="1" x14ac:dyDescent="0.2">
      <c r="A1269" s="128">
        <v>1</v>
      </c>
      <c r="B1269" s="107" t="s">
        <v>28</v>
      </c>
      <c r="C1269" s="203" t="s">
        <v>97</v>
      </c>
      <c r="D1269" s="107">
        <v>1999</v>
      </c>
      <c r="E1269" s="214">
        <v>40</v>
      </c>
      <c r="F1269" s="146">
        <v>757</v>
      </c>
      <c r="G1269" s="147">
        <v>143</v>
      </c>
      <c r="H1269" s="148">
        <v>900</v>
      </c>
      <c r="I1269" s="146">
        <v>470</v>
      </c>
      <c r="J1269" s="147">
        <v>85</v>
      </c>
      <c r="K1269" s="148">
        <v>555</v>
      </c>
      <c r="L1269" s="93">
        <v>822</v>
      </c>
      <c r="M1269" s="93">
        <v>4695</v>
      </c>
      <c r="N1269" s="140"/>
      <c r="O1269" s="466"/>
    </row>
    <row r="1270" spans="1:15" s="33" customFormat="1" ht="12.75" hidden="1" customHeight="1" x14ac:dyDescent="0.2">
      <c r="A1270" s="128">
        <v>1</v>
      </c>
      <c r="B1270" s="107" t="s">
        <v>28</v>
      </c>
      <c r="C1270" s="203" t="s">
        <v>97</v>
      </c>
      <c r="D1270" s="107">
        <v>2000</v>
      </c>
      <c r="E1270" s="214">
        <v>41</v>
      </c>
      <c r="F1270" s="146">
        <v>629</v>
      </c>
      <c r="G1270" s="147">
        <v>123</v>
      </c>
      <c r="H1270" s="148">
        <v>752</v>
      </c>
      <c r="I1270" s="146">
        <v>447</v>
      </c>
      <c r="J1270" s="147">
        <v>76</v>
      </c>
      <c r="K1270" s="148">
        <v>523</v>
      </c>
      <c r="L1270" s="93">
        <v>802</v>
      </c>
      <c r="M1270" s="93">
        <v>4416</v>
      </c>
      <c r="N1270" s="140"/>
      <c r="O1270" s="466"/>
    </row>
    <row r="1271" spans="1:15" s="33" customFormat="1" ht="12.75" hidden="1" customHeight="1" x14ac:dyDescent="0.2">
      <c r="A1271" s="128">
        <v>1</v>
      </c>
      <c r="B1271" s="107" t="s">
        <v>28</v>
      </c>
      <c r="C1271" s="203" t="s">
        <v>97</v>
      </c>
      <c r="D1271" s="107">
        <v>2001</v>
      </c>
      <c r="E1271" s="214">
        <v>42</v>
      </c>
      <c r="F1271" s="146">
        <v>679</v>
      </c>
      <c r="G1271" s="147">
        <v>118</v>
      </c>
      <c r="H1271" s="148">
        <v>797</v>
      </c>
      <c r="I1271" s="146">
        <v>541</v>
      </c>
      <c r="J1271" s="147">
        <v>101</v>
      </c>
      <c r="K1271" s="148">
        <v>642</v>
      </c>
      <c r="L1271" s="93">
        <v>673</v>
      </c>
      <c r="M1271" s="93">
        <v>4385</v>
      </c>
      <c r="N1271" s="140"/>
      <c r="O1271" s="466"/>
    </row>
    <row r="1272" spans="1:15" s="33" customFormat="1" ht="12.75" hidden="1" customHeight="1" x14ac:dyDescent="0.2">
      <c r="A1272" s="128">
        <v>1</v>
      </c>
      <c r="B1272" s="107" t="s">
        <v>28</v>
      </c>
      <c r="C1272" s="203" t="s">
        <v>97</v>
      </c>
      <c r="D1272" s="107">
        <v>2002</v>
      </c>
      <c r="E1272" s="214">
        <v>-2</v>
      </c>
      <c r="F1272" s="146">
        <v>530</v>
      </c>
      <c r="G1272" s="147">
        <v>84</v>
      </c>
      <c r="H1272" s="148">
        <v>614</v>
      </c>
      <c r="I1272" s="146">
        <v>507</v>
      </c>
      <c r="J1272" s="147">
        <v>64</v>
      </c>
      <c r="K1272" s="148">
        <v>571</v>
      </c>
      <c r="L1272" s="93">
        <v>767</v>
      </c>
      <c r="M1272" s="93">
        <v>4189</v>
      </c>
      <c r="N1272" s="140"/>
      <c r="O1272" s="466"/>
    </row>
    <row r="1273" spans="1:15" s="33" customFormat="1" ht="12.75" hidden="1" customHeight="1" x14ac:dyDescent="0.2">
      <c r="A1273" s="128">
        <v>1</v>
      </c>
      <c r="B1273" s="107" t="s">
        <v>28</v>
      </c>
      <c r="C1273" s="203" t="s">
        <v>97</v>
      </c>
      <c r="D1273" s="107">
        <v>2003</v>
      </c>
      <c r="E1273" s="214">
        <v>-1</v>
      </c>
      <c r="F1273" s="146">
        <v>729</v>
      </c>
      <c r="G1273" s="147">
        <v>83</v>
      </c>
      <c r="H1273" s="148">
        <v>812</v>
      </c>
      <c r="I1273" s="146">
        <v>475</v>
      </c>
      <c r="J1273" s="147">
        <v>53</v>
      </c>
      <c r="K1273" s="148">
        <v>528</v>
      </c>
      <c r="L1273" s="93">
        <v>675</v>
      </c>
      <c r="M1273" s="93">
        <v>4042</v>
      </c>
      <c r="N1273" s="140"/>
      <c r="O1273" s="466"/>
    </row>
    <row r="1274" spans="1:15" s="33" customFormat="1" ht="12.75" hidden="1" customHeight="1" x14ac:dyDescent="0.2">
      <c r="A1274" s="128">
        <v>1</v>
      </c>
      <c r="B1274" s="107" t="s">
        <v>28</v>
      </c>
      <c r="C1274" s="203" t="s">
        <v>97</v>
      </c>
      <c r="D1274" s="107">
        <v>2004</v>
      </c>
      <c r="E1274" s="214">
        <v>0</v>
      </c>
      <c r="F1274" s="146">
        <v>337</v>
      </c>
      <c r="G1274" s="147">
        <v>124</v>
      </c>
      <c r="H1274" s="148">
        <v>461</v>
      </c>
      <c r="I1274" s="146">
        <v>514</v>
      </c>
      <c r="J1274" s="147">
        <v>53</v>
      </c>
      <c r="K1274" s="148">
        <v>567</v>
      </c>
      <c r="L1274" s="93">
        <v>648</v>
      </c>
      <c r="M1274" s="93">
        <v>3961</v>
      </c>
      <c r="N1274" s="140"/>
      <c r="O1274" s="466"/>
    </row>
    <row r="1275" spans="1:15" s="33" customFormat="1" ht="12.75" hidden="1" customHeight="1" x14ac:dyDescent="0.2">
      <c r="A1275" s="128"/>
      <c r="B1275" s="107"/>
      <c r="C1275" s="203"/>
      <c r="D1275" s="107">
        <v>2005</v>
      </c>
      <c r="E1275" s="214"/>
      <c r="F1275" s="146">
        <v>363</v>
      </c>
      <c r="G1275" s="147">
        <v>147</v>
      </c>
      <c r="H1275" s="148">
        <v>510</v>
      </c>
      <c r="I1275" s="146">
        <v>333</v>
      </c>
      <c r="J1275" s="147">
        <v>53</v>
      </c>
      <c r="K1275" s="148">
        <v>386</v>
      </c>
      <c r="L1275" s="93">
        <v>633</v>
      </c>
      <c r="M1275" s="93">
        <v>3715</v>
      </c>
      <c r="N1275" s="140"/>
      <c r="O1275" s="466"/>
    </row>
    <row r="1276" spans="1:15" s="33" customFormat="1" ht="12.75" hidden="1" customHeight="1" x14ac:dyDescent="0.2">
      <c r="A1276" s="128">
        <v>1</v>
      </c>
      <c r="B1276" s="107" t="s">
        <v>28</v>
      </c>
      <c r="C1276" s="203" t="s">
        <v>97</v>
      </c>
      <c r="D1276" s="105">
        <v>2006</v>
      </c>
      <c r="E1276" s="214">
        <v>3</v>
      </c>
      <c r="F1276" s="146">
        <v>0</v>
      </c>
      <c r="G1276" s="147">
        <v>0</v>
      </c>
      <c r="H1276" s="148">
        <v>0</v>
      </c>
      <c r="I1276" s="146">
        <v>0</v>
      </c>
      <c r="J1276" s="147">
        <v>0</v>
      </c>
      <c r="K1276" s="148">
        <v>0</v>
      </c>
      <c r="L1276" s="93">
        <v>0</v>
      </c>
      <c r="M1276" s="93">
        <v>3596</v>
      </c>
      <c r="N1276" s="140"/>
      <c r="O1276" s="466"/>
    </row>
    <row r="1277" spans="1:15" s="30" customFormat="1" ht="12.75" hidden="1" customHeight="1" x14ac:dyDescent="0.2">
      <c r="A1277" s="128">
        <v>1</v>
      </c>
      <c r="B1277" s="107" t="s">
        <v>28</v>
      </c>
      <c r="C1277" s="203"/>
      <c r="D1277" s="105">
        <v>2007</v>
      </c>
      <c r="E1277" s="214">
        <v>4</v>
      </c>
      <c r="F1277" s="146">
        <v>570</v>
      </c>
      <c r="G1277" s="147">
        <v>276</v>
      </c>
      <c r="H1277" s="148">
        <v>846</v>
      </c>
      <c r="I1277" s="146">
        <v>243</v>
      </c>
      <c r="J1277" s="147">
        <v>123</v>
      </c>
      <c r="K1277" s="148">
        <v>366</v>
      </c>
      <c r="L1277" s="93">
        <v>41</v>
      </c>
      <c r="M1277" s="93">
        <v>3921</v>
      </c>
      <c r="N1277" s="140"/>
      <c r="O1277" s="466"/>
    </row>
    <row r="1278" spans="1:15" s="30" customFormat="1" ht="12.75" hidden="1" customHeight="1" x14ac:dyDescent="0.2">
      <c r="A1278" s="128">
        <v>1</v>
      </c>
      <c r="B1278" s="106"/>
      <c r="C1278" s="203" t="s">
        <v>210</v>
      </c>
      <c r="D1278" s="105">
        <v>2008</v>
      </c>
      <c r="E1278" s="214">
        <v>5</v>
      </c>
      <c r="F1278" s="146">
        <v>490</v>
      </c>
      <c r="G1278" s="147">
        <v>261</v>
      </c>
      <c r="H1278" s="148">
        <v>751</v>
      </c>
      <c r="I1278" s="146">
        <v>267</v>
      </c>
      <c r="J1278" s="147">
        <v>93</v>
      </c>
      <c r="K1278" s="148">
        <v>360</v>
      </c>
      <c r="L1278" s="93">
        <v>34</v>
      </c>
      <c r="M1278" s="93">
        <v>4247</v>
      </c>
      <c r="N1278" s="140"/>
      <c r="O1278" s="466"/>
    </row>
    <row r="1279" spans="1:15" s="30" customFormat="1" ht="12.75" hidden="1" customHeight="1" x14ac:dyDescent="0.2">
      <c r="A1279" s="128">
        <v>1</v>
      </c>
      <c r="B1279" s="107" t="s">
        <v>28</v>
      </c>
      <c r="C1279" s="203" t="s">
        <v>210</v>
      </c>
      <c r="D1279" s="105">
        <v>2009</v>
      </c>
      <c r="E1279" s="214">
        <v>6</v>
      </c>
      <c r="F1279" s="146">
        <v>546</v>
      </c>
      <c r="G1279" s="147">
        <v>154</v>
      </c>
      <c r="H1279" s="148">
        <v>700</v>
      </c>
      <c r="I1279" s="146">
        <v>419</v>
      </c>
      <c r="J1279" s="149">
        <v>84</v>
      </c>
      <c r="K1279" s="143">
        <v>503</v>
      </c>
      <c r="L1279" s="93">
        <v>10</v>
      </c>
      <c r="M1279" s="93">
        <v>4731</v>
      </c>
      <c r="N1279" s="140"/>
      <c r="O1279" s="466"/>
    </row>
    <row r="1280" spans="1:15" s="30" customFormat="1" ht="12.75" hidden="1" customHeight="1" x14ac:dyDescent="0.2">
      <c r="A1280" s="128">
        <v>1</v>
      </c>
      <c r="B1280" s="104"/>
      <c r="C1280" s="220"/>
      <c r="D1280" s="107">
        <v>2010</v>
      </c>
      <c r="E1280" s="214">
        <v>7</v>
      </c>
      <c r="F1280" s="609">
        <v>637</v>
      </c>
      <c r="G1280" s="610">
        <v>105</v>
      </c>
      <c r="H1280" s="611">
        <v>742</v>
      </c>
      <c r="I1280" s="609">
        <v>415</v>
      </c>
      <c r="J1280" s="612">
        <v>81</v>
      </c>
      <c r="K1280" s="143">
        <v>496</v>
      </c>
      <c r="L1280" s="93">
        <v>95</v>
      </c>
      <c r="M1280" s="93">
        <v>5132</v>
      </c>
      <c r="N1280" s="140"/>
      <c r="O1280" s="466"/>
    </row>
    <row r="1281" spans="1:15" s="100" customFormat="1" ht="12.75" hidden="1" customHeight="1" x14ac:dyDescent="0.2">
      <c r="B1281" s="188"/>
      <c r="C1281" s="183"/>
      <c r="D1281" s="107">
        <v>2011</v>
      </c>
      <c r="E1281" s="214"/>
      <c r="F1281" s="609">
        <v>654</v>
      </c>
      <c r="G1281" s="610">
        <v>129</v>
      </c>
      <c r="H1281" s="611">
        <v>783</v>
      </c>
      <c r="I1281" s="609">
        <v>595</v>
      </c>
      <c r="J1281" s="612">
        <v>122</v>
      </c>
      <c r="K1281" s="143">
        <v>717</v>
      </c>
      <c r="L1281" s="93">
        <v>15</v>
      </c>
      <c r="M1281" s="93">
        <v>5834</v>
      </c>
      <c r="N1281" s="115"/>
      <c r="O1281" s="466"/>
    </row>
    <row r="1282" spans="1:15" s="100" customFormat="1" ht="12.75" hidden="1" customHeight="1" x14ac:dyDescent="0.2">
      <c r="A1282" s="128">
        <v>48</v>
      </c>
      <c r="B1282" s="212"/>
      <c r="C1282" s="212"/>
      <c r="D1282" s="107" t="s">
        <v>339</v>
      </c>
      <c r="E1282" s="214"/>
      <c r="F1282" s="144">
        <v>535</v>
      </c>
      <c r="G1282" s="142">
        <v>104</v>
      </c>
      <c r="H1282" s="143">
        <v>639</v>
      </c>
      <c r="I1282" s="144">
        <v>718</v>
      </c>
      <c r="J1282" s="142">
        <v>112</v>
      </c>
      <c r="K1282" s="143">
        <v>830</v>
      </c>
      <c r="L1282" s="93">
        <v>248</v>
      </c>
      <c r="M1282" s="93">
        <v>6416</v>
      </c>
      <c r="N1282" s="115"/>
      <c r="O1282" s="466"/>
    </row>
    <row r="1283" spans="1:15" s="100" customFormat="1" ht="12.75" hidden="1" customHeight="1" x14ac:dyDescent="0.2">
      <c r="A1283" s="128"/>
      <c r="B1283" s="107" t="s">
        <v>28</v>
      </c>
      <c r="C1283" s="203" t="s">
        <v>210</v>
      </c>
      <c r="D1283" s="107">
        <v>2013</v>
      </c>
      <c r="E1283" s="214"/>
      <c r="F1283" s="144">
        <v>641</v>
      </c>
      <c r="G1283" s="142">
        <v>106</v>
      </c>
      <c r="H1283" s="143">
        <v>747</v>
      </c>
      <c r="I1283" s="144">
        <v>501</v>
      </c>
      <c r="J1283" s="142">
        <v>85</v>
      </c>
      <c r="K1283" s="143">
        <v>586</v>
      </c>
      <c r="L1283" s="93">
        <v>124</v>
      </c>
      <c r="M1283" s="93">
        <v>6876</v>
      </c>
      <c r="N1283" s="115"/>
      <c r="O1283" s="466"/>
    </row>
    <row r="1284" spans="1:15" s="100" customFormat="1" ht="12.75" customHeight="1" x14ac:dyDescent="0.2">
      <c r="A1284" s="128"/>
      <c r="B1284" s="107" t="s">
        <v>28</v>
      </c>
      <c r="C1284" s="203" t="s">
        <v>210</v>
      </c>
      <c r="D1284" s="107">
        <v>2014</v>
      </c>
      <c r="E1284" s="214"/>
      <c r="F1284" s="144">
        <v>567</v>
      </c>
      <c r="G1284" s="142">
        <v>132</v>
      </c>
      <c r="H1284" s="143">
        <v>699</v>
      </c>
      <c r="I1284" s="144">
        <v>459</v>
      </c>
      <c r="J1284" s="142">
        <v>78</v>
      </c>
      <c r="K1284" s="143">
        <v>537</v>
      </c>
      <c r="L1284" s="93">
        <v>149</v>
      </c>
      <c r="M1284" s="93">
        <v>7254</v>
      </c>
      <c r="N1284" s="115"/>
      <c r="O1284" s="466"/>
    </row>
    <row r="1285" spans="1:15" s="100" customFormat="1" ht="12.75" customHeight="1" x14ac:dyDescent="0.2">
      <c r="A1285" s="128"/>
      <c r="B1285" s="107"/>
      <c r="C1285" s="203"/>
      <c r="D1285" s="107">
        <v>2015</v>
      </c>
      <c r="E1285" s="214"/>
      <c r="F1285" s="144">
        <v>678</v>
      </c>
      <c r="G1285" s="142">
        <v>121</v>
      </c>
      <c r="H1285" s="143">
        <v>799</v>
      </c>
      <c r="I1285" s="144">
        <v>527</v>
      </c>
      <c r="J1285" s="142">
        <v>86</v>
      </c>
      <c r="K1285" s="143">
        <v>613</v>
      </c>
      <c r="L1285" s="93">
        <v>177</v>
      </c>
      <c r="M1285" s="93">
        <v>7719</v>
      </c>
      <c r="N1285" s="115"/>
      <c r="O1285" s="466"/>
    </row>
    <row r="1286" spans="1:15" s="100" customFormat="1" ht="12.75" customHeight="1" x14ac:dyDescent="0.2">
      <c r="A1286" s="128"/>
      <c r="B1286" s="107"/>
      <c r="C1286" s="203"/>
      <c r="D1286" s="107">
        <v>2016</v>
      </c>
      <c r="E1286" s="214"/>
      <c r="F1286" s="144">
        <v>674</v>
      </c>
      <c r="G1286" s="142">
        <v>130</v>
      </c>
      <c r="H1286" s="143">
        <v>804</v>
      </c>
      <c r="I1286" s="144">
        <v>481</v>
      </c>
      <c r="J1286" s="142">
        <v>107</v>
      </c>
      <c r="K1286" s="143">
        <v>588</v>
      </c>
      <c r="L1286" s="93">
        <v>370</v>
      </c>
      <c r="M1286" s="93">
        <v>7937</v>
      </c>
      <c r="N1286" s="115"/>
      <c r="O1286" s="466"/>
    </row>
    <row r="1287" spans="1:15" s="467" customFormat="1" ht="12.75" customHeight="1" x14ac:dyDescent="0.25">
      <c r="A1287" s="128"/>
      <c r="B1287" s="107"/>
      <c r="C1287" s="201"/>
      <c r="D1287" s="107">
        <v>2017</v>
      </c>
      <c r="E1287" s="211"/>
      <c r="F1287" s="146">
        <v>638</v>
      </c>
      <c r="G1287" s="147">
        <v>125</v>
      </c>
      <c r="H1287" s="148">
        <v>763</v>
      </c>
      <c r="I1287" s="146">
        <v>581</v>
      </c>
      <c r="J1287" s="147">
        <v>91</v>
      </c>
      <c r="K1287" s="148">
        <v>672</v>
      </c>
      <c r="L1287" s="93">
        <v>220</v>
      </c>
      <c r="M1287" s="93">
        <v>8389</v>
      </c>
      <c r="N1287" s="115"/>
      <c r="O1287" s="466"/>
    </row>
    <row r="1288" spans="1:15" s="467" customFormat="1" ht="12.75" customHeight="1" x14ac:dyDescent="0.25">
      <c r="A1288" s="128"/>
      <c r="B1288" s="107"/>
      <c r="C1288" s="201"/>
      <c r="D1288" s="107">
        <v>2018</v>
      </c>
      <c r="E1288" s="211"/>
      <c r="F1288" s="146">
        <v>674</v>
      </c>
      <c r="G1288" s="147">
        <v>118</v>
      </c>
      <c r="H1288" s="148">
        <v>792</v>
      </c>
      <c r="I1288" s="146">
        <v>635</v>
      </c>
      <c r="J1288" s="147">
        <v>78</v>
      </c>
      <c r="K1288" s="148">
        <v>713</v>
      </c>
      <c r="L1288" s="93">
        <v>550</v>
      </c>
      <c r="M1288" s="93">
        <v>8552</v>
      </c>
      <c r="N1288" s="115"/>
      <c r="O1288" s="466"/>
    </row>
    <row r="1289" spans="1:15" s="466" customFormat="1" ht="4.5" customHeight="1" thickBot="1" x14ac:dyDescent="0.25">
      <c r="A1289" s="128"/>
      <c r="B1289" s="107"/>
      <c r="C1289" s="201"/>
      <c r="D1289" s="105"/>
      <c r="E1289" s="213">
        <v>5</v>
      </c>
      <c r="F1289" s="13"/>
      <c r="G1289" s="14"/>
      <c r="H1289" s="15"/>
      <c r="I1289" s="13"/>
      <c r="J1289" s="14"/>
      <c r="K1289" s="15"/>
      <c r="L1289" s="8"/>
      <c r="M1289" s="8"/>
      <c r="N1289" s="140"/>
    </row>
    <row r="1290" spans="1:15" s="30" customFormat="1" ht="12.75" hidden="1" customHeight="1" x14ac:dyDescent="0.2">
      <c r="A1290" s="128">
        <v>1</v>
      </c>
      <c r="B1290" s="107"/>
      <c r="C1290" s="203" t="s">
        <v>98</v>
      </c>
      <c r="D1290" s="107">
        <v>1992</v>
      </c>
      <c r="E1290" s="214">
        <v>10</v>
      </c>
      <c r="F1290" s="136" t="s">
        <v>307</v>
      </c>
      <c r="G1290" s="136" t="s">
        <v>307</v>
      </c>
      <c r="H1290" s="136" t="s">
        <v>307</v>
      </c>
      <c r="I1290" s="136" t="s">
        <v>307</v>
      </c>
      <c r="J1290" s="136" t="s">
        <v>307</v>
      </c>
      <c r="K1290" s="136" t="s">
        <v>307</v>
      </c>
      <c r="L1290" s="136" t="s">
        <v>307</v>
      </c>
      <c r="M1290" s="136" t="s">
        <v>307</v>
      </c>
      <c r="N1290" s="140"/>
      <c r="O1290" s="466"/>
    </row>
    <row r="1291" spans="1:15" s="30" customFormat="1" ht="12.75" hidden="1" customHeight="1" x14ac:dyDescent="0.2">
      <c r="A1291" s="128">
        <v>1</v>
      </c>
      <c r="B1291" s="107"/>
      <c r="C1291" s="203" t="s">
        <v>98</v>
      </c>
      <c r="D1291" s="107">
        <v>1993</v>
      </c>
      <c r="E1291" s="214">
        <v>11</v>
      </c>
      <c r="F1291" s="136" t="s">
        <v>307</v>
      </c>
      <c r="G1291" s="136" t="s">
        <v>307</v>
      </c>
      <c r="H1291" s="136" t="s">
        <v>307</v>
      </c>
      <c r="I1291" s="136" t="s">
        <v>307</v>
      </c>
      <c r="J1291" s="136" t="s">
        <v>307</v>
      </c>
      <c r="K1291" s="136" t="s">
        <v>307</v>
      </c>
      <c r="L1291" s="136" t="s">
        <v>307</v>
      </c>
      <c r="M1291" s="136" t="s">
        <v>307</v>
      </c>
      <c r="N1291" s="140"/>
      <c r="O1291" s="466"/>
    </row>
    <row r="1292" spans="1:15" s="30" customFormat="1" ht="12.75" hidden="1" customHeight="1" x14ac:dyDescent="0.2">
      <c r="A1292" s="128">
        <v>1</v>
      </c>
      <c r="B1292" s="106" t="s">
        <v>29</v>
      </c>
      <c r="C1292" s="203" t="s">
        <v>98</v>
      </c>
      <c r="D1292" s="107">
        <v>1994</v>
      </c>
      <c r="E1292" s="214">
        <v>12</v>
      </c>
      <c r="F1292" s="146">
        <v>9</v>
      </c>
      <c r="G1292" s="147">
        <v>49</v>
      </c>
      <c r="H1292" s="148">
        <v>58</v>
      </c>
      <c r="I1292" s="146">
        <v>0</v>
      </c>
      <c r="J1292" s="147">
        <v>0</v>
      </c>
      <c r="K1292" s="148">
        <v>0</v>
      </c>
      <c r="L1292" s="150">
        <v>0</v>
      </c>
      <c r="M1292" s="150">
        <v>0</v>
      </c>
      <c r="N1292" s="140"/>
      <c r="O1292" s="466"/>
    </row>
    <row r="1293" spans="1:15" s="30" customFormat="1" ht="12.75" hidden="1" customHeight="1" x14ac:dyDescent="0.2">
      <c r="A1293" s="128">
        <v>1</v>
      </c>
      <c r="B1293" s="106" t="s">
        <v>29</v>
      </c>
      <c r="C1293" s="203" t="s">
        <v>98</v>
      </c>
      <c r="D1293" s="107">
        <v>1995</v>
      </c>
      <c r="E1293" s="214">
        <v>13</v>
      </c>
      <c r="F1293" s="146">
        <v>11</v>
      </c>
      <c r="G1293" s="147">
        <v>34</v>
      </c>
      <c r="H1293" s="148">
        <v>45</v>
      </c>
      <c r="I1293" s="146">
        <v>4</v>
      </c>
      <c r="J1293" s="147">
        <v>56</v>
      </c>
      <c r="K1293" s="148">
        <v>60</v>
      </c>
      <c r="L1293" s="150">
        <v>0</v>
      </c>
      <c r="M1293" s="150">
        <v>60</v>
      </c>
      <c r="N1293" s="140"/>
      <c r="O1293" s="466"/>
    </row>
    <row r="1294" spans="1:15" s="30" customFormat="1" ht="12.75" hidden="1" customHeight="1" x14ac:dyDescent="0.2">
      <c r="A1294" s="128">
        <v>1</v>
      </c>
      <c r="B1294" s="106" t="s">
        <v>29</v>
      </c>
      <c r="C1294" s="203" t="s">
        <v>98</v>
      </c>
      <c r="D1294" s="107">
        <v>1996</v>
      </c>
      <c r="E1294" s="214">
        <v>14</v>
      </c>
      <c r="F1294" s="146">
        <v>6</v>
      </c>
      <c r="G1294" s="147">
        <v>20</v>
      </c>
      <c r="H1294" s="148">
        <v>26</v>
      </c>
      <c r="I1294" s="146">
        <v>1</v>
      </c>
      <c r="J1294" s="147">
        <v>29</v>
      </c>
      <c r="K1294" s="148">
        <v>30</v>
      </c>
      <c r="L1294" s="150">
        <v>0</v>
      </c>
      <c r="M1294" s="150">
        <v>90</v>
      </c>
      <c r="N1294" s="140"/>
      <c r="O1294" s="466"/>
    </row>
    <row r="1295" spans="1:15" s="30" customFormat="1" ht="12.75" hidden="1" customHeight="1" x14ac:dyDescent="0.2">
      <c r="A1295" s="128">
        <v>1</v>
      </c>
      <c r="B1295" s="106" t="s">
        <v>29</v>
      </c>
      <c r="C1295" s="203" t="s">
        <v>98</v>
      </c>
      <c r="D1295" s="107">
        <v>1997</v>
      </c>
      <c r="E1295" s="214">
        <v>15</v>
      </c>
      <c r="F1295" s="146">
        <v>18</v>
      </c>
      <c r="G1295" s="147">
        <v>36</v>
      </c>
      <c r="H1295" s="148">
        <v>54</v>
      </c>
      <c r="I1295" s="146">
        <v>11</v>
      </c>
      <c r="J1295" s="147">
        <v>10</v>
      </c>
      <c r="K1295" s="148">
        <v>21</v>
      </c>
      <c r="L1295" s="150">
        <v>10</v>
      </c>
      <c r="M1295" s="150">
        <v>101</v>
      </c>
      <c r="N1295" s="140"/>
      <c r="O1295" s="466"/>
    </row>
    <row r="1296" spans="1:15" s="30" customFormat="1" ht="12.75" hidden="1" customHeight="1" x14ac:dyDescent="0.2">
      <c r="A1296" s="128">
        <v>1</v>
      </c>
      <c r="B1296" s="106" t="s">
        <v>29</v>
      </c>
      <c r="C1296" s="203" t="s">
        <v>98</v>
      </c>
      <c r="D1296" s="182">
        <v>1998</v>
      </c>
      <c r="E1296" s="214">
        <v>16</v>
      </c>
      <c r="F1296" s="146">
        <v>2</v>
      </c>
      <c r="G1296" s="147">
        <v>55</v>
      </c>
      <c r="H1296" s="148">
        <v>57</v>
      </c>
      <c r="I1296" s="146">
        <v>5</v>
      </c>
      <c r="J1296" s="147">
        <v>49</v>
      </c>
      <c r="K1296" s="148">
        <v>54</v>
      </c>
      <c r="L1296" s="150">
        <v>5</v>
      </c>
      <c r="M1296" s="150">
        <v>149</v>
      </c>
      <c r="N1296" s="140"/>
      <c r="O1296" s="466"/>
    </row>
    <row r="1297" spans="1:15" s="30" customFormat="1" ht="12.75" hidden="1" customHeight="1" thickBot="1" x14ac:dyDescent="0.25">
      <c r="A1297" s="128">
        <v>1</v>
      </c>
      <c r="B1297" s="106" t="s">
        <v>29</v>
      </c>
      <c r="C1297" s="203" t="s">
        <v>98</v>
      </c>
      <c r="D1297" s="182">
        <v>1999</v>
      </c>
      <c r="E1297" s="216">
        <v>17</v>
      </c>
      <c r="F1297" s="146">
        <v>13</v>
      </c>
      <c r="G1297" s="147">
        <v>24</v>
      </c>
      <c r="H1297" s="148">
        <v>37</v>
      </c>
      <c r="I1297" s="146">
        <v>6</v>
      </c>
      <c r="J1297" s="147">
        <v>40</v>
      </c>
      <c r="K1297" s="148">
        <v>46</v>
      </c>
      <c r="L1297" s="150">
        <v>8</v>
      </c>
      <c r="M1297" s="150">
        <v>186</v>
      </c>
      <c r="N1297" s="140"/>
      <c r="O1297" s="466"/>
    </row>
    <row r="1298" spans="1:15" s="30" customFormat="1" ht="12.75" hidden="1" customHeight="1" x14ac:dyDescent="0.2">
      <c r="A1298" s="128">
        <v>1</v>
      </c>
      <c r="B1298" s="106" t="s">
        <v>29</v>
      </c>
      <c r="C1298" s="203" t="s">
        <v>98</v>
      </c>
      <c r="D1298" s="182">
        <v>2000</v>
      </c>
      <c r="E1298" s="214">
        <v>-5</v>
      </c>
      <c r="F1298" s="146">
        <v>4</v>
      </c>
      <c r="G1298" s="147">
        <v>22</v>
      </c>
      <c r="H1298" s="148">
        <v>26</v>
      </c>
      <c r="I1298" s="146">
        <v>12</v>
      </c>
      <c r="J1298" s="147">
        <v>12</v>
      </c>
      <c r="K1298" s="148">
        <v>24</v>
      </c>
      <c r="L1298" s="150">
        <v>12</v>
      </c>
      <c r="M1298" s="150">
        <v>198</v>
      </c>
      <c r="N1298" s="140"/>
      <c r="O1298" s="466"/>
    </row>
    <row r="1299" spans="1:15" s="30" customFormat="1" ht="12.75" hidden="1" customHeight="1" x14ac:dyDescent="0.2">
      <c r="A1299" s="128">
        <v>1</v>
      </c>
      <c r="B1299" s="106" t="s">
        <v>29</v>
      </c>
      <c r="C1299" s="203" t="s">
        <v>98</v>
      </c>
      <c r="D1299" s="182">
        <v>2001</v>
      </c>
      <c r="E1299" s="214">
        <v>-4</v>
      </c>
      <c r="F1299" s="146">
        <v>9</v>
      </c>
      <c r="G1299" s="147">
        <v>30</v>
      </c>
      <c r="H1299" s="148">
        <v>39</v>
      </c>
      <c r="I1299" s="146">
        <v>2</v>
      </c>
      <c r="J1299" s="147">
        <v>4</v>
      </c>
      <c r="K1299" s="148">
        <v>6</v>
      </c>
      <c r="L1299" s="150">
        <v>31</v>
      </c>
      <c r="M1299" s="150">
        <v>173</v>
      </c>
      <c r="N1299" s="140"/>
      <c r="O1299" s="466"/>
    </row>
    <row r="1300" spans="1:15" s="30" customFormat="1" ht="12.75" hidden="1" customHeight="1" x14ac:dyDescent="0.2">
      <c r="A1300" s="128">
        <v>1</v>
      </c>
      <c r="B1300" s="106" t="s">
        <v>29</v>
      </c>
      <c r="C1300" s="203" t="s">
        <v>98</v>
      </c>
      <c r="D1300" s="107">
        <v>2002</v>
      </c>
      <c r="E1300" s="214">
        <v>-3</v>
      </c>
      <c r="F1300" s="146">
        <v>7</v>
      </c>
      <c r="G1300" s="147">
        <v>56</v>
      </c>
      <c r="H1300" s="148">
        <v>63</v>
      </c>
      <c r="I1300" s="146">
        <v>16</v>
      </c>
      <c r="J1300" s="147">
        <v>54</v>
      </c>
      <c r="K1300" s="148">
        <v>70</v>
      </c>
      <c r="L1300" s="150">
        <v>25</v>
      </c>
      <c r="M1300" s="150">
        <v>218</v>
      </c>
      <c r="N1300" s="140"/>
      <c r="O1300" s="466"/>
    </row>
    <row r="1301" spans="1:15" s="30" customFormat="1" ht="12.75" hidden="1" customHeight="1" x14ac:dyDescent="0.2">
      <c r="A1301" s="128">
        <v>1</v>
      </c>
      <c r="B1301" s="106" t="s">
        <v>29</v>
      </c>
      <c r="C1301" s="203" t="s">
        <v>98</v>
      </c>
      <c r="D1301" s="107">
        <v>2003</v>
      </c>
      <c r="E1301" s="214">
        <v>-2</v>
      </c>
      <c r="F1301" s="146">
        <v>7</v>
      </c>
      <c r="G1301" s="147">
        <v>23</v>
      </c>
      <c r="H1301" s="148">
        <v>30</v>
      </c>
      <c r="I1301" s="146">
        <v>6</v>
      </c>
      <c r="J1301" s="147">
        <v>32</v>
      </c>
      <c r="K1301" s="148">
        <v>38</v>
      </c>
      <c r="L1301" s="150">
        <v>14</v>
      </c>
      <c r="M1301" s="150">
        <v>242</v>
      </c>
      <c r="N1301" s="140"/>
      <c r="O1301" s="466"/>
    </row>
    <row r="1302" spans="1:15" s="30" customFormat="1" ht="12.75" hidden="1" customHeight="1" x14ac:dyDescent="0.2">
      <c r="A1302" s="128">
        <v>1</v>
      </c>
      <c r="B1302" s="106" t="s">
        <v>29</v>
      </c>
      <c r="C1302" s="203" t="s">
        <v>98</v>
      </c>
      <c r="D1302" s="107">
        <v>2004</v>
      </c>
      <c r="E1302" s="214">
        <v>-1</v>
      </c>
      <c r="F1302" s="146">
        <v>6</v>
      </c>
      <c r="G1302" s="147">
        <v>31</v>
      </c>
      <c r="H1302" s="148">
        <v>37</v>
      </c>
      <c r="I1302" s="146">
        <v>14</v>
      </c>
      <c r="J1302" s="147">
        <v>28</v>
      </c>
      <c r="K1302" s="148">
        <v>42</v>
      </c>
      <c r="L1302" s="150">
        <v>30</v>
      </c>
      <c r="M1302" s="150">
        <v>254</v>
      </c>
      <c r="N1302" s="140"/>
      <c r="O1302" s="466"/>
    </row>
    <row r="1303" spans="1:15" s="30" customFormat="1" ht="12.75" hidden="1" customHeight="1" x14ac:dyDescent="0.2">
      <c r="A1303" s="128"/>
      <c r="B1303" s="106"/>
      <c r="C1303" s="203"/>
      <c r="D1303" s="107">
        <v>2005</v>
      </c>
      <c r="E1303" s="214"/>
      <c r="F1303" s="146">
        <v>4</v>
      </c>
      <c r="G1303" s="147">
        <v>42</v>
      </c>
      <c r="H1303" s="148">
        <v>46</v>
      </c>
      <c r="I1303" s="146">
        <v>5</v>
      </c>
      <c r="J1303" s="147">
        <v>30</v>
      </c>
      <c r="K1303" s="148">
        <v>35</v>
      </c>
      <c r="L1303" s="150">
        <v>66</v>
      </c>
      <c r="M1303" s="150">
        <v>223</v>
      </c>
      <c r="N1303" s="140"/>
      <c r="O1303" s="466"/>
    </row>
    <row r="1304" spans="1:15" s="30" customFormat="1" ht="12.75" hidden="1" customHeight="1" x14ac:dyDescent="0.2">
      <c r="A1304" s="128">
        <v>1</v>
      </c>
      <c r="B1304" s="106" t="s">
        <v>29</v>
      </c>
      <c r="C1304" s="203" t="s">
        <v>98</v>
      </c>
      <c r="D1304" s="105">
        <v>2006</v>
      </c>
      <c r="E1304" s="214">
        <v>0</v>
      </c>
      <c r="F1304" s="146">
        <v>8</v>
      </c>
      <c r="G1304" s="147">
        <v>37</v>
      </c>
      <c r="H1304" s="148">
        <v>45</v>
      </c>
      <c r="I1304" s="146">
        <v>5</v>
      </c>
      <c r="J1304" s="147">
        <v>24</v>
      </c>
      <c r="K1304" s="148">
        <v>29</v>
      </c>
      <c r="L1304" s="150">
        <v>4</v>
      </c>
      <c r="M1304" s="150">
        <v>248</v>
      </c>
      <c r="N1304" s="141"/>
      <c r="O1304" s="466"/>
    </row>
    <row r="1305" spans="1:15" s="30" customFormat="1" ht="12.75" hidden="1" customHeight="1" x14ac:dyDescent="0.2">
      <c r="A1305" s="128">
        <v>1</v>
      </c>
      <c r="B1305" s="106" t="s">
        <v>29</v>
      </c>
      <c r="C1305" s="203" t="s">
        <v>98</v>
      </c>
      <c r="D1305" s="105">
        <v>2007</v>
      </c>
      <c r="E1305" s="214">
        <v>1</v>
      </c>
      <c r="F1305" s="146">
        <v>6</v>
      </c>
      <c r="G1305" s="147">
        <v>20</v>
      </c>
      <c r="H1305" s="148">
        <v>26</v>
      </c>
      <c r="I1305" s="146">
        <v>6</v>
      </c>
      <c r="J1305" s="147">
        <v>42</v>
      </c>
      <c r="K1305" s="148">
        <v>48</v>
      </c>
      <c r="L1305" s="150">
        <v>45</v>
      </c>
      <c r="M1305" s="150">
        <v>251</v>
      </c>
      <c r="N1305" s="141"/>
      <c r="O1305" s="466"/>
    </row>
    <row r="1306" spans="1:15" s="30" customFormat="1" ht="12.75" hidden="1" customHeight="1" x14ac:dyDescent="0.2">
      <c r="A1306" s="128">
        <v>1</v>
      </c>
      <c r="B1306" s="106" t="s">
        <v>29</v>
      </c>
      <c r="C1306" s="203" t="s">
        <v>211</v>
      </c>
      <c r="D1306" s="105">
        <v>2008</v>
      </c>
      <c r="E1306" s="214">
        <v>2</v>
      </c>
      <c r="F1306" s="146">
        <v>11</v>
      </c>
      <c r="G1306" s="147">
        <v>18</v>
      </c>
      <c r="H1306" s="148">
        <v>29</v>
      </c>
      <c r="I1306" s="146">
        <v>13</v>
      </c>
      <c r="J1306" s="147">
        <v>32</v>
      </c>
      <c r="K1306" s="148">
        <v>45</v>
      </c>
      <c r="L1306" s="150">
        <v>55</v>
      </c>
      <c r="M1306" s="150">
        <v>241</v>
      </c>
      <c r="N1306" s="141"/>
      <c r="O1306" s="466"/>
    </row>
    <row r="1307" spans="1:15" s="30" customFormat="1" ht="12.75" hidden="1" customHeight="1" x14ac:dyDescent="0.2">
      <c r="A1307" s="128">
        <v>1</v>
      </c>
      <c r="B1307" s="106" t="s">
        <v>29</v>
      </c>
      <c r="C1307" s="203" t="s">
        <v>211</v>
      </c>
      <c r="D1307" s="105">
        <v>2009</v>
      </c>
      <c r="E1307" s="214">
        <v>3</v>
      </c>
      <c r="F1307" s="146">
        <v>28</v>
      </c>
      <c r="G1307" s="147">
        <v>0</v>
      </c>
      <c r="H1307" s="148">
        <v>28</v>
      </c>
      <c r="I1307" s="146">
        <v>21</v>
      </c>
      <c r="J1307" s="149">
        <v>0</v>
      </c>
      <c r="K1307" s="143">
        <v>21</v>
      </c>
      <c r="L1307" s="150">
        <v>49</v>
      </c>
      <c r="M1307" s="150">
        <v>262</v>
      </c>
      <c r="N1307" s="141"/>
      <c r="O1307" s="466"/>
    </row>
    <row r="1308" spans="1:15" s="30" customFormat="1" ht="12.75" hidden="1" customHeight="1" x14ac:dyDescent="0.2">
      <c r="A1308" s="128">
        <v>1</v>
      </c>
      <c r="B1308" s="106" t="s">
        <v>29</v>
      </c>
      <c r="C1308" s="203" t="s">
        <v>211</v>
      </c>
      <c r="D1308" s="107">
        <v>2010</v>
      </c>
      <c r="E1308" s="214">
        <v>4</v>
      </c>
      <c r="F1308" s="609">
        <v>9</v>
      </c>
      <c r="G1308" s="610">
        <v>18</v>
      </c>
      <c r="H1308" s="611">
        <v>27</v>
      </c>
      <c r="I1308" s="609">
        <v>3</v>
      </c>
      <c r="J1308" s="612">
        <v>15</v>
      </c>
      <c r="K1308" s="143">
        <v>18</v>
      </c>
      <c r="L1308" s="613">
        <v>47</v>
      </c>
      <c r="M1308" s="613">
        <v>233</v>
      </c>
      <c r="N1308" s="140"/>
      <c r="O1308" s="466"/>
    </row>
    <row r="1309" spans="1:15" s="100" customFormat="1" ht="12.75" hidden="1" customHeight="1" x14ac:dyDescent="0.2">
      <c r="A1309" s="128"/>
      <c r="B1309" s="104"/>
      <c r="C1309" s="220"/>
      <c r="D1309" s="107">
        <v>2011</v>
      </c>
      <c r="E1309" s="214"/>
      <c r="F1309" s="609">
        <v>3</v>
      </c>
      <c r="G1309" s="610">
        <v>20</v>
      </c>
      <c r="H1309" s="611">
        <v>23</v>
      </c>
      <c r="I1309" s="609">
        <v>9</v>
      </c>
      <c r="J1309" s="612">
        <v>13</v>
      </c>
      <c r="K1309" s="143">
        <v>22</v>
      </c>
      <c r="L1309" s="613">
        <v>31</v>
      </c>
      <c r="M1309" s="613">
        <v>224</v>
      </c>
      <c r="N1309" s="115"/>
      <c r="O1309" s="466"/>
    </row>
    <row r="1310" spans="1:15" s="100" customFormat="1" ht="12.75" hidden="1" customHeight="1" x14ac:dyDescent="0.2">
      <c r="A1310" s="128">
        <v>49</v>
      </c>
      <c r="B1310" s="188"/>
      <c r="C1310" s="183"/>
      <c r="D1310" s="107" t="s">
        <v>339</v>
      </c>
      <c r="E1310" s="214"/>
      <c r="F1310" s="144">
        <v>7</v>
      </c>
      <c r="G1310" s="142">
        <v>22</v>
      </c>
      <c r="H1310" s="143">
        <v>29</v>
      </c>
      <c r="I1310" s="144">
        <v>11</v>
      </c>
      <c r="J1310" s="142">
        <v>30</v>
      </c>
      <c r="K1310" s="143">
        <v>41</v>
      </c>
      <c r="L1310" s="145">
        <v>0</v>
      </c>
      <c r="M1310" s="145">
        <v>265</v>
      </c>
      <c r="N1310" s="115"/>
      <c r="O1310" s="466"/>
    </row>
    <row r="1311" spans="1:15" s="100" customFormat="1" ht="12.75" hidden="1" customHeight="1" x14ac:dyDescent="0.2">
      <c r="A1311" s="128"/>
      <c r="B1311" s="106" t="s">
        <v>29</v>
      </c>
      <c r="C1311" s="203" t="s">
        <v>211</v>
      </c>
      <c r="D1311" s="107">
        <v>2013</v>
      </c>
      <c r="E1311" s="214"/>
      <c r="F1311" s="144">
        <v>10</v>
      </c>
      <c r="G1311" s="142">
        <v>20</v>
      </c>
      <c r="H1311" s="143">
        <v>30</v>
      </c>
      <c r="I1311" s="144">
        <v>0</v>
      </c>
      <c r="J1311" s="142">
        <v>18</v>
      </c>
      <c r="K1311" s="143">
        <v>18</v>
      </c>
      <c r="L1311" s="145">
        <v>29</v>
      </c>
      <c r="M1311" s="145">
        <v>254</v>
      </c>
      <c r="N1311" s="115"/>
      <c r="O1311" s="466"/>
    </row>
    <row r="1312" spans="1:15" s="100" customFormat="1" ht="12.75" customHeight="1" x14ac:dyDescent="0.2">
      <c r="A1312" s="128"/>
      <c r="B1312" s="106" t="s">
        <v>29</v>
      </c>
      <c r="C1312" s="203" t="s">
        <v>211</v>
      </c>
      <c r="D1312" s="107">
        <v>2014</v>
      </c>
      <c r="E1312" s="214"/>
      <c r="F1312" s="144">
        <v>9</v>
      </c>
      <c r="G1312" s="142">
        <v>9</v>
      </c>
      <c r="H1312" s="143">
        <v>18</v>
      </c>
      <c r="I1312" s="144">
        <v>6</v>
      </c>
      <c r="J1312" s="142">
        <v>20</v>
      </c>
      <c r="K1312" s="143">
        <v>26</v>
      </c>
      <c r="L1312" s="145">
        <v>27</v>
      </c>
      <c r="M1312" s="145">
        <v>253</v>
      </c>
      <c r="N1312" s="115"/>
      <c r="O1312" s="466"/>
    </row>
    <row r="1313" spans="1:15" s="100" customFormat="1" ht="12.75" customHeight="1" x14ac:dyDescent="0.2">
      <c r="A1313" s="128"/>
      <c r="B1313" s="106"/>
      <c r="C1313" s="203"/>
      <c r="D1313" s="107">
        <v>2015</v>
      </c>
      <c r="E1313" s="214"/>
      <c r="F1313" s="144">
        <v>9</v>
      </c>
      <c r="G1313" s="142">
        <v>27</v>
      </c>
      <c r="H1313" s="143">
        <v>36</v>
      </c>
      <c r="I1313" s="144">
        <v>9</v>
      </c>
      <c r="J1313" s="142">
        <v>11</v>
      </c>
      <c r="K1313" s="143">
        <v>20</v>
      </c>
      <c r="L1313" s="145">
        <v>45</v>
      </c>
      <c r="M1313" s="145">
        <v>228</v>
      </c>
      <c r="N1313" s="115"/>
      <c r="O1313" s="466"/>
    </row>
    <row r="1314" spans="1:15" s="100" customFormat="1" ht="12.75" customHeight="1" x14ac:dyDescent="0.2">
      <c r="A1314" s="128"/>
      <c r="B1314" s="106"/>
      <c r="C1314" s="203"/>
      <c r="D1314" s="107">
        <v>2016</v>
      </c>
      <c r="E1314" s="214"/>
      <c r="F1314" s="144">
        <v>2</v>
      </c>
      <c r="G1314" s="142">
        <v>6</v>
      </c>
      <c r="H1314" s="143">
        <v>8</v>
      </c>
      <c r="I1314" s="144">
        <v>8</v>
      </c>
      <c r="J1314" s="142">
        <v>13</v>
      </c>
      <c r="K1314" s="143">
        <v>21</v>
      </c>
      <c r="L1314" s="145">
        <v>33</v>
      </c>
      <c r="M1314" s="145">
        <v>215</v>
      </c>
      <c r="N1314" s="115"/>
      <c r="O1314" s="466"/>
    </row>
    <row r="1315" spans="1:15" s="467" customFormat="1" ht="12.75" customHeight="1" x14ac:dyDescent="0.25">
      <c r="A1315" s="128"/>
      <c r="B1315" s="107"/>
      <c r="C1315" s="201"/>
      <c r="D1315" s="107">
        <v>2017</v>
      </c>
      <c r="E1315" s="211"/>
      <c r="F1315" s="146">
        <v>7</v>
      </c>
      <c r="G1315" s="147">
        <v>12</v>
      </c>
      <c r="H1315" s="148">
        <v>19</v>
      </c>
      <c r="I1315" s="146">
        <v>10</v>
      </c>
      <c r="J1315" s="147">
        <v>5</v>
      </c>
      <c r="K1315" s="148">
        <v>15</v>
      </c>
      <c r="L1315" s="150">
        <v>2</v>
      </c>
      <c r="M1315" s="150">
        <v>228</v>
      </c>
      <c r="N1315" s="115"/>
      <c r="O1315" s="466"/>
    </row>
    <row r="1316" spans="1:15" s="467" customFormat="1" ht="12.75" customHeight="1" x14ac:dyDescent="0.25">
      <c r="A1316" s="128"/>
      <c r="B1316" s="107"/>
      <c r="C1316" s="201"/>
      <c r="D1316" s="107">
        <v>2018</v>
      </c>
      <c r="E1316" s="211"/>
      <c r="F1316" s="146">
        <v>2</v>
      </c>
      <c r="G1316" s="147">
        <v>12</v>
      </c>
      <c r="H1316" s="148">
        <v>14</v>
      </c>
      <c r="I1316" s="146">
        <v>1</v>
      </c>
      <c r="J1316" s="147">
        <v>10</v>
      </c>
      <c r="K1316" s="148">
        <v>11</v>
      </c>
      <c r="L1316" s="150">
        <v>41</v>
      </c>
      <c r="M1316" s="150">
        <v>198</v>
      </c>
      <c r="N1316" s="115"/>
      <c r="O1316" s="466"/>
    </row>
    <row r="1317" spans="1:15" s="466" customFormat="1" ht="4.5" customHeight="1" thickBot="1" x14ac:dyDescent="0.25">
      <c r="A1317" s="128"/>
      <c r="B1317" s="107"/>
      <c r="C1317" s="201"/>
      <c r="D1317" s="105"/>
      <c r="E1317" s="213">
        <v>5</v>
      </c>
      <c r="F1317" s="13"/>
      <c r="G1317" s="14"/>
      <c r="H1317" s="15"/>
      <c r="I1317" s="13"/>
      <c r="J1317" s="14"/>
      <c r="K1317" s="15"/>
      <c r="L1317" s="8"/>
      <c r="M1317" s="8"/>
      <c r="N1317" s="140"/>
    </row>
    <row r="1318" spans="1:15" s="62" customFormat="1" ht="36" x14ac:dyDescent="0.2">
      <c r="A1318" s="113"/>
      <c r="B1318" s="132"/>
      <c r="C1318" s="204" t="s">
        <v>187</v>
      </c>
      <c r="D1318" s="205" t="s">
        <v>186</v>
      </c>
      <c r="E1318" s="219">
        <v>11</v>
      </c>
      <c r="F1318" s="479" t="s">
        <v>233</v>
      </c>
      <c r="G1318" s="54"/>
      <c r="H1318" s="55"/>
      <c r="I1318" s="5" t="s">
        <v>234</v>
      </c>
      <c r="J1318" s="54"/>
      <c r="K1318" s="54"/>
      <c r="L1318" s="11" t="s">
        <v>235</v>
      </c>
      <c r="M1318" s="7" t="s">
        <v>236</v>
      </c>
      <c r="N1318" s="141"/>
      <c r="O1318" s="101"/>
    </row>
    <row r="1319" spans="1:15" s="30" customFormat="1" ht="4.5" customHeight="1" x14ac:dyDescent="0.2">
      <c r="A1319" s="4"/>
      <c r="B1319" s="104"/>
      <c r="C1319" s="208"/>
      <c r="D1319" s="106"/>
      <c r="E1319" s="231">
        <v>8</v>
      </c>
      <c r="F1319" s="136"/>
      <c r="G1319" s="138"/>
      <c r="H1319" s="139"/>
      <c r="I1319" s="136"/>
      <c r="J1319" s="138"/>
      <c r="K1319" s="139"/>
      <c r="L1319" s="137"/>
      <c r="M1319" s="137"/>
      <c r="N1319" s="140"/>
      <c r="O1319" s="101"/>
    </row>
    <row r="1320" spans="1:15" s="30" customFormat="1" ht="13.5" hidden="1" customHeight="1" x14ac:dyDescent="0.2">
      <c r="A1320" s="4"/>
      <c r="B1320" s="104"/>
      <c r="C1320" s="435" t="s">
        <v>99</v>
      </c>
      <c r="D1320" s="106">
        <v>1976</v>
      </c>
      <c r="E1320" s="231"/>
      <c r="F1320" s="146">
        <v>0</v>
      </c>
      <c r="G1320" s="147">
        <v>0</v>
      </c>
      <c r="H1320" s="148">
        <v>0</v>
      </c>
      <c r="I1320" s="146">
        <v>0</v>
      </c>
      <c r="J1320" s="147">
        <v>0</v>
      </c>
      <c r="K1320" s="148">
        <v>0</v>
      </c>
      <c r="L1320" s="93">
        <v>0</v>
      </c>
      <c r="M1320" s="93">
        <v>2</v>
      </c>
      <c r="N1320" s="140"/>
      <c r="O1320" s="101"/>
    </row>
    <row r="1321" spans="1:15" s="30" customFormat="1" ht="12.75" hidden="1" customHeight="1" x14ac:dyDescent="0.2">
      <c r="A1321" s="128">
        <v>1</v>
      </c>
      <c r="B1321" s="445"/>
      <c r="C1321" s="435" t="s">
        <v>99</v>
      </c>
      <c r="D1321" s="434">
        <v>1977</v>
      </c>
      <c r="E1321" s="436">
        <v>7</v>
      </c>
      <c r="F1321" s="617">
        <v>0</v>
      </c>
      <c r="G1321" s="618">
        <v>0</v>
      </c>
      <c r="H1321" s="619">
        <v>0</v>
      </c>
      <c r="I1321" s="617">
        <v>0</v>
      </c>
      <c r="J1321" s="618">
        <v>0</v>
      </c>
      <c r="K1321" s="619">
        <v>0</v>
      </c>
      <c r="L1321" s="93">
        <v>0</v>
      </c>
      <c r="M1321" s="93">
        <v>18</v>
      </c>
      <c r="N1321" s="140"/>
      <c r="O1321" s="466"/>
    </row>
    <row r="1322" spans="1:15" s="30" customFormat="1" ht="12.75" hidden="1" customHeight="1" x14ac:dyDescent="0.2">
      <c r="A1322" s="128">
        <v>1</v>
      </c>
      <c r="B1322" s="445"/>
      <c r="C1322" s="435" t="s">
        <v>99</v>
      </c>
      <c r="D1322" s="434">
        <v>1978</v>
      </c>
      <c r="E1322" s="436">
        <v>8</v>
      </c>
      <c r="F1322" s="617">
        <v>0</v>
      </c>
      <c r="G1322" s="618">
        <v>0</v>
      </c>
      <c r="H1322" s="619">
        <v>0</v>
      </c>
      <c r="I1322" s="617">
        <v>0</v>
      </c>
      <c r="J1322" s="618">
        <v>0</v>
      </c>
      <c r="K1322" s="619">
        <v>0</v>
      </c>
      <c r="L1322" s="93">
        <v>0</v>
      </c>
      <c r="M1322" s="93">
        <v>21</v>
      </c>
      <c r="N1322" s="140"/>
      <c r="O1322" s="466"/>
    </row>
    <row r="1323" spans="1:15" s="30" customFormat="1" ht="12.75" hidden="1" customHeight="1" x14ac:dyDescent="0.2">
      <c r="A1323" s="128">
        <v>1</v>
      </c>
      <c r="B1323" s="445" t="s">
        <v>31</v>
      </c>
      <c r="C1323" s="435" t="s">
        <v>99</v>
      </c>
      <c r="D1323" s="434">
        <v>1979</v>
      </c>
      <c r="E1323" s="436">
        <v>9</v>
      </c>
      <c r="F1323" s="617">
        <v>0</v>
      </c>
      <c r="G1323" s="618">
        <v>0</v>
      </c>
      <c r="H1323" s="619">
        <v>0</v>
      </c>
      <c r="I1323" s="617">
        <v>0</v>
      </c>
      <c r="J1323" s="618">
        <v>0</v>
      </c>
      <c r="K1323" s="619">
        <v>0</v>
      </c>
      <c r="L1323" s="93">
        <v>0</v>
      </c>
      <c r="M1323" s="93">
        <v>62</v>
      </c>
      <c r="N1323" s="140"/>
      <c r="O1323" s="466"/>
    </row>
    <row r="1324" spans="1:15" s="30" customFormat="1" ht="12.75" hidden="1" customHeight="1" x14ac:dyDescent="0.2">
      <c r="A1324" s="128">
        <v>1</v>
      </c>
      <c r="B1324" s="445" t="s">
        <v>31</v>
      </c>
      <c r="C1324" s="435" t="s">
        <v>99</v>
      </c>
      <c r="D1324" s="434">
        <v>1980</v>
      </c>
      <c r="E1324" s="436">
        <v>10</v>
      </c>
      <c r="F1324" s="617">
        <v>0</v>
      </c>
      <c r="G1324" s="618">
        <v>0</v>
      </c>
      <c r="H1324" s="619">
        <v>0</v>
      </c>
      <c r="I1324" s="617">
        <v>0</v>
      </c>
      <c r="J1324" s="618">
        <v>0</v>
      </c>
      <c r="K1324" s="619">
        <v>0</v>
      </c>
      <c r="L1324" s="93">
        <v>0</v>
      </c>
      <c r="M1324" s="93">
        <v>98</v>
      </c>
      <c r="N1324" s="140"/>
      <c r="O1324" s="466"/>
    </row>
    <row r="1325" spans="1:15" s="30" customFormat="1" ht="12.75" hidden="1" customHeight="1" x14ac:dyDescent="0.2">
      <c r="A1325" s="128">
        <v>1</v>
      </c>
      <c r="B1325" s="106" t="s">
        <v>31</v>
      </c>
      <c r="C1325" s="203" t="s">
        <v>99</v>
      </c>
      <c r="D1325" s="107">
        <v>1981</v>
      </c>
      <c r="E1325" s="214">
        <v>11</v>
      </c>
      <c r="F1325" s="146">
        <v>61</v>
      </c>
      <c r="G1325" s="147">
        <v>0</v>
      </c>
      <c r="H1325" s="148">
        <v>61</v>
      </c>
      <c r="I1325" s="146">
        <v>23</v>
      </c>
      <c r="J1325" s="147">
        <v>1</v>
      </c>
      <c r="K1325" s="148">
        <v>24</v>
      </c>
      <c r="L1325" s="93">
        <v>8</v>
      </c>
      <c r="M1325" s="93">
        <v>111</v>
      </c>
      <c r="N1325" s="140"/>
      <c r="O1325" s="466"/>
    </row>
    <row r="1326" spans="1:15" s="30" customFormat="1" ht="12.75" hidden="1" customHeight="1" x14ac:dyDescent="0.2">
      <c r="A1326" s="128">
        <v>1</v>
      </c>
      <c r="B1326" s="106" t="s">
        <v>31</v>
      </c>
      <c r="C1326" s="203" t="s">
        <v>99</v>
      </c>
      <c r="D1326" s="107">
        <v>1982</v>
      </c>
      <c r="E1326" s="214">
        <v>12</v>
      </c>
      <c r="F1326" s="146">
        <v>45</v>
      </c>
      <c r="G1326" s="147">
        <v>1</v>
      </c>
      <c r="H1326" s="148">
        <v>46</v>
      </c>
      <c r="I1326" s="146">
        <v>40</v>
      </c>
      <c r="J1326" s="147">
        <v>0</v>
      </c>
      <c r="K1326" s="148">
        <v>40</v>
      </c>
      <c r="L1326" s="93">
        <v>6</v>
      </c>
      <c r="M1326" s="93">
        <v>145</v>
      </c>
      <c r="N1326" s="140"/>
      <c r="O1326" s="466"/>
    </row>
    <row r="1327" spans="1:15" s="30" customFormat="1" ht="12.75" hidden="1" customHeight="1" x14ac:dyDescent="0.2">
      <c r="A1327" s="128">
        <v>1</v>
      </c>
      <c r="B1327" s="106" t="s">
        <v>31</v>
      </c>
      <c r="C1327" s="203" t="s">
        <v>99</v>
      </c>
      <c r="D1327" s="107">
        <v>1983</v>
      </c>
      <c r="E1327" s="214">
        <v>13</v>
      </c>
      <c r="F1327" s="146">
        <v>59</v>
      </c>
      <c r="G1327" s="147">
        <v>2</v>
      </c>
      <c r="H1327" s="148">
        <v>61</v>
      </c>
      <c r="I1327" s="146">
        <v>24</v>
      </c>
      <c r="J1327" s="147">
        <v>1</v>
      </c>
      <c r="K1327" s="148">
        <v>25</v>
      </c>
      <c r="L1327" s="93">
        <v>9</v>
      </c>
      <c r="M1327" s="93">
        <v>161</v>
      </c>
      <c r="N1327" s="140"/>
      <c r="O1327" s="466"/>
    </row>
    <row r="1328" spans="1:15" s="30" customFormat="1" ht="12.75" hidden="1" customHeight="1" x14ac:dyDescent="0.2">
      <c r="A1328" s="128">
        <v>1</v>
      </c>
      <c r="B1328" s="106" t="s">
        <v>31</v>
      </c>
      <c r="C1328" s="203" t="s">
        <v>99</v>
      </c>
      <c r="D1328" s="107">
        <v>1984</v>
      </c>
      <c r="E1328" s="214">
        <v>14</v>
      </c>
      <c r="F1328" s="609">
        <v>48</v>
      </c>
      <c r="G1328" s="610">
        <v>0</v>
      </c>
      <c r="H1328" s="611">
        <v>48</v>
      </c>
      <c r="I1328" s="609">
        <v>44</v>
      </c>
      <c r="J1328" s="610">
        <v>2</v>
      </c>
      <c r="K1328" s="611">
        <v>46</v>
      </c>
      <c r="L1328" s="93">
        <v>10</v>
      </c>
      <c r="M1328" s="93">
        <v>197</v>
      </c>
      <c r="N1328" s="140"/>
      <c r="O1328" s="466"/>
    </row>
    <row r="1329" spans="1:15" s="30" customFormat="1" ht="12.75" hidden="1" customHeight="1" x14ac:dyDescent="0.2">
      <c r="A1329" s="128">
        <v>1</v>
      </c>
      <c r="B1329" s="106" t="s">
        <v>31</v>
      </c>
      <c r="C1329" s="203" t="s">
        <v>99</v>
      </c>
      <c r="D1329" s="107">
        <v>1985</v>
      </c>
      <c r="E1329" s="214">
        <v>15</v>
      </c>
      <c r="F1329" s="609">
        <v>31</v>
      </c>
      <c r="G1329" s="610">
        <v>44</v>
      </c>
      <c r="H1329" s="611">
        <v>75</v>
      </c>
      <c r="I1329" s="609">
        <v>21</v>
      </c>
      <c r="J1329" s="610">
        <v>22</v>
      </c>
      <c r="K1329" s="611">
        <v>43</v>
      </c>
      <c r="L1329" s="93">
        <v>13</v>
      </c>
      <c r="M1329" s="93">
        <v>227</v>
      </c>
      <c r="N1329" s="140"/>
      <c r="O1329" s="466"/>
    </row>
    <row r="1330" spans="1:15" s="30" customFormat="1" ht="12.75" hidden="1" customHeight="1" x14ac:dyDescent="0.2">
      <c r="A1330" s="128">
        <v>1</v>
      </c>
      <c r="B1330" s="106" t="s">
        <v>31</v>
      </c>
      <c r="C1330" s="203" t="s">
        <v>99</v>
      </c>
      <c r="D1330" s="107">
        <v>1986</v>
      </c>
      <c r="E1330" s="214">
        <v>16</v>
      </c>
      <c r="F1330" s="609">
        <v>32</v>
      </c>
      <c r="G1330" s="610">
        <v>56</v>
      </c>
      <c r="H1330" s="611">
        <v>88</v>
      </c>
      <c r="I1330" s="609">
        <v>18</v>
      </c>
      <c r="J1330" s="610">
        <v>36</v>
      </c>
      <c r="K1330" s="611">
        <v>54</v>
      </c>
      <c r="L1330" s="93">
        <v>14</v>
      </c>
      <c r="M1330" s="93">
        <v>267</v>
      </c>
      <c r="N1330" s="140"/>
      <c r="O1330" s="466"/>
    </row>
    <row r="1331" spans="1:15" s="30" customFormat="1" ht="12.75" hidden="1" customHeight="1" x14ac:dyDescent="0.2">
      <c r="A1331" s="128">
        <v>1</v>
      </c>
      <c r="B1331" s="106" t="s">
        <v>31</v>
      </c>
      <c r="C1331" s="203" t="s">
        <v>99</v>
      </c>
      <c r="D1331" s="107">
        <v>1987</v>
      </c>
      <c r="E1331" s="214">
        <v>17</v>
      </c>
      <c r="F1331" s="609">
        <v>28</v>
      </c>
      <c r="G1331" s="610">
        <v>43</v>
      </c>
      <c r="H1331" s="611">
        <v>71</v>
      </c>
      <c r="I1331" s="609">
        <v>16</v>
      </c>
      <c r="J1331" s="610">
        <v>35</v>
      </c>
      <c r="K1331" s="611">
        <v>51</v>
      </c>
      <c r="L1331" s="93">
        <v>7</v>
      </c>
      <c r="M1331" s="93">
        <v>311</v>
      </c>
      <c r="N1331" s="140"/>
      <c r="O1331" s="466"/>
    </row>
    <row r="1332" spans="1:15" s="30" customFormat="1" ht="12.75" hidden="1" customHeight="1" x14ac:dyDescent="0.2">
      <c r="A1332" s="128">
        <v>1</v>
      </c>
      <c r="B1332" s="106" t="s">
        <v>31</v>
      </c>
      <c r="C1332" s="203" t="s">
        <v>99</v>
      </c>
      <c r="D1332" s="107">
        <v>1988</v>
      </c>
      <c r="E1332" s="214">
        <v>18</v>
      </c>
      <c r="F1332" s="609">
        <v>40</v>
      </c>
      <c r="G1332" s="610">
        <v>32</v>
      </c>
      <c r="H1332" s="611">
        <v>72</v>
      </c>
      <c r="I1332" s="609">
        <v>18</v>
      </c>
      <c r="J1332" s="610">
        <v>37</v>
      </c>
      <c r="K1332" s="611">
        <v>55</v>
      </c>
      <c r="L1332" s="93">
        <v>21</v>
      </c>
      <c r="M1332" s="93">
        <v>345</v>
      </c>
      <c r="N1332" s="140"/>
      <c r="O1332" s="466"/>
    </row>
    <row r="1333" spans="1:15" s="30" customFormat="1" ht="12.75" hidden="1" customHeight="1" x14ac:dyDescent="0.2">
      <c r="A1333" s="128">
        <v>1</v>
      </c>
      <c r="B1333" s="106" t="s">
        <v>31</v>
      </c>
      <c r="C1333" s="203" t="s">
        <v>99</v>
      </c>
      <c r="D1333" s="107">
        <v>1989</v>
      </c>
      <c r="E1333" s="214">
        <v>19</v>
      </c>
      <c r="F1333" s="609">
        <v>30</v>
      </c>
      <c r="G1333" s="610">
        <v>66</v>
      </c>
      <c r="H1333" s="611">
        <v>96</v>
      </c>
      <c r="I1333" s="609">
        <v>18</v>
      </c>
      <c r="J1333" s="610">
        <v>29</v>
      </c>
      <c r="K1333" s="611">
        <v>47</v>
      </c>
      <c r="L1333" s="93">
        <v>24</v>
      </c>
      <c r="M1333" s="93">
        <v>368</v>
      </c>
      <c r="N1333" s="140"/>
      <c r="O1333" s="466"/>
    </row>
    <row r="1334" spans="1:15" s="30" customFormat="1" ht="12.75" hidden="1" customHeight="1" x14ac:dyDescent="0.2">
      <c r="A1334" s="128">
        <v>1</v>
      </c>
      <c r="B1334" s="106" t="s">
        <v>31</v>
      </c>
      <c r="C1334" s="203" t="s">
        <v>99</v>
      </c>
      <c r="D1334" s="107">
        <v>1990</v>
      </c>
      <c r="E1334" s="214">
        <v>20</v>
      </c>
      <c r="F1334" s="146">
        <v>33</v>
      </c>
      <c r="G1334" s="147">
        <v>95</v>
      </c>
      <c r="H1334" s="148">
        <v>128</v>
      </c>
      <c r="I1334" s="146">
        <v>17</v>
      </c>
      <c r="J1334" s="147">
        <v>43</v>
      </c>
      <c r="K1334" s="148">
        <v>60</v>
      </c>
      <c r="L1334" s="93">
        <v>25</v>
      </c>
      <c r="M1334" s="93">
        <v>403</v>
      </c>
      <c r="N1334" s="140"/>
      <c r="O1334" s="466"/>
    </row>
    <row r="1335" spans="1:15" s="30" customFormat="1" ht="12.75" hidden="1" customHeight="1" x14ac:dyDescent="0.2">
      <c r="A1335" s="128">
        <v>1</v>
      </c>
      <c r="B1335" s="106" t="s">
        <v>31</v>
      </c>
      <c r="C1335" s="203" t="s">
        <v>99</v>
      </c>
      <c r="D1335" s="107">
        <v>1991</v>
      </c>
      <c r="E1335" s="214">
        <v>21</v>
      </c>
      <c r="F1335" s="146">
        <v>34</v>
      </c>
      <c r="G1335" s="147">
        <v>37</v>
      </c>
      <c r="H1335" s="148">
        <v>71</v>
      </c>
      <c r="I1335" s="146">
        <v>43</v>
      </c>
      <c r="J1335" s="147">
        <v>48</v>
      </c>
      <c r="K1335" s="148">
        <v>91</v>
      </c>
      <c r="L1335" s="93">
        <v>32</v>
      </c>
      <c r="M1335" s="93">
        <v>462</v>
      </c>
      <c r="N1335" s="140"/>
      <c r="O1335" s="466"/>
    </row>
    <row r="1336" spans="1:15" s="30" customFormat="1" ht="12.75" hidden="1" customHeight="1" x14ac:dyDescent="0.2">
      <c r="A1336" s="128">
        <v>1</v>
      </c>
      <c r="B1336" s="106" t="s">
        <v>31</v>
      </c>
      <c r="C1336" s="203" t="s">
        <v>99</v>
      </c>
      <c r="D1336" s="107">
        <v>1992</v>
      </c>
      <c r="E1336" s="214">
        <v>22</v>
      </c>
      <c r="F1336" s="146">
        <v>27</v>
      </c>
      <c r="G1336" s="147">
        <v>77</v>
      </c>
      <c r="H1336" s="148">
        <v>104</v>
      </c>
      <c r="I1336" s="146">
        <v>28</v>
      </c>
      <c r="J1336" s="147">
        <v>61</v>
      </c>
      <c r="K1336" s="148">
        <v>89</v>
      </c>
      <c r="L1336" s="93">
        <v>24</v>
      </c>
      <c r="M1336" s="93">
        <v>527</v>
      </c>
      <c r="N1336" s="140"/>
      <c r="O1336" s="466"/>
    </row>
    <row r="1337" spans="1:15" s="30" customFormat="1" ht="12.75" hidden="1" customHeight="1" x14ac:dyDescent="0.2">
      <c r="A1337" s="128">
        <v>1</v>
      </c>
      <c r="B1337" s="106" t="s">
        <v>31</v>
      </c>
      <c r="C1337" s="203" t="s">
        <v>99</v>
      </c>
      <c r="D1337" s="107">
        <v>1993</v>
      </c>
      <c r="E1337" s="214">
        <v>23</v>
      </c>
      <c r="F1337" s="146">
        <v>44</v>
      </c>
      <c r="G1337" s="147">
        <v>95</v>
      </c>
      <c r="H1337" s="148">
        <v>139</v>
      </c>
      <c r="I1337" s="146">
        <v>26</v>
      </c>
      <c r="J1337" s="147">
        <v>46</v>
      </c>
      <c r="K1337" s="148">
        <v>72</v>
      </c>
      <c r="L1337" s="93">
        <v>36</v>
      </c>
      <c r="M1337" s="93">
        <v>563</v>
      </c>
      <c r="N1337" s="140"/>
      <c r="O1337" s="466"/>
    </row>
    <row r="1338" spans="1:15" s="30" customFormat="1" ht="12.75" hidden="1" customHeight="1" x14ac:dyDescent="0.2">
      <c r="A1338" s="128">
        <v>1</v>
      </c>
      <c r="B1338" s="106" t="s">
        <v>31</v>
      </c>
      <c r="C1338" s="203" t="s">
        <v>99</v>
      </c>
      <c r="D1338" s="107">
        <v>1994</v>
      </c>
      <c r="E1338" s="214">
        <v>24</v>
      </c>
      <c r="F1338" s="146">
        <v>79</v>
      </c>
      <c r="G1338" s="147">
        <v>102</v>
      </c>
      <c r="H1338" s="148">
        <v>181</v>
      </c>
      <c r="I1338" s="146">
        <v>29</v>
      </c>
      <c r="J1338" s="147">
        <v>88</v>
      </c>
      <c r="K1338" s="148">
        <v>117</v>
      </c>
      <c r="L1338" s="93">
        <v>30</v>
      </c>
      <c r="M1338" s="93">
        <v>650</v>
      </c>
      <c r="N1338" s="140"/>
      <c r="O1338" s="466"/>
    </row>
    <row r="1339" spans="1:15" s="30" customFormat="1" ht="12.75" hidden="1" customHeight="1" x14ac:dyDescent="0.2">
      <c r="A1339" s="128">
        <v>1</v>
      </c>
      <c r="B1339" s="106" t="s">
        <v>31</v>
      </c>
      <c r="C1339" s="203" t="s">
        <v>99</v>
      </c>
      <c r="D1339" s="107">
        <v>1995</v>
      </c>
      <c r="E1339" s="214">
        <v>25</v>
      </c>
      <c r="F1339" s="146">
        <v>79</v>
      </c>
      <c r="G1339" s="147">
        <v>78</v>
      </c>
      <c r="H1339" s="148">
        <v>157</v>
      </c>
      <c r="I1339" s="146">
        <v>38</v>
      </c>
      <c r="J1339" s="147">
        <v>103</v>
      </c>
      <c r="K1339" s="148">
        <v>141</v>
      </c>
      <c r="L1339" s="93">
        <v>35</v>
      </c>
      <c r="M1339" s="93">
        <v>756</v>
      </c>
      <c r="N1339" s="140"/>
      <c r="O1339" s="466"/>
    </row>
    <row r="1340" spans="1:15" s="30" customFormat="1" ht="12.75" hidden="1" customHeight="1" x14ac:dyDescent="0.2">
      <c r="A1340" s="128">
        <v>1</v>
      </c>
      <c r="B1340" s="106" t="s">
        <v>31</v>
      </c>
      <c r="C1340" s="203" t="s">
        <v>99</v>
      </c>
      <c r="D1340" s="107">
        <v>1996</v>
      </c>
      <c r="E1340" s="214">
        <v>26</v>
      </c>
      <c r="F1340" s="146">
        <v>94</v>
      </c>
      <c r="G1340" s="147">
        <v>93</v>
      </c>
      <c r="H1340" s="148">
        <v>187</v>
      </c>
      <c r="I1340" s="146">
        <v>68</v>
      </c>
      <c r="J1340" s="147">
        <v>64</v>
      </c>
      <c r="K1340" s="148">
        <v>132</v>
      </c>
      <c r="L1340" s="93">
        <v>29</v>
      </c>
      <c r="M1340" s="93">
        <v>859</v>
      </c>
      <c r="N1340" s="140"/>
      <c r="O1340" s="466"/>
    </row>
    <row r="1341" spans="1:15" s="30" customFormat="1" ht="12.75" hidden="1" customHeight="1" x14ac:dyDescent="0.2">
      <c r="A1341" s="128">
        <v>1</v>
      </c>
      <c r="B1341" s="106" t="s">
        <v>31</v>
      </c>
      <c r="C1341" s="203" t="s">
        <v>99</v>
      </c>
      <c r="D1341" s="107">
        <v>1997</v>
      </c>
      <c r="E1341" s="214">
        <v>27</v>
      </c>
      <c r="F1341" s="146">
        <v>84</v>
      </c>
      <c r="G1341" s="147">
        <v>111</v>
      </c>
      <c r="H1341" s="148">
        <v>195</v>
      </c>
      <c r="I1341" s="146">
        <v>60</v>
      </c>
      <c r="J1341" s="147">
        <v>72</v>
      </c>
      <c r="K1341" s="148">
        <v>132</v>
      </c>
      <c r="L1341" s="93">
        <v>60</v>
      </c>
      <c r="M1341" s="93">
        <v>931</v>
      </c>
      <c r="N1341" s="140"/>
      <c r="O1341" s="466"/>
    </row>
    <row r="1342" spans="1:15" s="30" customFormat="1" ht="12.75" hidden="1" customHeight="1" x14ac:dyDescent="0.2">
      <c r="A1342" s="128">
        <v>1</v>
      </c>
      <c r="B1342" s="106" t="s">
        <v>31</v>
      </c>
      <c r="C1342" s="203" t="s">
        <v>99</v>
      </c>
      <c r="D1342" s="107">
        <v>1998</v>
      </c>
      <c r="E1342" s="214">
        <v>28</v>
      </c>
      <c r="F1342" s="146">
        <v>69</v>
      </c>
      <c r="G1342" s="147">
        <v>74</v>
      </c>
      <c r="H1342" s="148">
        <v>143</v>
      </c>
      <c r="I1342" s="146">
        <v>62</v>
      </c>
      <c r="J1342" s="147">
        <v>89</v>
      </c>
      <c r="K1342" s="148">
        <v>151</v>
      </c>
      <c r="L1342" s="93">
        <v>84</v>
      </c>
      <c r="M1342" s="93">
        <v>997</v>
      </c>
      <c r="N1342" s="140"/>
      <c r="O1342" s="466"/>
    </row>
    <row r="1343" spans="1:15" s="30" customFormat="1" ht="12.75" hidden="1" customHeight="1" thickBot="1" x14ac:dyDescent="0.25">
      <c r="A1343" s="128">
        <v>1</v>
      </c>
      <c r="B1343" s="106" t="s">
        <v>31</v>
      </c>
      <c r="C1343" s="203" t="s">
        <v>99</v>
      </c>
      <c r="D1343" s="107">
        <v>1999</v>
      </c>
      <c r="E1343" s="216">
        <v>29</v>
      </c>
      <c r="F1343" s="146">
        <v>57</v>
      </c>
      <c r="G1343" s="147">
        <v>112</v>
      </c>
      <c r="H1343" s="148">
        <v>169</v>
      </c>
      <c r="I1343" s="146">
        <v>69</v>
      </c>
      <c r="J1343" s="147">
        <v>87</v>
      </c>
      <c r="K1343" s="148">
        <v>156</v>
      </c>
      <c r="L1343" s="93">
        <v>65</v>
      </c>
      <c r="M1343" s="93">
        <v>1088</v>
      </c>
      <c r="N1343" s="140"/>
      <c r="O1343" s="466"/>
    </row>
    <row r="1344" spans="1:15" s="30" customFormat="1" ht="12.75" hidden="1" customHeight="1" x14ac:dyDescent="0.2">
      <c r="A1344" s="128">
        <v>1</v>
      </c>
      <c r="B1344" s="106" t="s">
        <v>31</v>
      </c>
      <c r="C1344" s="203" t="s">
        <v>99</v>
      </c>
      <c r="D1344" s="107">
        <v>2000</v>
      </c>
      <c r="E1344" s="214">
        <v>0</v>
      </c>
      <c r="F1344" s="146">
        <v>56</v>
      </c>
      <c r="G1344" s="147">
        <v>133</v>
      </c>
      <c r="H1344" s="148">
        <v>189</v>
      </c>
      <c r="I1344" s="146">
        <v>41</v>
      </c>
      <c r="J1344" s="147">
        <v>80</v>
      </c>
      <c r="K1344" s="148">
        <v>121</v>
      </c>
      <c r="L1344" s="93">
        <v>92</v>
      </c>
      <c r="M1344" s="93">
        <v>1117</v>
      </c>
      <c r="N1344" s="140"/>
      <c r="O1344" s="466"/>
    </row>
    <row r="1345" spans="1:15" s="30" customFormat="1" ht="12.75" hidden="1" customHeight="1" thickBot="1" x14ac:dyDescent="0.25">
      <c r="A1345" s="128">
        <v>1</v>
      </c>
      <c r="B1345" s="106" t="s">
        <v>31</v>
      </c>
      <c r="C1345" s="203" t="s">
        <v>99</v>
      </c>
      <c r="D1345" s="107">
        <v>2001</v>
      </c>
      <c r="E1345" s="216">
        <v>1</v>
      </c>
      <c r="F1345" s="146">
        <v>54</v>
      </c>
      <c r="G1345" s="147">
        <v>89</v>
      </c>
      <c r="H1345" s="148">
        <v>143</v>
      </c>
      <c r="I1345" s="146">
        <v>61</v>
      </c>
      <c r="J1345" s="147">
        <v>101</v>
      </c>
      <c r="K1345" s="148">
        <v>162</v>
      </c>
      <c r="L1345" s="93">
        <v>107</v>
      </c>
      <c r="M1345" s="93">
        <v>1172</v>
      </c>
      <c r="N1345" s="140"/>
      <c r="O1345" s="466"/>
    </row>
    <row r="1346" spans="1:15" s="30" customFormat="1" ht="12.75" hidden="1" customHeight="1" x14ac:dyDescent="0.2">
      <c r="A1346" s="128">
        <v>1</v>
      </c>
      <c r="B1346" s="106" t="s">
        <v>31</v>
      </c>
      <c r="C1346" s="203" t="s">
        <v>99</v>
      </c>
      <c r="D1346" s="107">
        <v>2002</v>
      </c>
      <c r="E1346" s="214">
        <v>1</v>
      </c>
      <c r="F1346" s="146">
        <v>75</v>
      </c>
      <c r="G1346" s="147">
        <v>113</v>
      </c>
      <c r="H1346" s="148">
        <v>188</v>
      </c>
      <c r="I1346" s="146">
        <v>41</v>
      </c>
      <c r="J1346" s="147">
        <v>62</v>
      </c>
      <c r="K1346" s="148">
        <v>103</v>
      </c>
      <c r="L1346" s="93">
        <v>74</v>
      </c>
      <c r="M1346" s="93">
        <v>1201</v>
      </c>
      <c r="N1346" s="140"/>
      <c r="O1346" s="466"/>
    </row>
    <row r="1347" spans="1:15" s="30" customFormat="1" ht="12.75" hidden="1" customHeight="1" x14ac:dyDescent="0.2">
      <c r="A1347" s="128">
        <v>1</v>
      </c>
      <c r="B1347" s="106" t="s">
        <v>31</v>
      </c>
      <c r="C1347" s="203" t="s">
        <v>99</v>
      </c>
      <c r="D1347" s="107">
        <v>2003</v>
      </c>
      <c r="E1347" s="214">
        <v>2</v>
      </c>
      <c r="F1347" s="146">
        <v>47</v>
      </c>
      <c r="G1347" s="147">
        <v>130</v>
      </c>
      <c r="H1347" s="148">
        <v>177</v>
      </c>
      <c r="I1347" s="146">
        <v>49</v>
      </c>
      <c r="J1347" s="147">
        <v>100</v>
      </c>
      <c r="K1347" s="148">
        <v>149</v>
      </c>
      <c r="L1347" s="93">
        <v>106</v>
      </c>
      <c r="M1347" s="93">
        <v>1244</v>
      </c>
      <c r="N1347" s="140"/>
      <c r="O1347" s="466"/>
    </row>
    <row r="1348" spans="1:15" s="30" customFormat="1" ht="12.75" hidden="1" customHeight="1" x14ac:dyDescent="0.2">
      <c r="A1348" s="128">
        <v>1</v>
      </c>
      <c r="B1348" s="106" t="s">
        <v>31</v>
      </c>
      <c r="C1348" s="203" t="s">
        <v>99</v>
      </c>
      <c r="D1348" s="107">
        <v>2004</v>
      </c>
      <c r="E1348" s="214">
        <v>3</v>
      </c>
      <c r="F1348" s="146">
        <v>53</v>
      </c>
      <c r="G1348" s="147">
        <v>96</v>
      </c>
      <c r="H1348" s="148">
        <v>149</v>
      </c>
      <c r="I1348" s="146">
        <v>57</v>
      </c>
      <c r="J1348" s="147">
        <v>96</v>
      </c>
      <c r="K1348" s="148">
        <v>153</v>
      </c>
      <c r="L1348" s="93">
        <v>77</v>
      </c>
      <c r="M1348" s="93">
        <v>1320</v>
      </c>
      <c r="N1348" s="140"/>
      <c r="O1348" s="466"/>
    </row>
    <row r="1349" spans="1:15" s="30" customFormat="1" ht="12.75" hidden="1" customHeight="1" x14ac:dyDescent="0.2">
      <c r="A1349" s="128"/>
      <c r="B1349" s="106"/>
      <c r="C1349" s="203"/>
      <c r="D1349" s="107">
        <v>2005</v>
      </c>
      <c r="E1349" s="214"/>
      <c r="F1349" s="146">
        <v>44</v>
      </c>
      <c r="G1349" s="147">
        <v>77</v>
      </c>
      <c r="H1349" s="148">
        <v>121</v>
      </c>
      <c r="I1349" s="146">
        <v>37</v>
      </c>
      <c r="J1349" s="147">
        <v>81</v>
      </c>
      <c r="K1349" s="148">
        <v>118</v>
      </c>
      <c r="L1349" s="93">
        <v>129</v>
      </c>
      <c r="M1349" s="93">
        <v>1309</v>
      </c>
      <c r="N1349" s="140"/>
      <c r="O1349" s="466"/>
    </row>
    <row r="1350" spans="1:15" s="30" customFormat="1" ht="12.75" hidden="1" customHeight="1" x14ac:dyDescent="0.2">
      <c r="A1350" s="128">
        <v>1</v>
      </c>
      <c r="B1350" s="106" t="s">
        <v>31</v>
      </c>
      <c r="C1350" s="203" t="s">
        <v>99</v>
      </c>
      <c r="D1350" s="105">
        <v>2006</v>
      </c>
      <c r="E1350" s="214">
        <v>4</v>
      </c>
      <c r="F1350" s="146">
        <v>52</v>
      </c>
      <c r="G1350" s="147">
        <v>62</v>
      </c>
      <c r="H1350" s="148">
        <v>114</v>
      </c>
      <c r="I1350" s="146">
        <v>24</v>
      </c>
      <c r="J1350" s="147">
        <v>50</v>
      </c>
      <c r="K1350" s="148">
        <v>74</v>
      </c>
      <c r="L1350" s="93">
        <v>99</v>
      </c>
      <c r="M1350" s="93">
        <v>1284</v>
      </c>
      <c r="N1350" s="140"/>
      <c r="O1350" s="466"/>
    </row>
    <row r="1351" spans="1:15" s="30" customFormat="1" ht="12.75" hidden="1" customHeight="1" x14ac:dyDescent="0.2">
      <c r="A1351" s="128">
        <v>1</v>
      </c>
      <c r="B1351" s="106" t="s">
        <v>31</v>
      </c>
      <c r="C1351" s="203" t="s">
        <v>99</v>
      </c>
      <c r="D1351" s="105">
        <v>2007</v>
      </c>
      <c r="E1351" s="214">
        <v>5</v>
      </c>
      <c r="F1351" s="146">
        <v>55</v>
      </c>
      <c r="G1351" s="147">
        <v>102</v>
      </c>
      <c r="H1351" s="148">
        <v>157</v>
      </c>
      <c r="I1351" s="146">
        <v>40</v>
      </c>
      <c r="J1351" s="147">
        <v>80</v>
      </c>
      <c r="K1351" s="148">
        <v>120</v>
      </c>
      <c r="L1351" s="93">
        <v>105</v>
      </c>
      <c r="M1351" s="93">
        <v>1299</v>
      </c>
      <c r="N1351" s="140"/>
      <c r="O1351" s="466"/>
    </row>
    <row r="1352" spans="1:15" s="30" customFormat="1" ht="12.75" hidden="1" customHeight="1" x14ac:dyDescent="0.2">
      <c r="A1352" s="128">
        <v>1</v>
      </c>
      <c r="B1352" s="106" t="s">
        <v>31</v>
      </c>
      <c r="C1352" s="203" t="s">
        <v>314</v>
      </c>
      <c r="D1352" s="105">
        <v>2008</v>
      </c>
      <c r="E1352" s="214">
        <v>6</v>
      </c>
      <c r="F1352" s="146">
        <v>69</v>
      </c>
      <c r="G1352" s="147">
        <v>88</v>
      </c>
      <c r="H1352" s="148">
        <v>157</v>
      </c>
      <c r="I1352" s="146">
        <v>37</v>
      </c>
      <c r="J1352" s="147">
        <v>65</v>
      </c>
      <c r="K1352" s="148">
        <v>102</v>
      </c>
      <c r="L1352" s="93">
        <v>125</v>
      </c>
      <c r="M1352" s="93">
        <v>1276</v>
      </c>
      <c r="N1352" s="140"/>
      <c r="O1352" s="466"/>
    </row>
    <row r="1353" spans="1:15" s="30" customFormat="1" ht="12.75" hidden="1" customHeight="1" x14ac:dyDescent="0.2">
      <c r="A1353" s="128">
        <v>1</v>
      </c>
      <c r="B1353" s="106" t="s">
        <v>31</v>
      </c>
      <c r="C1353" s="203" t="s">
        <v>314</v>
      </c>
      <c r="D1353" s="105">
        <v>2009</v>
      </c>
      <c r="E1353" s="214">
        <v>7</v>
      </c>
      <c r="F1353" s="146">
        <v>69</v>
      </c>
      <c r="G1353" s="147">
        <v>88</v>
      </c>
      <c r="H1353" s="148">
        <v>157</v>
      </c>
      <c r="I1353" s="146">
        <v>46</v>
      </c>
      <c r="J1353" s="149">
        <v>61</v>
      </c>
      <c r="K1353" s="143">
        <v>107</v>
      </c>
      <c r="L1353" s="93">
        <v>152</v>
      </c>
      <c r="M1353" s="93">
        <v>1231</v>
      </c>
      <c r="N1353" s="140"/>
      <c r="O1353" s="466"/>
    </row>
    <row r="1354" spans="1:15" s="30" customFormat="1" ht="12.75" hidden="1" customHeight="1" x14ac:dyDescent="0.2">
      <c r="A1354" s="128">
        <v>1</v>
      </c>
      <c r="B1354" s="106" t="s">
        <v>31</v>
      </c>
      <c r="C1354" s="203" t="s">
        <v>314</v>
      </c>
      <c r="D1354" s="107">
        <v>2010</v>
      </c>
      <c r="E1354" s="214">
        <v>8</v>
      </c>
      <c r="F1354" s="609">
        <v>48</v>
      </c>
      <c r="G1354" s="610">
        <v>94</v>
      </c>
      <c r="H1354" s="611">
        <v>142</v>
      </c>
      <c r="I1354" s="609">
        <v>51</v>
      </c>
      <c r="J1354" s="612">
        <v>66</v>
      </c>
      <c r="K1354" s="143">
        <v>117</v>
      </c>
      <c r="L1354" s="93">
        <v>102</v>
      </c>
      <c r="M1354" s="93">
        <v>1246</v>
      </c>
      <c r="N1354" s="140"/>
      <c r="O1354" s="466"/>
    </row>
    <row r="1355" spans="1:15" s="100" customFormat="1" ht="12.75" hidden="1" customHeight="1" x14ac:dyDescent="0.2">
      <c r="A1355" s="128"/>
      <c r="B1355" s="104"/>
      <c r="C1355" s="220"/>
      <c r="D1355" s="107">
        <v>2011</v>
      </c>
      <c r="E1355" s="214"/>
      <c r="F1355" s="609">
        <v>56</v>
      </c>
      <c r="G1355" s="610">
        <v>65</v>
      </c>
      <c r="H1355" s="611">
        <v>121</v>
      </c>
      <c r="I1355" s="609">
        <v>40</v>
      </c>
      <c r="J1355" s="612">
        <v>69</v>
      </c>
      <c r="K1355" s="143">
        <v>109</v>
      </c>
      <c r="L1355" s="93">
        <v>103</v>
      </c>
      <c r="M1355" s="93">
        <v>1252</v>
      </c>
      <c r="N1355" s="115"/>
      <c r="O1355" s="466"/>
    </row>
    <row r="1356" spans="1:15" s="100" customFormat="1" ht="12.75" hidden="1" customHeight="1" x14ac:dyDescent="0.2">
      <c r="A1356" s="128">
        <v>50</v>
      </c>
      <c r="B1356" s="188"/>
      <c r="C1356" s="183"/>
      <c r="D1356" s="107" t="s">
        <v>339</v>
      </c>
      <c r="E1356" s="214"/>
      <c r="F1356" s="144">
        <v>47</v>
      </c>
      <c r="G1356" s="142">
        <v>85</v>
      </c>
      <c r="H1356" s="143">
        <v>132</v>
      </c>
      <c r="I1356" s="144">
        <v>57</v>
      </c>
      <c r="J1356" s="142">
        <v>63</v>
      </c>
      <c r="K1356" s="143">
        <v>120</v>
      </c>
      <c r="L1356" s="93">
        <v>151</v>
      </c>
      <c r="M1356" s="93">
        <v>1221</v>
      </c>
      <c r="N1356" s="115"/>
      <c r="O1356" s="466"/>
    </row>
    <row r="1357" spans="1:15" s="100" customFormat="1" ht="12.75" hidden="1" customHeight="1" x14ac:dyDescent="0.2">
      <c r="A1357" s="128"/>
      <c r="B1357" s="106" t="s">
        <v>31</v>
      </c>
      <c r="C1357" s="203" t="s">
        <v>314</v>
      </c>
      <c r="D1357" s="107">
        <v>2013</v>
      </c>
      <c r="E1357" s="214"/>
      <c r="F1357" s="144">
        <v>55</v>
      </c>
      <c r="G1357" s="142">
        <v>99</v>
      </c>
      <c r="H1357" s="143">
        <v>154</v>
      </c>
      <c r="I1357" s="144">
        <v>55</v>
      </c>
      <c r="J1357" s="142">
        <v>64</v>
      </c>
      <c r="K1357" s="143">
        <v>119</v>
      </c>
      <c r="L1357" s="93">
        <v>148</v>
      </c>
      <c r="M1357" s="93">
        <v>1192</v>
      </c>
      <c r="N1357" s="115"/>
      <c r="O1357" s="466"/>
    </row>
    <row r="1358" spans="1:15" s="100" customFormat="1" ht="12.75" customHeight="1" x14ac:dyDescent="0.2">
      <c r="A1358" s="128"/>
      <c r="B1358" s="106" t="s">
        <v>31</v>
      </c>
      <c r="C1358" s="203" t="s">
        <v>314</v>
      </c>
      <c r="D1358" s="107">
        <v>2014</v>
      </c>
      <c r="E1358" s="214"/>
      <c r="F1358" s="144">
        <v>46</v>
      </c>
      <c r="G1358" s="142">
        <v>102</v>
      </c>
      <c r="H1358" s="143">
        <v>148</v>
      </c>
      <c r="I1358" s="144">
        <v>53</v>
      </c>
      <c r="J1358" s="142">
        <v>91</v>
      </c>
      <c r="K1358" s="143">
        <v>144</v>
      </c>
      <c r="L1358" s="93">
        <v>48</v>
      </c>
      <c r="M1358" s="93">
        <v>1288</v>
      </c>
      <c r="N1358" s="115"/>
      <c r="O1358" s="466"/>
    </row>
    <row r="1359" spans="1:15" s="100" customFormat="1" ht="12.75" customHeight="1" x14ac:dyDescent="0.2">
      <c r="A1359" s="128"/>
      <c r="B1359" s="106"/>
      <c r="C1359" s="203" t="s">
        <v>315</v>
      </c>
      <c r="D1359" s="107">
        <v>2015</v>
      </c>
      <c r="E1359" s="214"/>
      <c r="F1359" s="144">
        <v>53</v>
      </c>
      <c r="G1359" s="142">
        <v>70</v>
      </c>
      <c r="H1359" s="143">
        <v>123</v>
      </c>
      <c r="I1359" s="144">
        <v>41</v>
      </c>
      <c r="J1359" s="142">
        <v>88</v>
      </c>
      <c r="K1359" s="143">
        <v>129</v>
      </c>
      <c r="L1359" s="93">
        <v>117</v>
      </c>
      <c r="M1359" s="93">
        <v>1300</v>
      </c>
      <c r="N1359" s="115"/>
      <c r="O1359" s="466"/>
    </row>
    <row r="1360" spans="1:15" s="100" customFormat="1" ht="12.75" customHeight="1" x14ac:dyDescent="0.2">
      <c r="A1360" s="128"/>
      <c r="B1360" s="106"/>
      <c r="C1360" s="203"/>
      <c r="D1360" s="107">
        <v>2016</v>
      </c>
      <c r="E1360" s="214"/>
      <c r="F1360" s="144">
        <v>37</v>
      </c>
      <c r="G1360" s="142">
        <v>95</v>
      </c>
      <c r="H1360" s="143">
        <v>132</v>
      </c>
      <c r="I1360" s="144">
        <v>24</v>
      </c>
      <c r="J1360" s="142">
        <v>69</v>
      </c>
      <c r="K1360" s="143">
        <v>93</v>
      </c>
      <c r="L1360" s="93">
        <v>110</v>
      </c>
      <c r="M1360" s="93">
        <v>1283</v>
      </c>
      <c r="N1360" s="115"/>
      <c r="O1360" s="466"/>
    </row>
    <row r="1361" spans="1:15" s="467" customFormat="1" ht="12.75" customHeight="1" x14ac:dyDescent="0.25">
      <c r="A1361" s="128"/>
      <c r="B1361" s="107"/>
      <c r="C1361" s="201"/>
      <c r="D1361" s="107">
        <v>2017</v>
      </c>
      <c r="E1361" s="211"/>
      <c r="F1361" s="146">
        <v>40</v>
      </c>
      <c r="G1361" s="147">
        <v>95</v>
      </c>
      <c r="H1361" s="148">
        <v>135</v>
      </c>
      <c r="I1361" s="146">
        <v>30</v>
      </c>
      <c r="J1361" s="147">
        <v>74</v>
      </c>
      <c r="K1361" s="148">
        <v>104</v>
      </c>
      <c r="L1361" s="93">
        <v>102</v>
      </c>
      <c r="M1361" s="93">
        <v>1285</v>
      </c>
      <c r="N1361" s="115"/>
      <c r="O1361" s="466"/>
    </row>
    <row r="1362" spans="1:15" s="467" customFormat="1" ht="13.5" customHeight="1" x14ac:dyDescent="0.25">
      <c r="A1362" s="128"/>
      <c r="B1362" s="107"/>
      <c r="C1362" s="201"/>
      <c r="D1362" s="107">
        <v>2018</v>
      </c>
      <c r="E1362" s="211"/>
      <c r="F1362" s="146">
        <v>41</v>
      </c>
      <c r="G1362" s="147">
        <v>71</v>
      </c>
      <c r="H1362" s="148">
        <v>112</v>
      </c>
      <c r="I1362" s="146">
        <v>39</v>
      </c>
      <c r="J1362" s="147">
        <v>37</v>
      </c>
      <c r="K1362" s="148">
        <v>76</v>
      </c>
      <c r="L1362" s="93">
        <v>69</v>
      </c>
      <c r="M1362" s="93">
        <v>1292</v>
      </c>
      <c r="N1362" s="115"/>
      <c r="O1362" s="466"/>
    </row>
    <row r="1363" spans="1:15" s="466" customFormat="1" ht="4.5" customHeight="1" thickBot="1" x14ac:dyDescent="0.25">
      <c r="A1363" s="128"/>
      <c r="B1363" s="107"/>
      <c r="C1363" s="201"/>
      <c r="D1363" s="105"/>
      <c r="E1363" s="213">
        <v>5</v>
      </c>
      <c r="F1363" s="13"/>
      <c r="G1363" s="14"/>
      <c r="H1363" s="15"/>
      <c r="I1363" s="13"/>
      <c r="J1363" s="14"/>
      <c r="K1363" s="15"/>
      <c r="L1363" s="8"/>
      <c r="M1363" s="8"/>
      <c r="N1363" s="140"/>
    </row>
    <row r="1364" spans="1:15" s="103" customFormat="1" ht="12.75" customHeight="1" x14ac:dyDescent="0.2">
      <c r="A1364" s="130">
        <v>51</v>
      </c>
      <c r="B1364" s="189" t="s">
        <v>361</v>
      </c>
      <c r="C1364" s="228" t="s">
        <v>362</v>
      </c>
      <c r="D1364" s="125">
        <v>2014</v>
      </c>
      <c r="E1364" s="229"/>
      <c r="F1364" s="94" t="s">
        <v>307</v>
      </c>
      <c r="G1364" s="95" t="s">
        <v>307</v>
      </c>
      <c r="H1364" s="96" t="s">
        <v>307</v>
      </c>
      <c r="I1364" s="94" t="s">
        <v>307</v>
      </c>
      <c r="J1364" s="95" t="s">
        <v>307</v>
      </c>
      <c r="K1364" s="96" t="s">
        <v>307</v>
      </c>
      <c r="L1364" s="93" t="s">
        <v>307</v>
      </c>
      <c r="M1364" s="93" t="s">
        <v>307</v>
      </c>
      <c r="N1364" s="141"/>
      <c r="O1364" s="466"/>
    </row>
    <row r="1365" spans="1:15" s="124" customFormat="1" ht="12.75" customHeight="1" x14ac:dyDescent="0.2">
      <c r="A1365" s="130"/>
      <c r="B1365" s="189"/>
      <c r="C1365" s="242" t="s">
        <v>423</v>
      </c>
      <c r="D1365" s="107">
        <v>2015</v>
      </c>
      <c r="E1365" s="229"/>
      <c r="F1365" s="94" t="s">
        <v>307</v>
      </c>
      <c r="G1365" s="95" t="s">
        <v>307</v>
      </c>
      <c r="H1365" s="96" t="s">
        <v>307</v>
      </c>
      <c r="I1365" s="94" t="s">
        <v>307</v>
      </c>
      <c r="J1365" s="95" t="s">
        <v>307</v>
      </c>
      <c r="K1365" s="96" t="s">
        <v>307</v>
      </c>
      <c r="L1365" s="93" t="s">
        <v>307</v>
      </c>
      <c r="M1365" s="93" t="s">
        <v>307</v>
      </c>
      <c r="N1365" s="126"/>
      <c r="O1365" s="466"/>
    </row>
    <row r="1366" spans="1:15" s="124" customFormat="1" ht="12.75" customHeight="1" x14ac:dyDescent="0.2">
      <c r="A1366" s="130"/>
      <c r="B1366" s="189"/>
      <c r="C1366" s="228" t="s">
        <v>424</v>
      </c>
      <c r="D1366" s="107">
        <v>2016</v>
      </c>
      <c r="E1366" s="230"/>
      <c r="F1366" s="144">
        <v>0</v>
      </c>
      <c r="G1366" s="142">
        <v>0</v>
      </c>
      <c r="H1366" s="143">
        <v>0</v>
      </c>
      <c r="I1366" s="144">
        <v>0</v>
      </c>
      <c r="J1366" s="142">
        <v>0</v>
      </c>
      <c r="K1366" s="143">
        <v>0</v>
      </c>
      <c r="L1366" s="145">
        <v>0</v>
      </c>
      <c r="M1366" s="145">
        <v>49</v>
      </c>
      <c r="N1366" s="141"/>
      <c r="O1366" s="466"/>
    </row>
    <row r="1367" spans="1:15" s="124" customFormat="1" ht="12.75" customHeight="1" x14ac:dyDescent="0.2">
      <c r="A1367" s="130"/>
      <c r="B1367" s="189"/>
      <c r="C1367" s="228" t="s">
        <v>425</v>
      </c>
      <c r="D1367" s="107">
        <v>2017</v>
      </c>
      <c r="E1367" s="229"/>
      <c r="F1367" s="144">
        <v>0</v>
      </c>
      <c r="G1367" s="142">
        <v>4</v>
      </c>
      <c r="H1367" s="143">
        <v>4</v>
      </c>
      <c r="I1367" s="144">
        <v>0</v>
      </c>
      <c r="J1367" s="142">
        <v>0</v>
      </c>
      <c r="K1367" s="143">
        <v>0</v>
      </c>
      <c r="L1367" s="145">
        <v>0</v>
      </c>
      <c r="M1367" s="145">
        <v>40</v>
      </c>
      <c r="N1367" s="126"/>
      <c r="O1367" s="466"/>
    </row>
    <row r="1368" spans="1:15" s="124" customFormat="1" ht="12.75" customHeight="1" x14ac:dyDescent="0.2">
      <c r="A1368" s="130"/>
      <c r="B1368" s="189"/>
      <c r="C1368" s="228"/>
      <c r="D1368" s="107">
        <v>2018</v>
      </c>
      <c r="E1368" s="229"/>
      <c r="F1368" s="94" t="s">
        <v>307</v>
      </c>
      <c r="G1368" s="95" t="s">
        <v>307</v>
      </c>
      <c r="H1368" s="96" t="s">
        <v>307</v>
      </c>
      <c r="I1368" s="94" t="s">
        <v>307</v>
      </c>
      <c r="J1368" s="95" t="s">
        <v>307</v>
      </c>
      <c r="K1368" s="96" t="s">
        <v>307</v>
      </c>
      <c r="L1368" s="93" t="s">
        <v>307</v>
      </c>
      <c r="M1368" s="93" t="s">
        <v>307</v>
      </c>
      <c r="N1368" s="141"/>
      <c r="O1368" s="466"/>
    </row>
    <row r="1369" spans="1:15" s="466" customFormat="1" ht="4.5" customHeight="1" thickBot="1" x14ac:dyDescent="0.25">
      <c r="A1369" s="128"/>
      <c r="B1369" s="107"/>
      <c r="C1369" s="201"/>
      <c r="D1369" s="105"/>
      <c r="E1369" s="213">
        <v>5</v>
      </c>
      <c r="F1369" s="13"/>
      <c r="G1369" s="14"/>
      <c r="H1369" s="15"/>
      <c r="I1369" s="13"/>
      <c r="J1369" s="14"/>
      <c r="K1369" s="15"/>
      <c r="L1369" s="8"/>
      <c r="M1369" s="8"/>
      <c r="N1369" s="140"/>
    </row>
    <row r="1370" spans="1:15" s="30" customFormat="1" ht="12.75" hidden="1" customHeight="1" x14ac:dyDescent="0.2">
      <c r="A1370" s="128">
        <v>1</v>
      </c>
      <c r="B1370" s="188"/>
      <c r="C1370" s="203" t="s">
        <v>212</v>
      </c>
      <c r="D1370" s="107">
        <v>2010</v>
      </c>
      <c r="E1370" s="214">
        <v>8</v>
      </c>
      <c r="F1370" s="136" t="s">
        <v>307</v>
      </c>
      <c r="G1370" s="138" t="s">
        <v>307</v>
      </c>
      <c r="H1370" s="139" t="s">
        <v>307</v>
      </c>
      <c r="I1370" s="136" t="s">
        <v>307</v>
      </c>
      <c r="J1370" s="14" t="s">
        <v>307</v>
      </c>
      <c r="K1370" s="139" t="s">
        <v>307</v>
      </c>
      <c r="L1370" s="137" t="s">
        <v>307</v>
      </c>
      <c r="M1370" s="137" t="s">
        <v>307</v>
      </c>
      <c r="N1370" s="141"/>
      <c r="O1370" s="466"/>
    </row>
    <row r="1371" spans="1:15" s="100" customFormat="1" ht="12.75" hidden="1" customHeight="1" x14ac:dyDescent="0.2">
      <c r="B1371" s="212"/>
      <c r="C1371" s="212"/>
      <c r="D1371" s="107">
        <v>2011</v>
      </c>
      <c r="E1371" s="214"/>
      <c r="F1371" s="136" t="s">
        <v>307</v>
      </c>
      <c r="G1371" s="138" t="s">
        <v>307</v>
      </c>
      <c r="H1371" s="139" t="s">
        <v>307</v>
      </c>
      <c r="I1371" s="136" t="s">
        <v>307</v>
      </c>
      <c r="J1371" s="14" t="s">
        <v>307</v>
      </c>
      <c r="K1371" s="139" t="s">
        <v>307</v>
      </c>
      <c r="L1371" s="137" t="s">
        <v>307</v>
      </c>
      <c r="M1371" s="137" t="s">
        <v>307</v>
      </c>
      <c r="N1371" s="116"/>
      <c r="O1371" s="466"/>
    </row>
    <row r="1372" spans="1:15" s="100" customFormat="1" ht="12.75" hidden="1" customHeight="1" x14ac:dyDescent="0.2">
      <c r="A1372" s="128">
        <v>52</v>
      </c>
      <c r="B1372" s="107" t="s">
        <v>185</v>
      </c>
      <c r="C1372" s="203" t="s">
        <v>212</v>
      </c>
      <c r="D1372" s="107" t="s">
        <v>339</v>
      </c>
      <c r="E1372" s="214"/>
      <c r="F1372" s="136" t="s">
        <v>307</v>
      </c>
      <c r="G1372" s="138" t="s">
        <v>307</v>
      </c>
      <c r="H1372" s="139" t="s">
        <v>307</v>
      </c>
      <c r="I1372" s="136" t="s">
        <v>307</v>
      </c>
      <c r="J1372" s="14" t="s">
        <v>307</v>
      </c>
      <c r="K1372" s="139" t="s">
        <v>307</v>
      </c>
      <c r="L1372" s="137" t="s">
        <v>307</v>
      </c>
      <c r="M1372" s="137" t="s">
        <v>307</v>
      </c>
      <c r="N1372" s="116"/>
      <c r="O1372" s="466"/>
    </row>
    <row r="1373" spans="1:15" s="100" customFormat="1" ht="17.25" hidden="1" customHeight="1" x14ac:dyDescent="0.2">
      <c r="A1373" s="128"/>
      <c r="B1373" s="107" t="s">
        <v>185</v>
      </c>
      <c r="C1373" s="203" t="s">
        <v>212</v>
      </c>
      <c r="D1373" s="107">
        <v>2013</v>
      </c>
      <c r="E1373" s="214"/>
      <c r="F1373" s="136" t="s">
        <v>307</v>
      </c>
      <c r="G1373" s="138" t="s">
        <v>307</v>
      </c>
      <c r="H1373" s="139" t="s">
        <v>307</v>
      </c>
      <c r="I1373" s="136" t="s">
        <v>307</v>
      </c>
      <c r="J1373" s="14" t="s">
        <v>307</v>
      </c>
      <c r="K1373" s="139" t="s">
        <v>307</v>
      </c>
      <c r="L1373" s="137" t="s">
        <v>307</v>
      </c>
      <c r="M1373" s="137" t="s">
        <v>307</v>
      </c>
      <c r="N1373" s="116"/>
      <c r="O1373" s="466"/>
    </row>
    <row r="1374" spans="1:15" s="100" customFormat="1" ht="12.75" customHeight="1" x14ac:dyDescent="0.2">
      <c r="A1374" s="128"/>
      <c r="B1374" s="107" t="s">
        <v>185</v>
      </c>
      <c r="C1374" s="203" t="s">
        <v>212</v>
      </c>
      <c r="D1374" s="107">
        <v>2014</v>
      </c>
      <c r="E1374" s="214"/>
      <c r="F1374" s="136" t="s">
        <v>307</v>
      </c>
      <c r="G1374" s="138" t="s">
        <v>307</v>
      </c>
      <c r="H1374" s="139" t="s">
        <v>307</v>
      </c>
      <c r="I1374" s="136" t="s">
        <v>307</v>
      </c>
      <c r="J1374" s="14" t="s">
        <v>307</v>
      </c>
      <c r="K1374" s="139" t="s">
        <v>307</v>
      </c>
      <c r="L1374" s="137" t="s">
        <v>307</v>
      </c>
      <c r="M1374" s="137" t="s">
        <v>307</v>
      </c>
      <c r="N1374" s="116"/>
      <c r="O1374" s="466"/>
    </row>
    <row r="1375" spans="1:15" s="100" customFormat="1" ht="12.75" customHeight="1" x14ac:dyDescent="0.2">
      <c r="A1375" s="128"/>
      <c r="B1375" s="107"/>
      <c r="C1375" s="203"/>
      <c r="D1375" s="107">
        <v>2015</v>
      </c>
      <c r="E1375" s="214"/>
      <c r="F1375" s="136" t="s">
        <v>307</v>
      </c>
      <c r="G1375" s="138" t="s">
        <v>307</v>
      </c>
      <c r="H1375" s="139" t="s">
        <v>307</v>
      </c>
      <c r="I1375" s="136" t="s">
        <v>307</v>
      </c>
      <c r="J1375" s="14" t="s">
        <v>307</v>
      </c>
      <c r="K1375" s="139" t="s">
        <v>307</v>
      </c>
      <c r="L1375" s="137" t="s">
        <v>307</v>
      </c>
      <c r="M1375" s="137" t="s">
        <v>307</v>
      </c>
      <c r="N1375" s="116"/>
      <c r="O1375" s="466"/>
    </row>
    <row r="1376" spans="1:15" s="100" customFormat="1" ht="12.75" customHeight="1" x14ac:dyDescent="0.2">
      <c r="A1376" s="128"/>
      <c r="B1376" s="107"/>
      <c r="C1376" s="203"/>
      <c r="D1376" s="107">
        <v>2016</v>
      </c>
      <c r="E1376" s="214"/>
      <c r="F1376" s="136" t="s">
        <v>307</v>
      </c>
      <c r="G1376" s="138" t="s">
        <v>307</v>
      </c>
      <c r="H1376" s="139" t="s">
        <v>307</v>
      </c>
      <c r="I1376" s="136" t="s">
        <v>307</v>
      </c>
      <c r="J1376" s="14" t="s">
        <v>307</v>
      </c>
      <c r="K1376" s="139" t="s">
        <v>307</v>
      </c>
      <c r="L1376" s="137" t="s">
        <v>307</v>
      </c>
      <c r="M1376" s="137" t="s">
        <v>307</v>
      </c>
      <c r="N1376" s="116"/>
      <c r="O1376" s="466"/>
    </row>
    <row r="1377" spans="1:15" s="467" customFormat="1" ht="12.75" customHeight="1" x14ac:dyDescent="0.25">
      <c r="A1377" s="128"/>
      <c r="B1377" s="107"/>
      <c r="C1377" s="201"/>
      <c r="D1377" s="107">
        <v>2017</v>
      </c>
      <c r="E1377" s="211"/>
      <c r="F1377" s="136" t="s">
        <v>307</v>
      </c>
      <c r="G1377" s="138" t="s">
        <v>307</v>
      </c>
      <c r="H1377" s="139" t="s">
        <v>307</v>
      </c>
      <c r="I1377" s="136" t="s">
        <v>307</v>
      </c>
      <c r="J1377" s="14" t="s">
        <v>307</v>
      </c>
      <c r="K1377" s="139" t="s">
        <v>307</v>
      </c>
      <c r="L1377" s="137" t="s">
        <v>307</v>
      </c>
      <c r="M1377" s="137" t="s">
        <v>307</v>
      </c>
      <c r="N1377" s="116"/>
      <c r="O1377" s="466"/>
    </row>
    <row r="1378" spans="1:15" s="467" customFormat="1" ht="12.75" customHeight="1" x14ac:dyDescent="0.25">
      <c r="A1378" s="128"/>
      <c r="B1378" s="107"/>
      <c r="C1378" s="201"/>
      <c r="D1378" s="107">
        <v>2018</v>
      </c>
      <c r="E1378" s="211"/>
      <c r="F1378" s="136" t="s">
        <v>307</v>
      </c>
      <c r="G1378" s="138" t="s">
        <v>307</v>
      </c>
      <c r="H1378" s="139" t="s">
        <v>307</v>
      </c>
      <c r="I1378" s="136" t="s">
        <v>307</v>
      </c>
      <c r="J1378" s="14" t="s">
        <v>307</v>
      </c>
      <c r="K1378" s="139" t="s">
        <v>307</v>
      </c>
      <c r="L1378" s="137" t="s">
        <v>307</v>
      </c>
      <c r="M1378" s="137" t="s">
        <v>307</v>
      </c>
      <c r="N1378" s="116"/>
      <c r="O1378" s="466"/>
    </row>
    <row r="1379" spans="1:15" s="466" customFormat="1" ht="4.5" customHeight="1" thickBot="1" x14ac:dyDescent="0.25">
      <c r="A1379" s="128"/>
      <c r="B1379" s="107"/>
      <c r="C1379" s="201"/>
      <c r="D1379" s="105"/>
      <c r="E1379" s="213">
        <v>5</v>
      </c>
      <c r="F1379" s="13"/>
      <c r="G1379" s="14"/>
      <c r="H1379" s="15"/>
      <c r="I1379" s="13"/>
      <c r="J1379" s="14"/>
      <c r="K1379" s="15"/>
      <c r="L1379" s="8"/>
      <c r="M1379" s="8"/>
      <c r="N1379" s="140"/>
    </row>
    <row r="1380" spans="1:15" s="466" customFormat="1" ht="15.75" hidden="1" customHeight="1" x14ac:dyDescent="0.2">
      <c r="A1380" s="128"/>
      <c r="B1380" s="107"/>
      <c r="C1380" s="203" t="s">
        <v>101</v>
      </c>
      <c r="D1380" s="105">
        <v>2000</v>
      </c>
      <c r="E1380" s="211"/>
      <c r="F1380" s="13">
        <v>0</v>
      </c>
      <c r="G1380" s="14">
        <v>1</v>
      </c>
      <c r="H1380" s="15">
        <v>1</v>
      </c>
      <c r="I1380" s="13">
        <v>0</v>
      </c>
      <c r="J1380" s="14">
        <v>0</v>
      </c>
      <c r="K1380" s="15">
        <v>0</v>
      </c>
      <c r="L1380" s="8">
        <v>0</v>
      </c>
      <c r="M1380" s="8">
        <v>0</v>
      </c>
      <c r="N1380" s="140"/>
    </row>
    <row r="1381" spans="1:15" s="30" customFormat="1" ht="12.75" hidden="1" customHeight="1" x14ac:dyDescent="0.2">
      <c r="A1381" s="128">
        <v>1</v>
      </c>
      <c r="B1381" s="107"/>
      <c r="C1381" s="203" t="s">
        <v>101</v>
      </c>
      <c r="D1381" s="107">
        <v>2001</v>
      </c>
      <c r="E1381" s="214">
        <v>0</v>
      </c>
      <c r="F1381" s="136" t="s">
        <v>307</v>
      </c>
      <c r="G1381" s="138" t="s">
        <v>307</v>
      </c>
      <c r="H1381" s="139" t="s">
        <v>307</v>
      </c>
      <c r="I1381" s="136" t="s">
        <v>307</v>
      </c>
      <c r="J1381" s="138" t="s">
        <v>307</v>
      </c>
      <c r="K1381" s="139" t="s">
        <v>307</v>
      </c>
      <c r="L1381" s="137" t="s">
        <v>307</v>
      </c>
      <c r="M1381" s="137" t="s">
        <v>307</v>
      </c>
      <c r="N1381" s="141"/>
      <c r="O1381" s="466"/>
    </row>
    <row r="1382" spans="1:15" s="30" customFormat="1" ht="12.75" hidden="1" customHeight="1" x14ac:dyDescent="0.2">
      <c r="A1382" s="128">
        <v>1</v>
      </c>
      <c r="B1382" s="106"/>
      <c r="C1382" s="203" t="s">
        <v>101</v>
      </c>
      <c r="D1382" s="107">
        <v>2002</v>
      </c>
      <c r="E1382" s="214">
        <v>1</v>
      </c>
      <c r="F1382" s="146">
        <v>0</v>
      </c>
      <c r="G1382" s="147">
        <v>4</v>
      </c>
      <c r="H1382" s="148">
        <v>4</v>
      </c>
      <c r="I1382" s="146">
        <v>0</v>
      </c>
      <c r="J1382" s="147">
        <v>0</v>
      </c>
      <c r="K1382" s="148">
        <v>0</v>
      </c>
      <c r="L1382" s="150">
        <v>0</v>
      </c>
      <c r="M1382" s="150">
        <v>0</v>
      </c>
      <c r="N1382" s="141"/>
      <c r="O1382" s="466"/>
    </row>
    <row r="1383" spans="1:15" s="30" customFormat="1" ht="12.75" hidden="1" customHeight="1" x14ac:dyDescent="0.2">
      <c r="A1383" s="128">
        <v>1</v>
      </c>
      <c r="B1383" s="107" t="s">
        <v>52</v>
      </c>
      <c r="C1383" s="203" t="s">
        <v>101</v>
      </c>
      <c r="D1383" s="107">
        <v>2003</v>
      </c>
      <c r="E1383" s="214">
        <v>2</v>
      </c>
      <c r="F1383" s="146">
        <v>0</v>
      </c>
      <c r="G1383" s="147">
        <v>1</v>
      </c>
      <c r="H1383" s="148">
        <v>1</v>
      </c>
      <c r="I1383" s="146">
        <v>0</v>
      </c>
      <c r="J1383" s="147">
        <v>0</v>
      </c>
      <c r="K1383" s="148">
        <v>0</v>
      </c>
      <c r="L1383" s="150">
        <v>0</v>
      </c>
      <c r="M1383" s="150">
        <v>1</v>
      </c>
      <c r="N1383" s="141"/>
      <c r="O1383" s="466"/>
    </row>
    <row r="1384" spans="1:15" s="30" customFormat="1" ht="12.75" hidden="1" customHeight="1" x14ac:dyDescent="0.2">
      <c r="A1384" s="128">
        <v>1</v>
      </c>
      <c r="B1384" s="107" t="s">
        <v>52</v>
      </c>
      <c r="C1384" s="203" t="s">
        <v>101</v>
      </c>
      <c r="D1384" s="107">
        <v>2004</v>
      </c>
      <c r="E1384" s="214">
        <v>3</v>
      </c>
      <c r="F1384" s="146">
        <v>5</v>
      </c>
      <c r="G1384" s="147">
        <v>2</v>
      </c>
      <c r="H1384" s="148">
        <v>7</v>
      </c>
      <c r="I1384" s="146">
        <v>0</v>
      </c>
      <c r="J1384" s="147">
        <v>1</v>
      </c>
      <c r="K1384" s="148">
        <v>1</v>
      </c>
      <c r="L1384" s="150">
        <v>0</v>
      </c>
      <c r="M1384" s="150">
        <v>2</v>
      </c>
      <c r="N1384" s="141"/>
      <c r="O1384" s="466"/>
    </row>
    <row r="1385" spans="1:15" s="30" customFormat="1" ht="12.75" hidden="1" customHeight="1" x14ac:dyDescent="0.2">
      <c r="A1385" s="128"/>
      <c r="B1385" s="107"/>
      <c r="C1385" s="203"/>
      <c r="D1385" s="107">
        <v>2005</v>
      </c>
      <c r="E1385" s="214"/>
      <c r="F1385" s="136" t="s">
        <v>307</v>
      </c>
      <c r="G1385" s="138" t="s">
        <v>307</v>
      </c>
      <c r="H1385" s="139" t="s">
        <v>307</v>
      </c>
      <c r="I1385" s="136" t="s">
        <v>307</v>
      </c>
      <c r="J1385" s="14" t="s">
        <v>307</v>
      </c>
      <c r="K1385" s="139" t="s">
        <v>307</v>
      </c>
      <c r="L1385" s="137" t="s">
        <v>307</v>
      </c>
      <c r="M1385" s="137" t="s">
        <v>307</v>
      </c>
      <c r="N1385" s="141"/>
      <c r="O1385" s="466"/>
    </row>
    <row r="1386" spans="1:15" s="30" customFormat="1" ht="12.75" hidden="1" customHeight="1" x14ac:dyDescent="0.2">
      <c r="A1386" s="128">
        <v>1</v>
      </c>
      <c r="B1386" s="107" t="s">
        <v>52</v>
      </c>
      <c r="C1386" s="203" t="s">
        <v>101</v>
      </c>
      <c r="D1386" s="105">
        <v>2006</v>
      </c>
      <c r="E1386" s="214">
        <v>4</v>
      </c>
      <c r="F1386" s="146">
        <v>2</v>
      </c>
      <c r="G1386" s="147">
        <v>0</v>
      </c>
      <c r="H1386" s="148">
        <v>2</v>
      </c>
      <c r="I1386" s="146">
        <v>0</v>
      </c>
      <c r="J1386" s="147">
        <v>1</v>
      </c>
      <c r="K1386" s="148">
        <v>1</v>
      </c>
      <c r="L1386" s="150">
        <v>0</v>
      </c>
      <c r="M1386" s="150">
        <v>3</v>
      </c>
      <c r="N1386" s="141"/>
      <c r="O1386" s="466"/>
    </row>
    <row r="1387" spans="1:15" s="30" customFormat="1" ht="12.75" hidden="1" customHeight="1" x14ac:dyDescent="0.2">
      <c r="A1387" s="128">
        <v>1</v>
      </c>
      <c r="B1387" s="107" t="s">
        <v>52</v>
      </c>
      <c r="C1387" s="203" t="s">
        <v>101</v>
      </c>
      <c r="D1387" s="105">
        <v>2007</v>
      </c>
      <c r="E1387" s="214">
        <v>5</v>
      </c>
      <c r="F1387" s="146">
        <v>1</v>
      </c>
      <c r="G1387" s="147">
        <v>0</v>
      </c>
      <c r="H1387" s="148">
        <v>1</v>
      </c>
      <c r="I1387" s="146">
        <v>4</v>
      </c>
      <c r="J1387" s="147">
        <v>1</v>
      </c>
      <c r="K1387" s="148">
        <v>5</v>
      </c>
      <c r="L1387" s="150">
        <v>0</v>
      </c>
      <c r="M1387" s="150">
        <v>5</v>
      </c>
      <c r="N1387" s="141"/>
      <c r="O1387" s="466"/>
    </row>
    <row r="1388" spans="1:15" s="30" customFormat="1" ht="12.75" hidden="1" customHeight="1" x14ac:dyDescent="0.2">
      <c r="A1388" s="128">
        <v>1</v>
      </c>
      <c r="B1388" s="107" t="s">
        <v>52</v>
      </c>
      <c r="C1388" s="203" t="s">
        <v>101</v>
      </c>
      <c r="D1388" s="105">
        <v>2008</v>
      </c>
      <c r="E1388" s="214">
        <v>6</v>
      </c>
      <c r="F1388" s="146">
        <v>6</v>
      </c>
      <c r="G1388" s="147">
        <v>10</v>
      </c>
      <c r="H1388" s="148">
        <v>16</v>
      </c>
      <c r="I1388" s="146">
        <v>4</v>
      </c>
      <c r="J1388" s="147">
        <v>1</v>
      </c>
      <c r="K1388" s="148">
        <v>5</v>
      </c>
      <c r="L1388" s="150">
        <v>0</v>
      </c>
      <c r="M1388" s="150">
        <v>10</v>
      </c>
      <c r="N1388" s="141"/>
      <c r="O1388" s="466"/>
    </row>
    <row r="1389" spans="1:15" s="30" customFormat="1" ht="12.75" hidden="1" customHeight="1" x14ac:dyDescent="0.2">
      <c r="A1389" s="128">
        <v>1</v>
      </c>
      <c r="B1389" s="107" t="s">
        <v>52</v>
      </c>
      <c r="C1389" s="203" t="s">
        <v>101</v>
      </c>
      <c r="D1389" s="105">
        <v>2009</v>
      </c>
      <c r="E1389" s="214">
        <v>7</v>
      </c>
      <c r="F1389" s="146">
        <v>2</v>
      </c>
      <c r="G1389" s="147">
        <v>2</v>
      </c>
      <c r="H1389" s="148">
        <v>4</v>
      </c>
      <c r="I1389" s="146">
        <v>0</v>
      </c>
      <c r="J1389" s="149">
        <v>0</v>
      </c>
      <c r="K1389" s="143">
        <v>0</v>
      </c>
      <c r="L1389" s="150">
        <v>0</v>
      </c>
      <c r="M1389" s="150">
        <v>8</v>
      </c>
      <c r="N1389" s="141"/>
      <c r="O1389" s="466"/>
    </row>
    <row r="1390" spans="1:15" s="30" customFormat="1" ht="12.75" hidden="1" customHeight="1" x14ac:dyDescent="0.2">
      <c r="A1390" s="128">
        <v>1</v>
      </c>
      <c r="B1390" s="107" t="s">
        <v>52</v>
      </c>
      <c r="C1390" s="203" t="s">
        <v>101</v>
      </c>
      <c r="D1390" s="107">
        <v>2010</v>
      </c>
      <c r="E1390" s="214">
        <v>8</v>
      </c>
      <c r="F1390" s="146">
        <v>6</v>
      </c>
      <c r="G1390" s="147">
        <v>5</v>
      </c>
      <c r="H1390" s="611">
        <v>11</v>
      </c>
      <c r="I1390" s="146">
        <v>3</v>
      </c>
      <c r="J1390" s="147">
        <v>0</v>
      </c>
      <c r="K1390" s="143">
        <v>3</v>
      </c>
      <c r="L1390" s="150">
        <v>0</v>
      </c>
      <c r="M1390" s="150">
        <v>3</v>
      </c>
      <c r="N1390" s="141"/>
      <c r="O1390" s="466"/>
    </row>
    <row r="1391" spans="1:15" s="100" customFormat="1" ht="12.75" hidden="1" customHeight="1" x14ac:dyDescent="0.2">
      <c r="A1391" s="128"/>
      <c r="B1391" s="104"/>
      <c r="C1391" s="220"/>
      <c r="D1391" s="107">
        <v>2011</v>
      </c>
      <c r="E1391" s="214"/>
      <c r="F1391" s="146">
        <v>0</v>
      </c>
      <c r="G1391" s="147">
        <v>2</v>
      </c>
      <c r="H1391" s="611">
        <v>2</v>
      </c>
      <c r="I1391" s="146">
        <v>0</v>
      </c>
      <c r="J1391" s="147">
        <v>0</v>
      </c>
      <c r="K1391" s="143">
        <v>0</v>
      </c>
      <c r="L1391" s="150">
        <v>0</v>
      </c>
      <c r="M1391" s="150">
        <v>3</v>
      </c>
      <c r="N1391" s="141"/>
      <c r="O1391" s="466"/>
    </row>
    <row r="1392" spans="1:15" s="100" customFormat="1" ht="12.75" hidden="1" customHeight="1" x14ac:dyDescent="0.2">
      <c r="A1392" s="128">
        <v>53</v>
      </c>
      <c r="B1392" s="188"/>
      <c r="C1392" s="183"/>
      <c r="D1392" s="107" t="s">
        <v>339</v>
      </c>
      <c r="E1392" s="214"/>
      <c r="F1392" s="144">
        <v>3</v>
      </c>
      <c r="G1392" s="142">
        <v>0</v>
      </c>
      <c r="H1392" s="143">
        <v>3</v>
      </c>
      <c r="I1392" s="144">
        <v>2</v>
      </c>
      <c r="J1392" s="142">
        <v>0</v>
      </c>
      <c r="K1392" s="143">
        <v>2</v>
      </c>
      <c r="L1392" s="145">
        <v>0</v>
      </c>
      <c r="M1392" s="145">
        <v>12</v>
      </c>
      <c r="N1392" s="116"/>
      <c r="O1392" s="466"/>
    </row>
    <row r="1393" spans="1:15" s="102" customFormat="1" ht="12.75" hidden="1" customHeight="1" x14ac:dyDescent="0.2">
      <c r="A1393" s="128"/>
      <c r="B1393" s="107" t="s">
        <v>52</v>
      </c>
      <c r="C1393" s="203" t="s">
        <v>101</v>
      </c>
      <c r="D1393" s="107">
        <v>2013</v>
      </c>
      <c r="E1393" s="214"/>
      <c r="F1393" s="144">
        <v>2</v>
      </c>
      <c r="G1393" s="142">
        <v>0</v>
      </c>
      <c r="H1393" s="143">
        <v>2</v>
      </c>
      <c r="I1393" s="144">
        <v>0</v>
      </c>
      <c r="J1393" s="142">
        <v>0</v>
      </c>
      <c r="K1393" s="143">
        <v>0</v>
      </c>
      <c r="L1393" s="145">
        <v>0</v>
      </c>
      <c r="M1393" s="145">
        <v>13</v>
      </c>
      <c r="N1393" s="116"/>
      <c r="O1393" s="466"/>
    </row>
    <row r="1394" spans="1:15" s="102" customFormat="1" ht="12.75" customHeight="1" x14ac:dyDescent="0.2">
      <c r="A1394" s="127"/>
      <c r="B1394" s="107" t="s">
        <v>52</v>
      </c>
      <c r="C1394" s="203" t="s">
        <v>101</v>
      </c>
      <c r="D1394" s="107">
        <v>2014</v>
      </c>
      <c r="E1394" s="214"/>
      <c r="F1394" s="144">
        <v>3</v>
      </c>
      <c r="G1394" s="142">
        <v>0</v>
      </c>
      <c r="H1394" s="143">
        <v>3</v>
      </c>
      <c r="I1394" s="144">
        <v>0</v>
      </c>
      <c r="J1394" s="142">
        <v>0</v>
      </c>
      <c r="K1394" s="143">
        <v>0</v>
      </c>
      <c r="L1394" s="145">
        <v>0</v>
      </c>
      <c r="M1394" s="145">
        <v>16</v>
      </c>
      <c r="N1394" s="116"/>
      <c r="O1394" s="466"/>
    </row>
    <row r="1395" spans="1:15" s="102" customFormat="1" ht="12.75" customHeight="1" x14ac:dyDescent="0.2">
      <c r="A1395" s="127"/>
      <c r="B1395" s="107"/>
      <c r="C1395" s="203"/>
      <c r="D1395" s="107">
        <v>2015</v>
      </c>
      <c r="E1395" s="214"/>
      <c r="F1395" s="144">
        <v>0</v>
      </c>
      <c r="G1395" s="142">
        <v>0</v>
      </c>
      <c r="H1395" s="143">
        <v>0</v>
      </c>
      <c r="I1395" s="144">
        <v>3</v>
      </c>
      <c r="J1395" s="142">
        <v>0</v>
      </c>
      <c r="K1395" s="143">
        <v>3</v>
      </c>
      <c r="L1395" s="145">
        <v>0</v>
      </c>
      <c r="M1395" s="145">
        <v>19</v>
      </c>
      <c r="N1395" s="116"/>
      <c r="O1395" s="466"/>
    </row>
    <row r="1396" spans="1:15" s="102" customFormat="1" ht="12.75" customHeight="1" x14ac:dyDescent="0.2">
      <c r="A1396" s="127"/>
      <c r="B1396" s="107"/>
      <c r="C1396" s="203"/>
      <c r="D1396" s="107">
        <v>2016</v>
      </c>
      <c r="E1396" s="214"/>
      <c r="F1396" s="144">
        <v>0</v>
      </c>
      <c r="G1396" s="142">
        <v>1</v>
      </c>
      <c r="H1396" s="143">
        <v>1</v>
      </c>
      <c r="I1396" s="144">
        <v>0</v>
      </c>
      <c r="J1396" s="142">
        <v>0</v>
      </c>
      <c r="K1396" s="143">
        <v>0</v>
      </c>
      <c r="L1396" s="145">
        <v>0</v>
      </c>
      <c r="M1396" s="145">
        <v>19</v>
      </c>
      <c r="N1396" s="116"/>
      <c r="O1396" s="466"/>
    </row>
    <row r="1397" spans="1:15" s="467" customFormat="1" ht="12.75" customHeight="1" x14ac:dyDescent="0.25">
      <c r="A1397" s="128"/>
      <c r="B1397" s="107"/>
      <c r="C1397" s="201"/>
      <c r="D1397" s="107">
        <v>2017</v>
      </c>
      <c r="E1397" s="211"/>
      <c r="F1397" s="146">
        <v>1</v>
      </c>
      <c r="G1397" s="147">
        <v>2</v>
      </c>
      <c r="H1397" s="148">
        <v>3</v>
      </c>
      <c r="I1397" s="146">
        <v>0</v>
      </c>
      <c r="J1397" s="147">
        <v>0</v>
      </c>
      <c r="K1397" s="148">
        <v>0</v>
      </c>
      <c r="L1397" s="150">
        <v>0</v>
      </c>
      <c r="M1397" s="150">
        <v>19</v>
      </c>
      <c r="N1397" s="115"/>
      <c r="O1397" s="466"/>
    </row>
    <row r="1398" spans="1:15" s="467" customFormat="1" ht="12.75" customHeight="1" x14ac:dyDescent="0.25">
      <c r="A1398" s="128"/>
      <c r="B1398" s="107"/>
      <c r="C1398" s="201"/>
      <c r="D1398" s="107">
        <v>2018</v>
      </c>
      <c r="E1398" s="211"/>
      <c r="F1398" s="146">
        <v>0</v>
      </c>
      <c r="G1398" s="147">
        <v>0</v>
      </c>
      <c r="H1398" s="148">
        <v>0</v>
      </c>
      <c r="I1398" s="146">
        <v>0</v>
      </c>
      <c r="J1398" s="147">
        <v>0</v>
      </c>
      <c r="K1398" s="148">
        <v>0</v>
      </c>
      <c r="L1398" s="150">
        <v>0</v>
      </c>
      <c r="M1398" s="150">
        <v>19</v>
      </c>
      <c r="N1398" s="115"/>
      <c r="O1398" s="466"/>
    </row>
    <row r="1399" spans="1:15" s="466" customFormat="1" ht="4.5" customHeight="1" thickBot="1" x14ac:dyDescent="0.25">
      <c r="A1399" s="128"/>
      <c r="B1399" s="107"/>
      <c r="C1399" s="201"/>
      <c r="D1399" s="105"/>
      <c r="E1399" s="213">
        <v>5</v>
      </c>
      <c r="F1399" s="13"/>
      <c r="G1399" s="14"/>
      <c r="H1399" s="15"/>
      <c r="I1399" s="13"/>
      <c r="J1399" s="14"/>
      <c r="K1399" s="15"/>
      <c r="L1399" s="8"/>
      <c r="M1399" s="8"/>
      <c r="N1399" s="140"/>
    </row>
    <row r="1400" spans="1:15" s="466" customFormat="1" ht="15" hidden="1" customHeight="1" x14ac:dyDescent="0.2">
      <c r="A1400" s="128"/>
      <c r="B1400" s="107"/>
      <c r="C1400" s="203" t="s">
        <v>327</v>
      </c>
      <c r="D1400" s="105">
        <v>2010</v>
      </c>
      <c r="E1400" s="211"/>
      <c r="F1400" s="606">
        <v>8</v>
      </c>
      <c r="G1400" s="149">
        <v>0</v>
      </c>
      <c r="H1400" s="607">
        <v>8</v>
      </c>
      <c r="I1400" s="606">
        <v>4</v>
      </c>
      <c r="J1400" s="149">
        <v>0</v>
      </c>
      <c r="K1400" s="607">
        <v>4</v>
      </c>
      <c r="L1400" s="608">
        <v>4</v>
      </c>
      <c r="M1400" s="608">
        <v>36</v>
      </c>
      <c r="N1400" s="140"/>
    </row>
    <row r="1401" spans="1:15" s="100" customFormat="1" ht="12.75" hidden="1" customHeight="1" x14ac:dyDescent="0.2">
      <c r="A1401" s="128"/>
      <c r="B1401" s="107"/>
      <c r="C1401" s="203" t="s">
        <v>327</v>
      </c>
      <c r="D1401" s="105">
        <v>2011</v>
      </c>
      <c r="E1401" s="214"/>
      <c r="F1401" s="146">
        <v>9</v>
      </c>
      <c r="G1401" s="147">
        <v>20</v>
      </c>
      <c r="H1401" s="611">
        <v>29</v>
      </c>
      <c r="I1401" s="146">
        <v>0</v>
      </c>
      <c r="J1401" s="147">
        <v>6</v>
      </c>
      <c r="K1401" s="143">
        <v>6</v>
      </c>
      <c r="L1401" s="150">
        <v>4</v>
      </c>
      <c r="M1401" s="150">
        <v>38</v>
      </c>
      <c r="N1401" s="115"/>
      <c r="O1401" s="466"/>
    </row>
    <row r="1402" spans="1:15" s="100" customFormat="1" ht="12.75" hidden="1" customHeight="1" x14ac:dyDescent="0.2">
      <c r="A1402" s="128">
        <v>54</v>
      </c>
      <c r="B1402" s="188"/>
      <c r="C1402" s="203" t="s">
        <v>327</v>
      </c>
      <c r="D1402" s="107" t="s">
        <v>339</v>
      </c>
      <c r="E1402" s="214"/>
      <c r="F1402" s="144">
        <v>15</v>
      </c>
      <c r="G1402" s="142">
        <v>17</v>
      </c>
      <c r="H1402" s="143">
        <v>32</v>
      </c>
      <c r="I1402" s="144">
        <v>3</v>
      </c>
      <c r="J1402" s="142">
        <v>8</v>
      </c>
      <c r="K1402" s="143">
        <v>11</v>
      </c>
      <c r="L1402" s="145">
        <v>1</v>
      </c>
      <c r="M1402" s="145">
        <v>48</v>
      </c>
      <c r="N1402" s="115"/>
      <c r="O1402" s="466"/>
    </row>
    <row r="1403" spans="1:15" s="100" customFormat="1" ht="12.75" hidden="1" customHeight="1" x14ac:dyDescent="0.2">
      <c r="A1403" s="128"/>
      <c r="B1403" s="106" t="s">
        <v>326</v>
      </c>
      <c r="C1403" s="203" t="s">
        <v>327</v>
      </c>
      <c r="D1403" s="107">
        <v>2013</v>
      </c>
      <c r="E1403" s="214"/>
      <c r="F1403" s="144">
        <v>103</v>
      </c>
      <c r="G1403" s="142">
        <v>34</v>
      </c>
      <c r="H1403" s="143">
        <v>137</v>
      </c>
      <c r="I1403" s="144">
        <v>4</v>
      </c>
      <c r="J1403" s="142">
        <v>6</v>
      </c>
      <c r="K1403" s="143">
        <v>10</v>
      </c>
      <c r="L1403" s="145">
        <v>3</v>
      </c>
      <c r="M1403" s="145">
        <v>55</v>
      </c>
      <c r="N1403" s="115"/>
      <c r="O1403" s="466"/>
    </row>
    <row r="1404" spans="1:15" s="100" customFormat="1" ht="12.75" customHeight="1" x14ac:dyDescent="0.2">
      <c r="A1404" s="128"/>
      <c r="B1404" s="106" t="s">
        <v>326</v>
      </c>
      <c r="C1404" s="203" t="s">
        <v>327</v>
      </c>
      <c r="D1404" s="107">
        <v>2014</v>
      </c>
      <c r="E1404" s="214"/>
      <c r="F1404" s="144">
        <v>10</v>
      </c>
      <c r="G1404" s="142">
        <v>46</v>
      </c>
      <c r="H1404" s="143">
        <v>56</v>
      </c>
      <c r="I1404" s="144">
        <v>5</v>
      </c>
      <c r="J1404" s="142">
        <v>17</v>
      </c>
      <c r="K1404" s="143">
        <v>22</v>
      </c>
      <c r="L1404" s="145">
        <v>2</v>
      </c>
      <c r="M1404" s="145">
        <v>75</v>
      </c>
      <c r="N1404" s="115"/>
      <c r="O1404" s="466"/>
    </row>
    <row r="1405" spans="1:15" s="100" customFormat="1" ht="12.75" customHeight="1" x14ac:dyDescent="0.2">
      <c r="A1405" s="128"/>
      <c r="B1405" s="106"/>
      <c r="C1405" s="203"/>
      <c r="D1405" s="107">
        <v>2015</v>
      </c>
      <c r="E1405" s="214"/>
      <c r="F1405" s="144">
        <v>13</v>
      </c>
      <c r="G1405" s="142">
        <v>50</v>
      </c>
      <c r="H1405" s="143">
        <v>63</v>
      </c>
      <c r="I1405" s="144">
        <v>9</v>
      </c>
      <c r="J1405" s="142">
        <v>11</v>
      </c>
      <c r="K1405" s="143">
        <v>20</v>
      </c>
      <c r="L1405" s="145">
        <v>3</v>
      </c>
      <c r="M1405" s="145">
        <v>92</v>
      </c>
      <c r="N1405" s="115"/>
      <c r="O1405" s="466"/>
    </row>
    <row r="1406" spans="1:15" s="100" customFormat="1" ht="12.75" customHeight="1" x14ac:dyDescent="0.2">
      <c r="A1406" s="128"/>
      <c r="B1406" s="106"/>
      <c r="C1406" s="203"/>
      <c r="D1406" s="107">
        <v>2016</v>
      </c>
      <c r="E1406" s="214"/>
      <c r="F1406" s="144">
        <v>5</v>
      </c>
      <c r="G1406" s="142">
        <v>24</v>
      </c>
      <c r="H1406" s="143">
        <v>29</v>
      </c>
      <c r="I1406" s="144">
        <v>4</v>
      </c>
      <c r="J1406" s="142">
        <v>3</v>
      </c>
      <c r="K1406" s="143">
        <v>7</v>
      </c>
      <c r="L1406" s="145">
        <v>2</v>
      </c>
      <c r="M1406" s="145">
        <v>97</v>
      </c>
      <c r="N1406" s="115"/>
      <c r="O1406" s="466"/>
    </row>
    <row r="1407" spans="1:15" s="467" customFormat="1" ht="12.75" customHeight="1" x14ac:dyDescent="0.25">
      <c r="A1407" s="128"/>
      <c r="B1407" s="107"/>
      <c r="C1407" s="201"/>
      <c r="D1407" s="107">
        <v>2017</v>
      </c>
      <c r="E1407" s="211"/>
      <c r="F1407" s="146">
        <v>3</v>
      </c>
      <c r="G1407" s="147">
        <v>35</v>
      </c>
      <c r="H1407" s="148">
        <v>38</v>
      </c>
      <c r="I1407" s="146">
        <v>20</v>
      </c>
      <c r="J1407" s="147">
        <v>48</v>
      </c>
      <c r="K1407" s="148">
        <v>68</v>
      </c>
      <c r="L1407" s="150">
        <v>0</v>
      </c>
      <c r="M1407" s="150">
        <v>165</v>
      </c>
      <c r="N1407" s="115"/>
      <c r="O1407" s="466"/>
    </row>
    <row r="1408" spans="1:15" s="467" customFormat="1" ht="12.75" customHeight="1" x14ac:dyDescent="0.25">
      <c r="A1408" s="128"/>
      <c r="B1408" s="107"/>
      <c r="C1408" s="201"/>
      <c r="D1408" s="107">
        <v>2018</v>
      </c>
      <c r="E1408" s="211"/>
      <c r="F1408" s="146">
        <v>10</v>
      </c>
      <c r="G1408" s="147">
        <v>42</v>
      </c>
      <c r="H1408" s="148">
        <v>52</v>
      </c>
      <c r="I1408" s="146">
        <v>8</v>
      </c>
      <c r="J1408" s="147">
        <v>45</v>
      </c>
      <c r="K1408" s="148">
        <v>53</v>
      </c>
      <c r="L1408" s="150">
        <v>1</v>
      </c>
      <c r="M1408" s="150">
        <v>217</v>
      </c>
      <c r="N1408" s="115"/>
      <c r="O1408" s="466"/>
    </row>
    <row r="1409" spans="1:15" s="466" customFormat="1" ht="4.5" customHeight="1" thickBot="1" x14ac:dyDescent="0.25">
      <c r="A1409" s="128"/>
      <c r="B1409" s="107"/>
      <c r="C1409" s="201"/>
      <c r="D1409" s="105"/>
      <c r="E1409" s="213">
        <v>5</v>
      </c>
      <c r="F1409" s="13"/>
      <c r="G1409" s="14"/>
      <c r="H1409" s="15"/>
      <c r="I1409" s="13"/>
      <c r="J1409" s="14"/>
      <c r="K1409" s="15"/>
      <c r="L1409" s="8"/>
      <c r="M1409" s="8"/>
      <c r="N1409" s="140"/>
    </row>
    <row r="1410" spans="1:15" s="33" customFormat="1" ht="12" hidden="1" customHeight="1" x14ac:dyDescent="0.2">
      <c r="A1410" s="128"/>
      <c r="B1410" s="445" t="s">
        <v>32</v>
      </c>
      <c r="C1410" s="435" t="s">
        <v>213</v>
      </c>
      <c r="D1410" s="448">
        <v>1988</v>
      </c>
      <c r="E1410" s="436"/>
      <c r="F1410" s="617">
        <v>64</v>
      </c>
      <c r="G1410" s="618">
        <v>6</v>
      </c>
      <c r="H1410" s="619">
        <v>70</v>
      </c>
      <c r="I1410" s="617">
        <v>9</v>
      </c>
      <c r="J1410" s="618">
        <v>0</v>
      </c>
      <c r="K1410" s="619">
        <v>9</v>
      </c>
      <c r="L1410" s="93">
        <v>0</v>
      </c>
      <c r="M1410" s="93">
        <v>7</v>
      </c>
      <c r="N1410" s="140"/>
      <c r="O1410" s="466"/>
    </row>
    <row r="1411" spans="1:15" s="33" customFormat="1" ht="12" hidden="1" customHeight="1" x14ac:dyDescent="0.2">
      <c r="A1411" s="128"/>
      <c r="B1411" s="106" t="s">
        <v>32</v>
      </c>
      <c r="C1411" s="203" t="s">
        <v>213</v>
      </c>
      <c r="D1411" s="447">
        <v>1989</v>
      </c>
      <c r="E1411" s="214"/>
      <c r="F1411" s="146">
        <v>62</v>
      </c>
      <c r="G1411" s="147">
        <v>34</v>
      </c>
      <c r="H1411" s="148">
        <v>96</v>
      </c>
      <c r="I1411" s="146">
        <v>37</v>
      </c>
      <c r="J1411" s="147">
        <v>11</v>
      </c>
      <c r="K1411" s="148">
        <v>48</v>
      </c>
      <c r="L1411" s="93">
        <v>0</v>
      </c>
      <c r="M1411" s="93">
        <v>54</v>
      </c>
      <c r="N1411" s="140"/>
      <c r="O1411" s="466"/>
    </row>
    <row r="1412" spans="1:15" s="33" customFormat="1" ht="12" hidden="1" customHeight="1" x14ac:dyDescent="0.2">
      <c r="A1412" s="128"/>
      <c r="B1412" s="106" t="s">
        <v>32</v>
      </c>
      <c r="C1412" s="203" t="s">
        <v>213</v>
      </c>
      <c r="D1412" s="447">
        <v>1990</v>
      </c>
      <c r="E1412" s="214"/>
      <c r="F1412" s="146">
        <v>53</v>
      </c>
      <c r="G1412" s="147">
        <v>127</v>
      </c>
      <c r="H1412" s="148">
        <v>180</v>
      </c>
      <c r="I1412" s="146">
        <v>18</v>
      </c>
      <c r="J1412" s="147">
        <v>0</v>
      </c>
      <c r="K1412" s="148">
        <v>18</v>
      </c>
      <c r="L1412" s="93">
        <v>2</v>
      </c>
      <c r="M1412" s="93">
        <v>70</v>
      </c>
      <c r="N1412" s="140"/>
      <c r="O1412" s="466"/>
    </row>
    <row r="1413" spans="1:15" s="33" customFormat="1" ht="12" hidden="1" customHeight="1" x14ac:dyDescent="0.2">
      <c r="A1413" s="128"/>
      <c r="B1413" s="106" t="s">
        <v>32</v>
      </c>
      <c r="C1413" s="203" t="s">
        <v>213</v>
      </c>
      <c r="D1413" s="447">
        <v>1991</v>
      </c>
      <c r="E1413" s="214"/>
      <c r="F1413" s="146">
        <v>112</v>
      </c>
      <c r="G1413" s="147">
        <v>163</v>
      </c>
      <c r="H1413" s="148">
        <v>275</v>
      </c>
      <c r="I1413" s="146">
        <v>35</v>
      </c>
      <c r="J1413" s="147">
        <v>34</v>
      </c>
      <c r="K1413" s="148">
        <v>69</v>
      </c>
      <c r="L1413" s="93">
        <v>1</v>
      </c>
      <c r="M1413" s="93">
        <v>141</v>
      </c>
      <c r="N1413" s="140"/>
      <c r="O1413" s="466"/>
    </row>
    <row r="1414" spans="1:15" s="33" customFormat="1" ht="12" hidden="1" customHeight="1" x14ac:dyDescent="0.2">
      <c r="A1414" s="128"/>
      <c r="B1414" s="106"/>
      <c r="C1414" s="203" t="s">
        <v>213</v>
      </c>
      <c r="D1414" s="447">
        <v>1992</v>
      </c>
      <c r="E1414" s="214"/>
      <c r="F1414" s="146">
        <v>55</v>
      </c>
      <c r="G1414" s="147">
        <v>152</v>
      </c>
      <c r="H1414" s="148">
        <v>207</v>
      </c>
      <c r="I1414" s="146">
        <v>25</v>
      </c>
      <c r="J1414" s="147">
        <v>102</v>
      </c>
      <c r="K1414" s="148">
        <v>127</v>
      </c>
      <c r="L1414" s="93">
        <v>16</v>
      </c>
      <c r="M1414" s="93">
        <v>252</v>
      </c>
      <c r="N1414" s="140"/>
      <c r="O1414" s="466"/>
    </row>
    <row r="1415" spans="1:15" s="33" customFormat="1" ht="12" hidden="1" customHeight="1" x14ac:dyDescent="0.2">
      <c r="A1415" s="128"/>
      <c r="B1415" s="106" t="s">
        <v>32</v>
      </c>
      <c r="C1415" s="203" t="s">
        <v>213</v>
      </c>
      <c r="D1415" s="447">
        <v>1993</v>
      </c>
      <c r="E1415" s="214"/>
      <c r="F1415" s="146">
        <v>94</v>
      </c>
      <c r="G1415" s="147">
        <v>122</v>
      </c>
      <c r="H1415" s="148">
        <v>216</v>
      </c>
      <c r="I1415" s="146">
        <v>63</v>
      </c>
      <c r="J1415" s="147">
        <v>124</v>
      </c>
      <c r="K1415" s="148">
        <v>187</v>
      </c>
      <c r="L1415" s="93">
        <v>18</v>
      </c>
      <c r="M1415" s="93">
        <v>421</v>
      </c>
      <c r="N1415" s="140"/>
      <c r="O1415" s="466"/>
    </row>
    <row r="1416" spans="1:15" s="33" customFormat="1" ht="12" hidden="1" customHeight="1" x14ac:dyDescent="0.2">
      <c r="A1416" s="128"/>
      <c r="B1416" s="106" t="s">
        <v>32</v>
      </c>
      <c r="C1416" s="203" t="s">
        <v>213</v>
      </c>
      <c r="D1416" s="447">
        <v>1994</v>
      </c>
      <c r="E1416" s="214"/>
      <c r="F1416" s="146">
        <v>112</v>
      </c>
      <c r="G1416" s="147">
        <v>166</v>
      </c>
      <c r="H1416" s="148">
        <v>278</v>
      </c>
      <c r="I1416" s="146">
        <v>64</v>
      </c>
      <c r="J1416" s="147">
        <v>89</v>
      </c>
      <c r="K1416" s="148">
        <v>153</v>
      </c>
      <c r="L1416" s="93">
        <v>44</v>
      </c>
      <c r="M1416" s="93">
        <v>530</v>
      </c>
      <c r="N1416" s="140"/>
      <c r="O1416" s="466"/>
    </row>
    <row r="1417" spans="1:15" s="33" customFormat="1" ht="12" hidden="1" customHeight="1" x14ac:dyDescent="0.2">
      <c r="A1417" s="128"/>
      <c r="B1417" s="106"/>
      <c r="C1417" s="203" t="s">
        <v>213</v>
      </c>
      <c r="D1417" s="447">
        <v>1995</v>
      </c>
      <c r="E1417" s="214"/>
      <c r="F1417" s="146">
        <v>99</v>
      </c>
      <c r="G1417" s="147">
        <v>177</v>
      </c>
      <c r="H1417" s="148">
        <v>276</v>
      </c>
      <c r="I1417" s="146">
        <v>83</v>
      </c>
      <c r="J1417" s="147">
        <v>115</v>
      </c>
      <c r="K1417" s="148">
        <v>198</v>
      </c>
      <c r="L1417" s="93">
        <v>53</v>
      </c>
      <c r="M1417" s="93">
        <v>675</v>
      </c>
      <c r="N1417" s="140"/>
      <c r="O1417" s="466"/>
    </row>
    <row r="1418" spans="1:15" s="33" customFormat="1" ht="12" hidden="1" customHeight="1" x14ac:dyDescent="0.2">
      <c r="A1418" s="128"/>
      <c r="B1418" s="106"/>
      <c r="C1418" s="203" t="s">
        <v>213</v>
      </c>
      <c r="D1418" s="447">
        <v>1996</v>
      </c>
      <c r="E1418" s="214"/>
      <c r="F1418" s="146">
        <v>96</v>
      </c>
      <c r="G1418" s="147">
        <v>176</v>
      </c>
      <c r="H1418" s="148">
        <v>272</v>
      </c>
      <c r="I1418" s="146">
        <v>53</v>
      </c>
      <c r="J1418" s="147">
        <v>46</v>
      </c>
      <c r="K1418" s="148">
        <v>99</v>
      </c>
      <c r="L1418" s="93">
        <v>142</v>
      </c>
      <c r="M1418" s="93">
        <v>632</v>
      </c>
      <c r="N1418" s="140"/>
      <c r="O1418" s="466"/>
    </row>
    <row r="1419" spans="1:15" s="33" customFormat="1" ht="12" hidden="1" customHeight="1" x14ac:dyDescent="0.2">
      <c r="A1419" s="128">
        <v>1</v>
      </c>
      <c r="B1419" s="106"/>
      <c r="C1419" s="203" t="s">
        <v>213</v>
      </c>
      <c r="D1419" s="447">
        <v>1997</v>
      </c>
      <c r="E1419" s="214">
        <v>3</v>
      </c>
      <c r="F1419" s="146">
        <v>105</v>
      </c>
      <c r="G1419" s="147">
        <v>211</v>
      </c>
      <c r="H1419" s="148">
        <v>316</v>
      </c>
      <c r="I1419" s="146">
        <v>39</v>
      </c>
      <c r="J1419" s="147">
        <v>96</v>
      </c>
      <c r="K1419" s="148">
        <v>135</v>
      </c>
      <c r="L1419" s="93">
        <v>94</v>
      </c>
      <c r="M1419" s="93">
        <v>673</v>
      </c>
      <c r="N1419" s="140"/>
      <c r="O1419" s="466"/>
    </row>
    <row r="1420" spans="1:15" s="33" customFormat="1" ht="12" hidden="1" customHeight="1" x14ac:dyDescent="0.2">
      <c r="A1420" s="128">
        <v>1</v>
      </c>
      <c r="B1420" s="106" t="s">
        <v>32</v>
      </c>
      <c r="C1420" s="203" t="s">
        <v>213</v>
      </c>
      <c r="D1420" s="447">
        <v>1998</v>
      </c>
      <c r="E1420" s="214">
        <v>3</v>
      </c>
      <c r="F1420" s="146">
        <v>78</v>
      </c>
      <c r="G1420" s="147">
        <v>305</v>
      </c>
      <c r="H1420" s="148">
        <v>383</v>
      </c>
      <c r="I1420" s="146">
        <v>81</v>
      </c>
      <c r="J1420" s="147">
        <v>222</v>
      </c>
      <c r="K1420" s="148">
        <v>303</v>
      </c>
      <c r="L1420" s="93">
        <v>33</v>
      </c>
      <c r="M1420" s="93">
        <v>943</v>
      </c>
      <c r="N1420" s="140"/>
      <c r="O1420" s="466"/>
    </row>
    <row r="1421" spans="1:15" s="33" customFormat="1" ht="12" hidden="1" customHeight="1" x14ac:dyDescent="0.2">
      <c r="A1421" s="128">
        <v>1</v>
      </c>
      <c r="B1421" s="106" t="s">
        <v>32</v>
      </c>
      <c r="C1421" s="203" t="s">
        <v>213</v>
      </c>
      <c r="D1421" s="447">
        <v>1999</v>
      </c>
      <c r="E1421" s="214">
        <v>3</v>
      </c>
      <c r="F1421" s="146">
        <v>111</v>
      </c>
      <c r="G1421" s="147">
        <v>233</v>
      </c>
      <c r="H1421" s="148">
        <v>344</v>
      </c>
      <c r="I1421" s="146">
        <v>85</v>
      </c>
      <c r="J1421" s="147">
        <v>134</v>
      </c>
      <c r="K1421" s="148">
        <v>219</v>
      </c>
      <c r="L1421" s="93">
        <v>85</v>
      </c>
      <c r="M1421" s="93">
        <v>1077</v>
      </c>
      <c r="N1421" s="140"/>
      <c r="O1421" s="466"/>
    </row>
    <row r="1422" spans="1:15" s="33" customFormat="1" ht="12" hidden="1" customHeight="1" x14ac:dyDescent="0.2">
      <c r="A1422" s="128">
        <v>1</v>
      </c>
      <c r="B1422" s="106"/>
      <c r="C1422" s="203" t="s">
        <v>213</v>
      </c>
      <c r="D1422" s="447">
        <v>2000</v>
      </c>
      <c r="E1422" s="214">
        <v>3</v>
      </c>
      <c r="F1422" s="146">
        <v>100</v>
      </c>
      <c r="G1422" s="147">
        <v>219</v>
      </c>
      <c r="H1422" s="148">
        <v>319</v>
      </c>
      <c r="I1422" s="146">
        <v>91</v>
      </c>
      <c r="J1422" s="147">
        <v>295</v>
      </c>
      <c r="K1422" s="148">
        <v>386</v>
      </c>
      <c r="L1422" s="93">
        <v>72</v>
      </c>
      <c r="M1422" s="93">
        <v>1391</v>
      </c>
      <c r="N1422" s="140"/>
      <c r="O1422" s="466"/>
    </row>
    <row r="1423" spans="1:15" s="33" customFormat="1" ht="12" hidden="1" customHeight="1" x14ac:dyDescent="0.2">
      <c r="A1423" s="128"/>
      <c r="B1423" s="106"/>
      <c r="C1423" s="203" t="s">
        <v>213</v>
      </c>
      <c r="D1423" s="105">
        <v>2001</v>
      </c>
      <c r="E1423" s="214"/>
      <c r="F1423" s="146">
        <v>204</v>
      </c>
      <c r="G1423" s="147">
        <v>311</v>
      </c>
      <c r="H1423" s="148">
        <v>515</v>
      </c>
      <c r="I1423" s="146">
        <v>91</v>
      </c>
      <c r="J1423" s="147">
        <v>232</v>
      </c>
      <c r="K1423" s="148">
        <v>323</v>
      </c>
      <c r="L1423" s="93">
        <v>88</v>
      </c>
      <c r="M1423" s="93">
        <v>1626</v>
      </c>
      <c r="N1423" s="140"/>
      <c r="O1423" s="466"/>
    </row>
    <row r="1424" spans="1:15" s="33" customFormat="1" ht="12" hidden="1" customHeight="1" x14ac:dyDescent="0.2">
      <c r="A1424" s="128"/>
      <c r="B1424" s="106"/>
      <c r="C1424" s="203" t="s">
        <v>213</v>
      </c>
      <c r="D1424" s="105">
        <v>2002</v>
      </c>
      <c r="E1424" s="214"/>
      <c r="F1424" s="146">
        <v>136</v>
      </c>
      <c r="G1424" s="147">
        <v>317</v>
      </c>
      <c r="H1424" s="148">
        <v>453</v>
      </c>
      <c r="I1424" s="146">
        <v>97</v>
      </c>
      <c r="J1424" s="147">
        <v>167</v>
      </c>
      <c r="K1424" s="148">
        <v>264</v>
      </c>
      <c r="L1424" s="93">
        <v>58</v>
      </c>
      <c r="M1424" s="93">
        <v>1832</v>
      </c>
      <c r="N1424" s="140"/>
      <c r="O1424" s="466"/>
    </row>
    <row r="1425" spans="1:15" s="33" customFormat="1" ht="12" hidden="1" customHeight="1" x14ac:dyDescent="0.2">
      <c r="A1425" s="128">
        <v>1</v>
      </c>
      <c r="B1425" s="106" t="s">
        <v>32</v>
      </c>
      <c r="C1425" s="203" t="s">
        <v>213</v>
      </c>
      <c r="D1425" s="105">
        <v>2003</v>
      </c>
      <c r="E1425" s="214">
        <v>3</v>
      </c>
      <c r="F1425" s="146">
        <v>171</v>
      </c>
      <c r="G1425" s="147">
        <v>171</v>
      </c>
      <c r="H1425" s="148">
        <v>342</v>
      </c>
      <c r="I1425" s="146">
        <v>100</v>
      </c>
      <c r="J1425" s="147">
        <v>366</v>
      </c>
      <c r="K1425" s="148">
        <v>466</v>
      </c>
      <c r="L1425" s="93">
        <v>176</v>
      </c>
      <c r="M1425" s="93">
        <v>2122</v>
      </c>
      <c r="N1425" s="140"/>
      <c r="O1425" s="466"/>
    </row>
    <row r="1426" spans="1:15" s="33" customFormat="1" ht="12" hidden="1" customHeight="1" x14ac:dyDescent="0.2">
      <c r="A1426" s="128">
        <v>1</v>
      </c>
      <c r="B1426" s="106" t="s">
        <v>32</v>
      </c>
      <c r="C1426" s="203" t="s">
        <v>213</v>
      </c>
      <c r="D1426" s="105">
        <v>2004</v>
      </c>
      <c r="E1426" s="214">
        <v>3</v>
      </c>
      <c r="F1426" s="146">
        <v>213</v>
      </c>
      <c r="G1426" s="147">
        <v>36</v>
      </c>
      <c r="H1426" s="148">
        <v>249</v>
      </c>
      <c r="I1426" s="146">
        <v>138</v>
      </c>
      <c r="J1426" s="147">
        <v>208</v>
      </c>
      <c r="K1426" s="148">
        <v>346</v>
      </c>
      <c r="L1426" s="93">
        <v>464</v>
      </c>
      <c r="M1426" s="93">
        <v>2004</v>
      </c>
      <c r="N1426" s="140"/>
      <c r="O1426" s="466"/>
    </row>
    <row r="1427" spans="1:15" s="33" customFormat="1" ht="12" hidden="1" customHeight="1" x14ac:dyDescent="0.2">
      <c r="A1427" s="128">
        <v>1</v>
      </c>
      <c r="B1427" s="106"/>
      <c r="C1427" s="203" t="s">
        <v>213</v>
      </c>
      <c r="D1427" s="105">
        <v>2005</v>
      </c>
      <c r="E1427" s="214">
        <v>3</v>
      </c>
      <c r="F1427" s="146">
        <v>118</v>
      </c>
      <c r="G1427" s="147">
        <v>24</v>
      </c>
      <c r="H1427" s="148">
        <v>142</v>
      </c>
      <c r="I1427" s="146">
        <v>98</v>
      </c>
      <c r="J1427" s="147">
        <v>89</v>
      </c>
      <c r="K1427" s="148">
        <v>187</v>
      </c>
      <c r="L1427" s="93">
        <v>561</v>
      </c>
      <c r="M1427" s="93">
        <v>1628</v>
      </c>
      <c r="N1427" s="140"/>
      <c r="O1427" s="466"/>
    </row>
    <row r="1428" spans="1:15" s="33" customFormat="1" ht="12" hidden="1" customHeight="1" x14ac:dyDescent="0.2">
      <c r="A1428" s="128">
        <v>1</v>
      </c>
      <c r="B1428" s="106"/>
      <c r="C1428" s="203" t="s">
        <v>213</v>
      </c>
      <c r="D1428" s="105">
        <v>2006</v>
      </c>
      <c r="E1428" s="214">
        <v>3</v>
      </c>
      <c r="F1428" s="146">
        <v>82</v>
      </c>
      <c r="G1428" s="147">
        <v>27</v>
      </c>
      <c r="H1428" s="148">
        <v>109</v>
      </c>
      <c r="I1428" s="146">
        <v>106</v>
      </c>
      <c r="J1428" s="147">
        <v>29</v>
      </c>
      <c r="K1428" s="148">
        <v>135</v>
      </c>
      <c r="L1428" s="93">
        <v>195</v>
      </c>
      <c r="M1428" s="93">
        <v>1568</v>
      </c>
      <c r="N1428" s="140"/>
      <c r="O1428" s="466"/>
    </row>
    <row r="1429" spans="1:15" s="30" customFormat="1" ht="12.75" hidden="1" customHeight="1" x14ac:dyDescent="0.2">
      <c r="A1429" s="128">
        <v>1</v>
      </c>
      <c r="B1429" s="106" t="s">
        <v>32</v>
      </c>
      <c r="C1429" s="203"/>
      <c r="D1429" s="105">
        <v>2007</v>
      </c>
      <c r="E1429" s="214">
        <v>2</v>
      </c>
      <c r="F1429" s="146">
        <v>94</v>
      </c>
      <c r="G1429" s="147">
        <v>16</v>
      </c>
      <c r="H1429" s="148">
        <v>110</v>
      </c>
      <c r="I1429" s="146">
        <v>84</v>
      </c>
      <c r="J1429" s="147">
        <v>23</v>
      </c>
      <c r="K1429" s="148">
        <v>107</v>
      </c>
      <c r="L1429" s="93">
        <v>156</v>
      </c>
      <c r="M1429" s="93">
        <v>1519</v>
      </c>
      <c r="N1429" s="140"/>
      <c r="O1429" s="466"/>
    </row>
    <row r="1430" spans="1:15" s="33" customFormat="1" ht="12.75" hidden="1" customHeight="1" x14ac:dyDescent="0.2">
      <c r="A1430" s="128">
        <v>1</v>
      </c>
      <c r="B1430" s="106" t="s">
        <v>32</v>
      </c>
      <c r="C1430" s="203" t="s">
        <v>213</v>
      </c>
      <c r="D1430" s="105">
        <v>2008</v>
      </c>
      <c r="E1430" s="214">
        <v>3</v>
      </c>
      <c r="F1430" s="146">
        <v>43</v>
      </c>
      <c r="G1430" s="147">
        <v>5</v>
      </c>
      <c r="H1430" s="148">
        <v>48</v>
      </c>
      <c r="I1430" s="146">
        <v>87</v>
      </c>
      <c r="J1430" s="147">
        <v>30</v>
      </c>
      <c r="K1430" s="148">
        <v>117</v>
      </c>
      <c r="L1430" s="93">
        <v>190</v>
      </c>
      <c r="M1430" s="93">
        <v>1446</v>
      </c>
      <c r="N1430" s="140"/>
      <c r="O1430" s="466"/>
    </row>
    <row r="1431" spans="1:15" s="33" customFormat="1" ht="12.75" hidden="1" customHeight="1" x14ac:dyDescent="0.2">
      <c r="A1431" s="129">
        <v>1</v>
      </c>
      <c r="B1431" s="106" t="s">
        <v>32</v>
      </c>
      <c r="C1431" s="203" t="s">
        <v>213</v>
      </c>
      <c r="D1431" s="105">
        <v>2009</v>
      </c>
      <c r="E1431" s="214">
        <v>4</v>
      </c>
      <c r="F1431" s="146">
        <v>41</v>
      </c>
      <c r="G1431" s="147">
        <v>15</v>
      </c>
      <c r="H1431" s="148">
        <v>56</v>
      </c>
      <c r="I1431" s="146">
        <v>67</v>
      </c>
      <c r="J1431" s="149">
        <v>0</v>
      </c>
      <c r="K1431" s="143">
        <v>67</v>
      </c>
      <c r="L1431" s="93">
        <v>135</v>
      </c>
      <c r="M1431" s="93">
        <v>1378</v>
      </c>
      <c r="N1431" s="140"/>
      <c r="O1431" s="466"/>
    </row>
    <row r="1432" spans="1:15" s="33" customFormat="1" ht="12.75" hidden="1" customHeight="1" x14ac:dyDescent="0.2">
      <c r="A1432" s="129">
        <v>1</v>
      </c>
      <c r="B1432" s="106" t="s">
        <v>32</v>
      </c>
      <c r="C1432" s="203" t="s">
        <v>213</v>
      </c>
      <c r="D1432" s="107">
        <v>2010</v>
      </c>
      <c r="E1432" s="214">
        <v>5</v>
      </c>
      <c r="F1432" s="609">
        <v>68</v>
      </c>
      <c r="G1432" s="610">
        <v>11</v>
      </c>
      <c r="H1432" s="611">
        <v>79</v>
      </c>
      <c r="I1432" s="609">
        <v>64</v>
      </c>
      <c r="J1432" s="612">
        <v>20</v>
      </c>
      <c r="K1432" s="143">
        <v>84</v>
      </c>
      <c r="L1432" s="93">
        <v>131</v>
      </c>
      <c r="M1432" s="93">
        <v>1331</v>
      </c>
      <c r="N1432" s="140"/>
      <c r="O1432" s="466"/>
    </row>
    <row r="1433" spans="1:15" s="101" customFormat="1" ht="12.75" hidden="1" customHeight="1" x14ac:dyDescent="0.2">
      <c r="A1433" s="129"/>
      <c r="B1433" s="104"/>
      <c r="C1433" s="203" t="s">
        <v>213</v>
      </c>
      <c r="D1433" s="107">
        <v>2011</v>
      </c>
      <c r="E1433" s="214"/>
      <c r="F1433" s="609">
        <v>47</v>
      </c>
      <c r="G1433" s="610">
        <v>23</v>
      </c>
      <c r="H1433" s="611">
        <v>70</v>
      </c>
      <c r="I1433" s="609">
        <v>47</v>
      </c>
      <c r="J1433" s="612">
        <v>14</v>
      </c>
      <c r="K1433" s="143">
        <v>61</v>
      </c>
      <c r="L1433" s="93">
        <v>112</v>
      </c>
      <c r="M1433" s="93">
        <v>1280</v>
      </c>
      <c r="N1433" s="115"/>
      <c r="O1433" s="466"/>
    </row>
    <row r="1434" spans="1:15" s="101" customFormat="1" ht="12.75" hidden="1" customHeight="1" x14ac:dyDescent="0.2">
      <c r="A1434" s="129">
        <v>55</v>
      </c>
      <c r="B1434" s="188"/>
      <c r="C1434" s="203" t="s">
        <v>213</v>
      </c>
      <c r="D1434" s="107" t="s">
        <v>339</v>
      </c>
      <c r="E1434" s="214"/>
      <c r="F1434" s="144">
        <v>61</v>
      </c>
      <c r="G1434" s="142">
        <v>9</v>
      </c>
      <c r="H1434" s="143">
        <v>70</v>
      </c>
      <c r="I1434" s="144">
        <v>65</v>
      </c>
      <c r="J1434" s="142">
        <v>10</v>
      </c>
      <c r="K1434" s="143">
        <v>75</v>
      </c>
      <c r="L1434" s="93">
        <v>69</v>
      </c>
      <c r="M1434" s="93">
        <v>1286</v>
      </c>
      <c r="N1434" s="115"/>
      <c r="O1434" s="466"/>
    </row>
    <row r="1435" spans="1:15" s="101" customFormat="1" ht="12.75" hidden="1" customHeight="1" x14ac:dyDescent="0.2">
      <c r="A1435" s="129"/>
      <c r="B1435" s="106" t="s">
        <v>32</v>
      </c>
      <c r="C1435" s="203" t="s">
        <v>213</v>
      </c>
      <c r="D1435" s="107">
        <v>2013</v>
      </c>
      <c r="E1435" s="214"/>
      <c r="F1435" s="144">
        <v>65</v>
      </c>
      <c r="G1435" s="142">
        <v>23</v>
      </c>
      <c r="H1435" s="143">
        <v>88</v>
      </c>
      <c r="I1435" s="144">
        <v>52</v>
      </c>
      <c r="J1435" s="142">
        <v>6</v>
      </c>
      <c r="K1435" s="143">
        <v>58</v>
      </c>
      <c r="L1435" s="93">
        <v>106</v>
      </c>
      <c r="M1435" s="93">
        <v>1238</v>
      </c>
      <c r="N1435" s="115"/>
      <c r="O1435" s="466"/>
    </row>
    <row r="1436" spans="1:15" s="101" customFormat="1" ht="12.75" customHeight="1" x14ac:dyDescent="0.2">
      <c r="A1436" s="129"/>
      <c r="B1436" s="106" t="s">
        <v>32</v>
      </c>
      <c r="C1436" s="203" t="s">
        <v>213</v>
      </c>
      <c r="D1436" s="107">
        <v>2014</v>
      </c>
      <c r="E1436" s="214"/>
      <c r="F1436" s="144">
        <v>66</v>
      </c>
      <c r="G1436" s="142">
        <v>9</v>
      </c>
      <c r="H1436" s="143">
        <v>75</v>
      </c>
      <c r="I1436" s="144">
        <v>46</v>
      </c>
      <c r="J1436" s="142">
        <v>11</v>
      </c>
      <c r="K1436" s="143">
        <v>57</v>
      </c>
      <c r="L1436" s="93">
        <v>148</v>
      </c>
      <c r="M1436" s="93">
        <v>1147</v>
      </c>
      <c r="N1436" s="115"/>
      <c r="O1436" s="466"/>
    </row>
    <row r="1437" spans="1:15" s="101" customFormat="1" ht="12.75" customHeight="1" x14ac:dyDescent="0.2">
      <c r="A1437" s="129"/>
      <c r="B1437" s="106"/>
      <c r="C1437" s="203"/>
      <c r="D1437" s="107">
        <v>2015</v>
      </c>
      <c r="E1437" s="214"/>
      <c r="F1437" s="144">
        <v>66</v>
      </c>
      <c r="G1437" s="142">
        <v>31</v>
      </c>
      <c r="H1437" s="143">
        <v>97</v>
      </c>
      <c r="I1437" s="144">
        <v>50</v>
      </c>
      <c r="J1437" s="142">
        <v>11</v>
      </c>
      <c r="K1437" s="143">
        <v>61</v>
      </c>
      <c r="L1437" s="93">
        <v>80</v>
      </c>
      <c r="M1437" s="93">
        <v>1128</v>
      </c>
      <c r="N1437" s="115"/>
      <c r="O1437" s="466"/>
    </row>
    <row r="1438" spans="1:15" s="101" customFormat="1" ht="12.75" customHeight="1" x14ac:dyDescent="0.2">
      <c r="A1438" s="129"/>
      <c r="B1438" s="106"/>
      <c r="C1438" s="203"/>
      <c r="D1438" s="107">
        <v>2016</v>
      </c>
      <c r="E1438" s="214"/>
      <c r="F1438" s="144">
        <v>86</v>
      </c>
      <c r="G1438" s="142">
        <v>29</v>
      </c>
      <c r="H1438" s="143">
        <v>115</v>
      </c>
      <c r="I1438" s="144">
        <v>55</v>
      </c>
      <c r="J1438" s="142">
        <v>30</v>
      </c>
      <c r="K1438" s="143">
        <v>85</v>
      </c>
      <c r="L1438" s="93">
        <v>51</v>
      </c>
      <c r="M1438" s="93">
        <v>1162</v>
      </c>
      <c r="N1438" s="115"/>
      <c r="O1438" s="466"/>
    </row>
    <row r="1439" spans="1:15" s="467" customFormat="1" ht="12.75" customHeight="1" x14ac:dyDescent="0.25">
      <c r="A1439" s="128"/>
      <c r="B1439" s="107"/>
      <c r="C1439" s="201"/>
      <c r="D1439" s="107">
        <v>2017</v>
      </c>
      <c r="E1439" s="211"/>
      <c r="F1439" s="146">
        <v>84</v>
      </c>
      <c r="G1439" s="147">
        <v>26</v>
      </c>
      <c r="H1439" s="148">
        <v>110</v>
      </c>
      <c r="I1439" s="146">
        <v>66</v>
      </c>
      <c r="J1439" s="147">
        <v>8</v>
      </c>
      <c r="K1439" s="148">
        <v>74</v>
      </c>
      <c r="L1439" s="93">
        <v>58</v>
      </c>
      <c r="M1439" s="93">
        <v>1178</v>
      </c>
      <c r="N1439" s="115"/>
      <c r="O1439" s="466"/>
    </row>
    <row r="1440" spans="1:15" s="467" customFormat="1" ht="12.75" customHeight="1" x14ac:dyDescent="0.25">
      <c r="A1440" s="128"/>
      <c r="B1440" s="107"/>
      <c r="C1440" s="201"/>
      <c r="D1440" s="107">
        <v>2018</v>
      </c>
      <c r="E1440" s="211"/>
      <c r="F1440" s="146">
        <v>60</v>
      </c>
      <c r="G1440" s="147">
        <v>43</v>
      </c>
      <c r="H1440" s="148">
        <v>103</v>
      </c>
      <c r="I1440" s="146">
        <v>78</v>
      </c>
      <c r="J1440" s="147">
        <v>13</v>
      </c>
      <c r="K1440" s="148">
        <v>91</v>
      </c>
      <c r="L1440" s="93">
        <v>40</v>
      </c>
      <c r="M1440" s="93">
        <v>1229</v>
      </c>
      <c r="N1440" s="115"/>
      <c r="O1440" s="466"/>
    </row>
    <row r="1441" spans="1:15" s="466" customFormat="1" ht="4.5" customHeight="1" thickBot="1" x14ac:dyDescent="0.25">
      <c r="A1441" s="128"/>
      <c r="B1441" s="107"/>
      <c r="C1441" s="201"/>
      <c r="D1441" s="105"/>
      <c r="E1441" s="213">
        <v>5</v>
      </c>
      <c r="F1441" s="13"/>
      <c r="G1441" s="14"/>
      <c r="H1441" s="15"/>
      <c r="I1441" s="13"/>
      <c r="J1441" s="14"/>
      <c r="K1441" s="15"/>
      <c r="L1441" s="8"/>
      <c r="M1441" s="8"/>
      <c r="N1441" s="140"/>
    </row>
    <row r="1442" spans="1:15" s="33" customFormat="1" ht="12" hidden="1" customHeight="1" x14ac:dyDescent="0.2">
      <c r="A1442" s="128"/>
      <c r="B1442" s="445"/>
      <c r="C1442" s="435" t="s">
        <v>34</v>
      </c>
      <c r="D1442" s="434">
        <v>1991</v>
      </c>
      <c r="E1442" s="436"/>
      <c r="F1442" s="617">
        <v>6</v>
      </c>
      <c r="G1442" s="618">
        <v>8</v>
      </c>
      <c r="H1442" s="619">
        <v>14</v>
      </c>
      <c r="I1442" s="617">
        <v>0</v>
      </c>
      <c r="J1442" s="618">
        <v>0</v>
      </c>
      <c r="K1442" s="619">
        <v>0</v>
      </c>
      <c r="L1442" s="620">
        <v>0</v>
      </c>
      <c r="M1442" s="620">
        <v>0</v>
      </c>
      <c r="N1442" s="140"/>
      <c r="O1442" s="466"/>
    </row>
    <row r="1443" spans="1:15" s="33" customFormat="1" ht="12.75" hidden="1" customHeight="1" x14ac:dyDescent="0.2">
      <c r="A1443" s="129">
        <v>1</v>
      </c>
      <c r="B1443" s="445"/>
      <c r="C1443" s="435" t="s">
        <v>34</v>
      </c>
      <c r="D1443" s="434">
        <v>1992</v>
      </c>
      <c r="E1443" s="436">
        <v>8</v>
      </c>
      <c r="F1443" s="617">
        <v>0</v>
      </c>
      <c r="G1443" s="618">
        <v>5</v>
      </c>
      <c r="H1443" s="619">
        <v>5</v>
      </c>
      <c r="I1443" s="617">
        <v>0</v>
      </c>
      <c r="J1443" s="618">
        <v>4</v>
      </c>
      <c r="K1443" s="619">
        <v>4</v>
      </c>
      <c r="L1443" s="620">
        <v>0</v>
      </c>
      <c r="M1443" s="620">
        <v>4</v>
      </c>
      <c r="N1443" s="140"/>
      <c r="O1443" s="466"/>
    </row>
    <row r="1444" spans="1:15" s="33" customFormat="1" ht="12.75" hidden="1" customHeight="1" x14ac:dyDescent="0.2">
      <c r="A1444" s="129">
        <v>1</v>
      </c>
      <c r="B1444" s="434" t="s">
        <v>33</v>
      </c>
      <c r="C1444" s="435" t="s">
        <v>34</v>
      </c>
      <c r="D1444" s="434">
        <v>1993</v>
      </c>
      <c r="E1444" s="436">
        <v>9</v>
      </c>
      <c r="F1444" s="617">
        <v>2</v>
      </c>
      <c r="G1444" s="618">
        <v>6</v>
      </c>
      <c r="H1444" s="619">
        <v>8</v>
      </c>
      <c r="I1444" s="617">
        <v>0</v>
      </c>
      <c r="J1444" s="618">
        <v>1</v>
      </c>
      <c r="K1444" s="619">
        <v>1</v>
      </c>
      <c r="L1444" s="620">
        <v>0</v>
      </c>
      <c r="M1444" s="620">
        <v>1</v>
      </c>
      <c r="N1444" s="140"/>
      <c r="O1444" s="466"/>
    </row>
    <row r="1445" spans="1:15" s="33" customFormat="1" ht="12.75" hidden="1" customHeight="1" x14ac:dyDescent="0.2">
      <c r="A1445" s="129">
        <v>1</v>
      </c>
      <c r="B1445" s="434" t="s">
        <v>33</v>
      </c>
      <c r="C1445" s="435" t="s">
        <v>34</v>
      </c>
      <c r="D1445" s="434">
        <v>1994</v>
      </c>
      <c r="E1445" s="436">
        <v>10</v>
      </c>
      <c r="F1445" s="617">
        <v>1</v>
      </c>
      <c r="G1445" s="618">
        <v>18</v>
      </c>
      <c r="H1445" s="619">
        <v>19</v>
      </c>
      <c r="I1445" s="617">
        <v>0</v>
      </c>
      <c r="J1445" s="618">
        <v>3</v>
      </c>
      <c r="K1445" s="619">
        <v>3</v>
      </c>
      <c r="L1445" s="620">
        <v>0</v>
      </c>
      <c r="M1445" s="620">
        <v>3</v>
      </c>
      <c r="N1445" s="140"/>
      <c r="O1445" s="466"/>
    </row>
    <row r="1446" spans="1:15" s="33" customFormat="1" ht="12.75" hidden="1" customHeight="1" x14ac:dyDescent="0.2">
      <c r="A1446" s="129">
        <v>1</v>
      </c>
      <c r="B1446" s="107" t="s">
        <v>33</v>
      </c>
      <c r="C1446" s="203" t="s">
        <v>34</v>
      </c>
      <c r="D1446" s="107">
        <v>1995</v>
      </c>
      <c r="E1446" s="214">
        <v>11</v>
      </c>
      <c r="F1446" s="146">
        <v>0</v>
      </c>
      <c r="G1446" s="147">
        <v>3</v>
      </c>
      <c r="H1446" s="148">
        <v>3</v>
      </c>
      <c r="I1446" s="146">
        <v>0</v>
      </c>
      <c r="J1446" s="147">
        <v>0</v>
      </c>
      <c r="K1446" s="148">
        <v>0</v>
      </c>
      <c r="L1446" s="150">
        <v>0</v>
      </c>
      <c r="M1446" s="150">
        <v>9</v>
      </c>
      <c r="N1446" s="140"/>
      <c r="O1446" s="466"/>
    </row>
    <row r="1447" spans="1:15" s="33" customFormat="1" ht="12.75" hidden="1" customHeight="1" x14ac:dyDescent="0.2">
      <c r="A1447" s="129">
        <v>1</v>
      </c>
      <c r="B1447" s="107" t="s">
        <v>33</v>
      </c>
      <c r="C1447" s="203" t="s">
        <v>34</v>
      </c>
      <c r="D1447" s="107">
        <v>1996</v>
      </c>
      <c r="E1447" s="214">
        <v>12</v>
      </c>
      <c r="F1447" s="146">
        <v>1</v>
      </c>
      <c r="G1447" s="147">
        <v>6</v>
      </c>
      <c r="H1447" s="148">
        <v>7</v>
      </c>
      <c r="I1447" s="146">
        <v>0</v>
      </c>
      <c r="J1447" s="147">
        <v>0</v>
      </c>
      <c r="K1447" s="148">
        <v>0</v>
      </c>
      <c r="L1447" s="150">
        <v>1</v>
      </c>
      <c r="M1447" s="150">
        <v>8</v>
      </c>
      <c r="N1447" s="140"/>
      <c r="O1447" s="466"/>
    </row>
    <row r="1448" spans="1:15" s="33" customFormat="1" ht="12.75" hidden="1" customHeight="1" x14ac:dyDescent="0.2">
      <c r="A1448" s="129">
        <v>1</v>
      </c>
      <c r="B1448" s="107" t="s">
        <v>33</v>
      </c>
      <c r="C1448" s="203" t="s">
        <v>34</v>
      </c>
      <c r="D1448" s="107">
        <v>1997</v>
      </c>
      <c r="E1448" s="214">
        <v>13</v>
      </c>
      <c r="F1448" s="146">
        <v>2</v>
      </c>
      <c r="G1448" s="147">
        <v>0</v>
      </c>
      <c r="H1448" s="148">
        <v>2</v>
      </c>
      <c r="I1448" s="146">
        <v>3</v>
      </c>
      <c r="J1448" s="147">
        <v>9</v>
      </c>
      <c r="K1448" s="148">
        <v>12</v>
      </c>
      <c r="L1448" s="150">
        <v>3</v>
      </c>
      <c r="M1448" s="150">
        <v>17</v>
      </c>
      <c r="N1448" s="140"/>
      <c r="O1448" s="466"/>
    </row>
    <row r="1449" spans="1:15" s="33" customFormat="1" ht="12.75" hidden="1" customHeight="1" x14ac:dyDescent="0.2">
      <c r="A1449" s="129">
        <v>1</v>
      </c>
      <c r="B1449" s="107" t="s">
        <v>33</v>
      </c>
      <c r="C1449" s="203" t="s">
        <v>34</v>
      </c>
      <c r="D1449" s="107">
        <v>1998</v>
      </c>
      <c r="E1449" s="214">
        <v>14</v>
      </c>
      <c r="F1449" s="146">
        <v>2</v>
      </c>
      <c r="G1449" s="147">
        <v>0</v>
      </c>
      <c r="H1449" s="148">
        <v>2</v>
      </c>
      <c r="I1449" s="146">
        <v>2</v>
      </c>
      <c r="J1449" s="147">
        <v>15</v>
      </c>
      <c r="K1449" s="148">
        <v>17</v>
      </c>
      <c r="L1449" s="150">
        <v>2</v>
      </c>
      <c r="M1449" s="150">
        <v>32</v>
      </c>
      <c r="N1449" s="140"/>
      <c r="O1449" s="466"/>
    </row>
    <row r="1450" spans="1:15" s="33" customFormat="1" ht="12.75" hidden="1" customHeight="1" thickBot="1" x14ac:dyDescent="0.25">
      <c r="A1450" s="129">
        <v>1</v>
      </c>
      <c r="B1450" s="107" t="s">
        <v>33</v>
      </c>
      <c r="C1450" s="203" t="s">
        <v>34</v>
      </c>
      <c r="D1450" s="107">
        <v>1999</v>
      </c>
      <c r="E1450" s="216">
        <v>15</v>
      </c>
      <c r="F1450" s="146">
        <v>0</v>
      </c>
      <c r="G1450" s="147">
        <v>0</v>
      </c>
      <c r="H1450" s="148">
        <v>0</v>
      </c>
      <c r="I1450" s="146">
        <v>0</v>
      </c>
      <c r="J1450" s="147">
        <v>0</v>
      </c>
      <c r="K1450" s="148">
        <v>0</v>
      </c>
      <c r="L1450" s="150">
        <v>0</v>
      </c>
      <c r="M1450" s="150">
        <v>32</v>
      </c>
      <c r="N1450" s="140"/>
      <c r="O1450" s="466"/>
    </row>
    <row r="1451" spans="1:15" s="33" customFormat="1" ht="12.75" hidden="1" customHeight="1" x14ac:dyDescent="0.2">
      <c r="A1451" s="129">
        <v>1</v>
      </c>
      <c r="B1451" s="107" t="s">
        <v>33</v>
      </c>
      <c r="C1451" s="203" t="s">
        <v>34</v>
      </c>
      <c r="D1451" s="107">
        <v>2000</v>
      </c>
      <c r="E1451" s="214">
        <v>0</v>
      </c>
      <c r="F1451" s="146">
        <v>8</v>
      </c>
      <c r="G1451" s="147">
        <v>0</v>
      </c>
      <c r="H1451" s="148">
        <v>8</v>
      </c>
      <c r="I1451" s="146">
        <v>0</v>
      </c>
      <c r="J1451" s="147">
        <v>0</v>
      </c>
      <c r="K1451" s="148">
        <v>0</v>
      </c>
      <c r="L1451" s="150">
        <v>0</v>
      </c>
      <c r="M1451" s="150">
        <v>32</v>
      </c>
      <c r="N1451" s="140"/>
      <c r="O1451" s="466"/>
    </row>
    <row r="1452" spans="1:15" s="33" customFormat="1" ht="12.75" hidden="1" customHeight="1" x14ac:dyDescent="0.2">
      <c r="A1452" s="129">
        <v>1</v>
      </c>
      <c r="B1452" s="107" t="s">
        <v>33</v>
      </c>
      <c r="C1452" s="203" t="s">
        <v>34</v>
      </c>
      <c r="D1452" s="107">
        <v>2001</v>
      </c>
      <c r="E1452" s="214">
        <v>1</v>
      </c>
      <c r="F1452" s="146">
        <v>0</v>
      </c>
      <c r="G1452" s="147">
        <v>0</v>
      </c>
      <c r="H1452" s="148">
        <v>0</v>
      </c>
      <c r="I1452" s="146">
        <v>0</v>
      </c>
      <c r="J1452" s="147">
        <v>0</v>
      </c>
      <c r="K1452" s="148">
        <v>0</v>
      </c>
      <c r="L1452" s="150">
        <v>2</v>
      </c>
      <c r="M1452" s="150">
        <v>30</v>
      </c>
      <c r="N1452" s="140"/>
      <c r="O1452" s="466"/>
    </row>
    <row r="1453" spans="1:15" s="33" customFormat="1" ht="12.75" hidden="1" customHeight="1" x14ac:dyDescent="0.2">
      <c r="A1453" s="129">
        <v>1</v>
      </c>
      <c r="B1453" s="107" t="s">
        <v>33</v>
      </c>
      <c r="C1453" s="203" t="s">
        <v>34</v>
      </c>
      <c r="D1453" s="107">
        <v>2002</v>
      </c>
      <c r="E1453" s="214">
        <v>2</v>
      </c>
      <c r="F1453" s="146">
        <v>0</v>
      </c>
      <c r="G1453" s="147">
        <v>2</v>
      </c>
      <c r="H1453" s="148">
        <v>2</v>
      </c>
      <c r="I1453" s="146">
        <v>0</v>
      </c>
      <c r="J1453" s="147">
        <v>0</v>
      </c>
      <c r="K1453" s="148">
        <v>0</v>
      </c>
      <c r="L1453" s="150">
        <v>15</v>
      </c>
      <c r="M1453" s="150">
        <v>15</v>
      </c>
      <c r="N1453" s="141"/>
      <c r="O1453" s="466"/>
    </row>
    <row r="1454" spans="1:15" s="33" customFormat="1" ht="12.75" hidden="1" customHeight="1" x14ac:dyDescent="0.2">
      <c r="A1454" s="129">
        <v>1</v>
      </c>
      <c r="B1454" s="107" t="s">
        <v>33</v>
      </c>
      <c r="C1454" s="203" t="s">
        <v>34</v>
      </c>
      <c r="D1454" s="107">
        <v>2003</v>
      </c>
      <c r="E1454" s="214">
        <v>3</v>
      </c>
      <c r="F1454" s="146">
        <v>0</v>
      </c>
      <c r="G1454" s="147">
        <v>0</v>
      </c>
      <c r="H1454" s="148">
        <v>0</v>
      </c>
      <c r="I1454" s="146">
        <v>1</v>
      </c>
      <c r="J1454" s="147">
        <v>2</v>
      </c>
      <c r="K1454" s="148">
        <v>3</v>
      </c>
      <c r="L1454" s="150">
        <v>1</v>
      </c>
      <c r="M1454" s="150">
        <v>17</v>
      </c>
      <c r="N1454" s="140"/>
      <c r="O1454" s="466"/>
    </row>
    <row r="1455" spans="1:15" s="33" customFormat="1" ht="12.75" hidden="1" customHeight="1" x14ac:dyDescent="0.2">
      <c r="A1455" s="129">
        <v>1</v>
      </c>
      <c r="B1455" s="107" t="s">
        <v>33</v>
      </c>
      <c r="C1455" s="203" t="s">
        <v>34</v>
      </c>
      <c r="D1455" s="107">
        <v>2004</v>
      </c>
      <c r="E1455" s="214">
        <v>4</v>
      </c>
      <c r="F1455" s="146">
        <v>8</v>
      </c>
      <c r="G1455" s="147">
        <v>0</v>
      </c>
      <c r="H1455" s="148">
        <v>8</v>
      </c>
      <c r="I1455" s="146">
        <v>0</v>
      </c>
      <c r="J1455" s="147">
        <v>1</v>
      </c>
      <c r="K1455" s="148">
        <v>1</v>
      </c>
      <c r="L1455" s="150">
        <v>0</v>
      </c>
      <c r="M1455" s="150">
        <v>17</v>
      </c>
      <c r="N1455" s="140"/>
      <c r="O1455" s="466"/>
    </row>
    <row r="1456" spans="1:15" s="33" customFormat="1" ht="12" hidden="1" customHeight="1" x14ac:dyDescent="0.2">
      <c r="A1456" s="129"/>
      <c r="B1456" s="107"/>
      <c r="C1456" s="203"/>
      <c r="D1456" s="449">
        <v>2005</v>
      </c>
      <c r="E1456" s="449">
        <v>10</v>
      </c>
      <c r="F1456" s="146">
        <v>0</v>
      </c>
      <c r="G1456" s="147">
        <v>0</v>
      </c>
      <c r="H1456" s="148">
        <v>0</v>
      </c>
      <c r="I1456" s="146">
        <v>0</v>
      </c>
      <c r="J1456" s="147">
        <v>0</v>
      </c>
      <c r="K1456" s="148">
        <v>0</v>
      </c>
      <c r="L1456" s="150">
        <v>0</v>
      </c>
      <c r="M1456" s="150">
        <v>18</v>
      </c>
      <c r="N1456" s="140"/>
      <c r="O1456" s="466"/>
    </row>
    <row r="1457" spans="1:15" s="33" customFormat="1" ht="12.75" hidden="1" customHeight="1" x14ac:dyDescent="0.2">
      <c r="A1457" s="129">
        <v>1</v>
      </c>
      <c r="B1457" s="107" t="s">
        <v>33</v>
      </c>
      <c r="C1457" s="203" t="s">
        <v>34</v>
      </c>
      <c r="D1457" s="105">
        <v>2006</v>
      </c>
      <c r="E1457" s="214">
        <v>5</v>
      </c>
      <c r="F1457" s="146">
        <v>0</v>
      </c>
      <c r="G1457" s="147">
        <v>0</v>
      </c>
      <c r="H1457" s="148">
        <v>0</v>
      </c>
      <c r="I1457" s="146">
        <v>0</v>
      </c>
      <c r="J1457" s="147">
        <v>0</v>
      </c>
      <c r="K1457" s="148">
        <v>0</v>
      </c>
      <c r="L1457" s="150">
        <v>3</v>
      </c>
      <c r="M1457" s="150">
        <v>15</v>
      </c>
      <c r="N1457" s="140"/>
      <c r="O1457" s="466"/>
    </row>
    <row r="1458" spans="1:15" s="33" customFormat="1" ht="12.75" hidden="1" customHeight="1" x14ac:dyDescent="0.2">
      <c r="A1458" s="129">
        <v>1</v>
      </c>
      <c r="B1458" s="107" t="s">
        <v>33</v>
      </c>
      <c r="C1458" s="203" t="s">
        <v>34</v>
      </c>
      <c r="D1458" s="105">
        <v>2007</v>
      </c>
      <c r="E1458" s="214">
        <v>6</v>
      </c>
      <c r="F1458" s="146">
        <v>1</v>
      </c>
      <c r="G1458" s="147">
        <v>0</v>
      </c>
      <c r="H1458" s="148">
        <v>1</v>
      </c>
      <c r="I1458" s="146">
        <v>0</v>
      </c>
      <c r="J1458" s="147">
        <v>0</v>
      </c>
      <c r="K1458" s="148">
        <v>0</v>
      </c>
      <c r="L1458" s="150">
        <v>0</v>
      </c>
      <c r="M1458" s="150">
        <v>14</v>
      </c>
      <c r="N1458" s="140"/>
      <c r="O1458" s="466"/>
    </row>
    <row r="1459" spans="1:15" s="33" customFormat="1" ht="12.75" hidden="1" customHeight="1" x14ac:dyDescent="0.2">
      <c r="A1459" s="129">
        <v>1</v>
      </c>
      <c r="B1459" s="107" t="s">
        <v>33</v>
      </c>
      <c r="C1459" s="203" t="s">
        <v>34</v>
      </c>
      <c r="D1459" s="105">
        <v>2008</v>
      </c>
      <c r="E1459" s="214">
        <v>7</v>
      </c>
      <c r="F1459" s="146">
        <v>3</v>
      </c>
      <c r="G1459" s="147">
        <v>0</v>
      </c>
      <c r="H1459" s="148">
        <v>3</v>
      </c>
      <c r="I1459" s="146">
        <v>0</v>
      </c>
      <c r="J1459" s="147">
        <v>0</v>
      </c>
      <c r="K1459" s="148">
        <v>0</v>
      </c>
      <c r="L1459" s="150">
        <v>4</v>
      </c>
      <c r="M1459" s="150">
        <v>10</v>
      </c>
      <c r="N1459" s="140"/>
      <c r="O1459" s="466"/>
    </row>
    <row r="1460" spans="1:15" s="33" customFormat="1" ht="12.75" hidden="1" customHeight="1" x14ac:dyDescent="0.2">
      <c r="A1460" s="129">
        <v>1</v>
      </c>
      <c r="B1460" s="107" t="s">
        <v>33</v>
      </c>
      <c r="C1460" s="203" t="s">
        <v>34</v>
      </c>
      <c r="D1460" s="105">
        <v>2009</v>
      </c>
      <c r="E1460" s="214">
        <v>8</v>
      </c>
      <c r="F1460" s="146">
        <v>2</v>
      </c>
      <c r="G1460" s="147">
        <v>0</v>
      </c>
      <c r="H1460" s="148">
        <v>2</v>
      </c>
      <c r="I1460" s="146">
        <v>0</v>
      </c>
      <c r="J1460" s="149">
        <v>0</v>
      </c>
      <c r="K1460" s="143">
        <v>0</v>
      </c>
      <c r="L1460" s="150">
        <v>0</v>
      </c>
      <c r="M1460" s="150">
        <v>10</v>
      </c>
      <c r="N1460" s="140"/>
      <c r="O1460" s="466"/>
    </row>
    <row r="1461" spans="1:15" s="33" customFormat="1" ht="12.75" hidden="1" customHeight="1" x14ac:dyDescent="0.2">
      <c r="A1461" s="129">
        <v>1</v>
      </c>
      <c r="B1461" s="104"/>
      <c r="C1461" s="220"/>
      <c r="D1461" s="107">
        <v>2010</v>
      </c>
      <c r="E1461" s="214">
        <v>9</v>
      </c>
      <c r="F1461" s="609">
        <v>3</v>
      </c>
      <c r="G1461" s="610">
        <v>0</v>
      </c>
      <c r="H1461" s="611">
        <v>3</v>
      </c>
      <c r="I1461" s="609">
        <v>1</v>
      </c>
      <c r="J1461" s="612">
        <v>0</v>
      </c>
      <c r="K1461" s="143">
        <v>1</v>
      </c>
      <c r="L1461" s="613">
        <v>0</v>
      </c>
      <c r="M1461" s="613">
        <v>11</v>
      </c>
      <c r="N1461" s="140"/>
      <c r="O1461" s="466"/>
    </row>
    <row r="1462" spans="1:15" s="101" customFormat="1" ht="12.75" hidden="1" customHeight="1" x14ac:dyDescent="0.2">
      <c r="A1462" s="129"/>
      <c r="B1462" s="188"/>
      <c r="C1462" s="183"/>
      <c r="D1462" s="107">
        <v>2011</v>
      </c>
      <c r="E1462" s="214"/>
      <c r="F1462" s="609">
        <v>4</v>
      </c>
      <c r="G1462" s="610">
        <v>1</v>
      </c>
      <c r="H1462" s="611">
        <v>5</v>
      </c>
      <c r="I1462" s="609">
        <v>1</v>
      </c>
      <c r="J1462" s="612">
        <v>0</v>
      </c>
      <c r="K1462" s="143">
        <v>1</v>
      </c>
      <c r="L1462" s="613">
        <v>0</v>
      </c>
      <c r="M1462" s="613">
        <v>12</v>
      </c>
      <c r="N1462" s="115"/>
      <c r="O1462" s="466"/>
    </row>
    <row r="1463" spans="1:15" s="101" customFormat="1" ht="12.75" hidden="1" customHeight="1" x14ac:dyDescent="0.2">
      <c r="A1463" s="129">
        <v>56</v>
      </c>
      <c r="B1463" s="107" t="s">
        <v>33</v>
      </c>
      <c r="C1463" s="203" t="s">
        <v>34</v>
      </c>
      <c r="D1463" s="107" t="s">
        <v>339</v>
      </c>
      <c r="E1463" s="214"/>
      <c r="F1463" s="144">
        <v>0</v>
      </c>
      <c r="G1463" s="142">
        <v>0</v>
      </c>
      <c r="H1463" s="143">
        <v>0</v>
      </c>
      <c r="I1463" s="144">
        <v>1</v>
      </c>
      <c r="J1463" s="142">
        <v>1</v>
      </c>
      <c r="K1463" s="143">
        <v>2</v>
      </c>
      <c r="L1463" s="145">
        <v>3</v>
      </c>
      <c r="M1463" s="145">
        <v>11</v>
      </c>
      <c r="N1463" s="115"/>
      <c r="O1463" s="466"/>
    </row>
    <row r="1464" spans="1:15" s="101" customFormat="1" ht="12.75" hidden="1" customHeight="1" x14ac:dyDescent="0.2">
      <c r="A1464" s="129"/>
      <c r="B1464" s="107" t="s">
        <v>33</v>
      </c>
      <c r="C1464" s="203" t="s">
        <v>34</v>
      </c>
      <c r="D1464" s="107">
        <v>2013</v>
      </c>
      <c r="E1464" s="214"/>
      <c r="F1464" s="144">
        <v>0</v>
      </c>
      <c r="G1464" s="142">
        <v>1</v>
      </c>
      <c r="H1464" s="143">
        <v>1</v>
      </c>
      <c r="I1464" s="144">
        <v>2</v>
      </c>
      <c r="J1464" s="142">
        <v>0</v>
      </c>
      <c r="K1464" s="143">
        <v>2</v>
      </c>
      <c r="L1464" s="145">
        <v>2</v>
      </c>
      <c r="M1464" s="145">
        <v>11</v>
      </c>
      <c r="N1464" s="115"/>
      <c r="O1464" s="466"/>
    </row>
    <row r="1465" spans="1:15" s="101" customFormat="1" ht="12.75" customHeight="1" x14ac:dyDescent="0.2">
      <c r="A1465" s="129"/>
      <c r="B1465" s="107" t="s">
        <v>33</v>
      </c>
      <c r="C1465" s="203" t="s">
        <v>34</v>
      </c>
      <c r="D1465" s="107">
        <v>2014</v>
      </c>
      <c r="E1465" s="214"/>
      <c r="F1465" s="144">
        <v>0</v>
      </c>
      <c r="G1465" s="142">
        <v>0</v>
      </c>
      <c r="H1465" s="143">
        <v>0</v>
      </c>
      <c r="I1465" s="144">
        <v>1</v>
      </c>
      <c r="J1465" s="142">
        <v>0</v>
      </c>
      <c r="K1465" s="143">
        <v>1</v>
      </c>
      <c r="L1465" s="145">
        <v>2</v>
      </c>
      <c r="M1465" s="145">
        <v>10</v>
      </c>
      <c r="N1465" s="115"/>
      <c r="O1465" s="466"/>
    </row>
    <row r="1466" spans="1:15" s="101" customFormat="1" ht="12.75" customHeight="1" x14ac:dyDescent="0.2">
      <c r="A1466" s="129"/>
      <c r="B1466" s="107"/>
      <c r="C1466" s="203"/>
      <c r="D1466" s="107">
        <v>2015</v>
      </c>
      <c r="E1466" s="214"/>
      <c r="F1466" s="144">
        <v>0</v>
      </c>
      <c r="G1466" s="142">
        <v>1</v>
      </c>
      <c r="H1466" s="143">
        <v>1</v>
      </c>
      <c r="I1466" s="144">
        <v>0</v>
      </c>
      <c r="J1466" s="142">
        <v>0</v>
      </c>
      <c r="K1466" s="143">
        <v>0</v>
      </c>
      <c r="L1466" s="145">
        <v>0</v>
      </c>
      <c r="M1466" s="145">
        <v>11</v>
      </c>
      <c r="N1466" s="115"/>
      <c r="O1466" s="466"/>
    </row>
    <row r="1467" spans="1:15" s="101" customFormat="1" ht="12.75" customHeight="1" x14ac:dyDescent="0.2">
      <c r="A1467" s="129"/>
      <c r="B1467" s="107"/>
      <c r="C1467" s="203"/>
      <c r="D1467" s="107">
        <v>2016</v>
      </c>
      <c r="E1467" s="214"/>
      <c r="F1467" s="144">
        <v>3</v>
      </c>
      <c r="G1467" s="142">
        <v>0</v>
      </c>
      <c r="H1467" s="143">
        <v>3</v>
      </c>
      <c r="I1467" s="144">
        <v>0</v>
      </c>
      <c r="J1467" s="142">
        <v>1</v>
      </c>
      <c r="K1467" s="143">
        <v>1</v>
      </c>
      <c r="L1467" s="145">
        <v>0</v>
      </c>
      <c r="M1467" s="145">
        <v>12</v>
      </c>
      <c r="N1467" s="115"/>
      <c r="O1467" s="466"/>
    </row>
    <row r="1468" spans="1:15" s="467" customFormat="1" ht="12.75" customHeight="1" x14ac:dyDescent="0.25">
      <c r="A1468" s="128"/>
      <c r="B1468" s="107"/>
      <c r="C1468" s="201"/>
      <c r="D1468" s="107">
        <v>2017</v>
      </c>
      <c r="E1468" s="211"/>
      <c r="F1468" s="146">
        <v>0</v>
      </c>
      <c r="G1468" s="147">
        <v>0</v>
      </c>
      <c r="H1468" s="148">
        <v>0</v>
      </c>
      <c r="I1468" s="146">
        <v>0</v>
      </c>
      <c r="J1468" s="147">
        <v>1</v>
      </c>
      <c r="K1468" s="148">
        <v>1</v>
      </c>
      <c r="L1468" s="150">
        <v>0</v>
      </c>
      <c r="M1468" s="150">
        <v>13</v>
      </c>
      <c r="N1468" s="115"/>
      <c r="O1468" s="466"/>
    </row>
    <row r="1469" spans="1:15" s="467" customFormat="1" ht="12.75" customHeight="1" x14ac:dyDescent="0.25">
      <c r="A1469" s="128"/>
      <c r="B1469" s="107"/>
      <c r="C1469" s="201"/>
      <c r="D1469" s="107">
        <v>2018</v>
      </c>
      <c r="E1469" s="211"/>
      <c r="F1469" s="146">
        <v>0</v>
      </c>
      <c r="G1469" s="147">
        <v>0</v>
      </c>
      <c r="H1469" s="148">
        <v>0</v>
      </c>
      <c r="I1469" s="146">
        <v>0</v>
      </c>
      <c r="J1469" s="147">
        <v>0</v>
      </c>
      <c r="K1469" s="148">
        <v>0</v>
      </c>
      <c r="L1469" s="150">
        <v>2</v>
      </c>
      <c r="M1469" s="150">
        <v>11</v>
      </c>
      <c r="N1469" s="115"/>
      <c r="O1469" s="466"/>
    </row>
    <row r="1470" spans="1:15" s="466" customFormat="1" ht="4.5" customHeight="1" thickBot="1" x14ac:dyDescent="0.25">
      <c r="A1470" s="128"/>
      <c r="B1470" s="107"/>
      <c r="C1470" s="201"/>
      <c r="D1470" s="105"/>
      <c r="E1470" s="213">
        <v>5</v>
      </c>
      <c r="F1470" s="13"/>
      <c r="G1470" s="14"/>
      <c r="H1470" s="15"/>
      <c r="I1470" s="13"/>
      <c r="J1470" s="14"/>
      <c r="K1470" s="15"/>
      <c r="L1470" s="8"/>
      <c r="M1470" s="8"/>
      <c r="N1470" s="140"/>
    </row>
    <row r="1471" spans="1:15" s="33" customFormat="1" ht="12" hidden="1" customHeight="1" x14ac:dyDescent="0.2">
      <c r="A1471" s="129">
        <v>1</v>
      </c>
      <c r="B1471" s="107" t="s">
        <v>35</v>
      </c>
      <c r="C1471" s="203" t="s">
        <v>36</v>
      </c>
      <c r="D1471" s="107">
        <v>1997</v>
      </c>
      <c r="E1471" s="214">
        <v>12</v>
      </c>
      <c r="F1471" s="146">
        <v>2</v>
      </c>
      <c r="G1471" s="147">
        <v>4</v>
      </c>
      <c r="H1471" s="148">
        <v>6</v>
      </c>
      <c r="I1471" s="146">
        <v>2</v>
      </c>
      <c r="J1471" s="147">
        <v>0</v>
      </c>
      <c r="K1471" s="148">
        <v>2</v>
      </c>
      <c r="L1471" s="150">
        <v>0</v>
      </c>
      <c r="M1471" s="150">
        <v>2</v>
      </c>
      <c r="N1471" s="141"/>
      <c r="O1471" s="466"/>
    </row>
    <row r="1472" spans="1:15" s="33" customFormat="1" ht="12.75" hidden="1" customHeight="1" x14ac:dyDescent="0.2">
      <c r="A1472" s="129">
        <v>1</v>
      </c>
      <c r="B1472" s="107" t="s">
        <v>35</v>
      </c>
      <c r="C1472" s="203" t="s">
        <v>36</v>
      </c>
      <c r="D1472" s="107">
        <v>1998</v>
      </c>
      <c r="E1472" s="214">
        <v>12</v>
      </c>
      <c r="F1472" s="146">
        <v>0</v>
      </c>
      <c r="G1472" s="147">
        <v>3</v>
      </c>
      <c r="H1472" s="148">
        <v>3</v>
      </c>
      <c r="I1472" s="146">
        <v>0</v>
      </c>
      <c r="J1472" s="147">
        <v>0</v>
      </c>
      <c r="K1472" s="148">
        <v>0</v>
      </c>
      <c r="L1472" s="150">
        <v>0</v>
      </c>
      <c r="M1472" s="150">
        <v>2</v>
      </c>
      <c r="N1472" s="141"/>
      <c r="O1472" s="466"/>
    </row>
    <row r="1473" spans="1:15" s="33" customFormat="1" ht="12.75" hidden="1" customHeight="1" x14ac:dyDescent="0.2">
      <c r="A1473" s="129">
        <v>1</v>
      </c>
      <c r="B1473" s="107" t="s">
        <v>35</v>
      </c>
      <c r="C1473" s="203" t="s">
        <v>36</v>
      </c>
      <c r="D1473" s="107">
        <v>1999</v>
      </c>
      <c r="E1473" s="214">
        <v>13</v>
      </c>
      <c r="F1473" s="146">
        <v>0</v>
      </c>
      <c r="G1473" s="147">
        <v>0</v>
      </c>
      <c r="H1473" s="148">
        <v>0</v>
      </c>
      <c r="I1473" s="146">
        <v>0</v>
      </c>
      <c r="J1473" s="147">
        <v>0</v>
      </c>
      <c r="K1473" s="148">
        <v>0</v>
      </c>
      <c r="L1473" s="150">
        <v>0</v>
      </c>
      <c r="M1473" s="150">
        <v>4</v>
      </c>
      <c r="N1473" s="141"/>
      <c r="O1473" s="466"/>
    </row>
    <row r="1474" spans="1:15" s="33" customFormat="1" ht="12.75" hidden="1" customHeight="1" x14ac:dyDescent="0.2">
      <c r="A1474" s="129">
        <v>1</v>
      </c>
      <c r="B1474" s="107" t="s">
        <v>35</v>
      </c>
      <c r="C1474" s="203" t="s">
        <v>36</v>
      </c>
      <c r="D1474" s="107">
        <v>2000</v>
      </c>
      <c r="E1474" s="214">
        <v>-10</v>
      </c>
      <c r="F1474" s="146">
        <v>5</v>
      </c>
      <c r="G1474" s="147">
        <v>12</v>
      </c>
      <c r="H1474" s="148">
        <v>17</v>
      </c>
      <c r="I1474" s="146">
        <v>0</v>
      </c>
      <c r="J1474" s="147">
        <v>4</v>
      </c>
      <c r="K1474" s="148">
        <v>4</v>
      </c>
      <c r="L1474" s="150">
        <v>0</v>
      </c>
      <c r="M1474" s="150">
        <v>7</v>
      </c>
      <c r="N1474" s="141"/>
      <c r="O1474" s="466"/>
    </row>
    <row r="1475" spans="1:15" s="33" customFormat="1" ht="12.75" hidden="1" customHeight="1" x14ac:dyDescent="0.2">
      <c r="A1475" s="129">
        <v>1</v>
      </c>
      <c r="B1475" s="107" t="s">
        <v>35</v>
      </c>
      <c r="C1475" s="203" t="s">
        <v>36</v>
      </c>
      <c r="D1475" s="107">
        <v>2001</v>
      </c>
      <c r="E1475" s="214">
        <v>-9</v>
      </c>
      <c r="F1475" s="146">
        <v>0</v>
      </c>
      <c r="G1475" s="147">
        <v>14</v>
      </c>
      <c r="H1475" s="148">
        <v>14</v>
      </c>
      <c r="I1475" s="146">
        <v>5</v>
      </c>
      <c r="J1475" s="147">
        <v>4</v>
      </c>
      <c r="K1475" s="148">
        <v>9</v>
      </c>
      <c r="L1475" s="150">
        <v>0</v>
      </c>
      <c r="M1475" s="150">
        <v>16</v>
      </c>
      <c r="N1475" s="141"/>
      <c r="O1475" s="466"/>
    </row>
    <row r="1476" spans="1:15" s="33" customFormat="1" ht="12.75" hidden="1" customHeight="1" x14ac:dyDescent="0.2">
      <c r="A1476" s="129">
        <v>1</v>
      </c>
      <c r="B1476" s="107" t="s">
        <v>35</v>
      </c>
      <c r="C1476" s="203" t="s">
        <v>36</v>
      </c>
      <c r="D1476" s="107">
        <v>2002</v>
      </c>
      <c r="E1476" s="214">
        <v>-8</v>
      </c>
      <c r="F1476" s="146">
        <v>0</v>
      </c>
      <c r="G1476" s="147">
        <v>5</v>
      </c>
      <c r="H1476" s="148">
        <v>5</v>
      </c>
      <c r="I1476" s="146">
        <v>0</v>
      </c>
      <c r="J1476" s="147">
        <v>16</v>
      </c>
      <c r="K1476" s="148">
        <v>16</v>
      </c>
      <c r="L1476" s="150">
        <v>0</v>
      </c>
      <c r="M1476" s="150">
        <v>42</v>
      </c>
      <c r="N1476" s="141"/>
      <c r="O1476" s="466"/>
    </row>
    <row r="1477" spans="1:15" s="33" customFormat="1" ht="12.75" hidden="1" customHeight="1" x14ac:dyDescent="0.2">
      <c r="A1477" s="129">
        <v>1</v>
      </c>
      <c r="B1477" s="107" t="s">
        <v>35</v>
      </c>
      <c r="C1477" s="203" t="s">
        <v>36</v>
      </c>
      <c r="D1477" s="107">
        <v>2003</v>
      </c>
      <c r="E1477" s="214">
        <v>-7</v>
      </c>
      <c r="F1477" s="146">
        <v>8</v>
      </c>
      <c r="G1477" s="147">
        <v>47</v>
      </c>
      <c r="H1477" s="148">
        <v>55</v>
      </c>
      <c r="I1477" s="146">
        <v>8</v>
      </c>
      <c r="J1477" s="147">
        <v>47</v>
      </c>
      <c r="K1477" s="148">
        <v>55</v>
      </c>
      <c r="L1477" s="150">
        <v>0</v>
      </c>
      <c r="M1477" s="150">
        <v>97</v>
      </c>
      <c r="N1477" s="141"/>
      <c r="O1477" s="466"/>
    </row>
    <row r="1478" spans="1:15" s="33" customFormat="1" ht="12.75" hidden="1" customHeight="1" x14ac:dyDescent="0.2">
      <c r="A1478" s="129">
        <v>1</v>
      </c>
      <c r="B1478" s="107" t="s">
        <v>35</v>
      </c>
      <c r="C1478" s="203" t="s">
        <v>36</v>
      </c>
      <c r="D1478" s="107">
        <v>2004</v>
      </c>
      <c r="E1478" s="214">
        <v>-6</v>
      </c>
      <c r="F1478" s="146">
        <v>2</v>
      </c>
      <c r="G1478" s="147">
        <v>3</v>
      </c>
      <c r="H1478" s="148">
        <v>5</v>
      </c>
      <c r="I1478" s="146">
        <v>17</v>
      </c>
      <c r="J1478" s="147">
        <v>53</v>
      </c>
      <c r="K1478" s="148">
        <v>70</v>
      </c>
      <c r="L1478" s="150">
        <v>0</v>
      </c>
      <c r="M1478" s="150">
        <v>0</v>
      </c>
      <c r="N1478" s="141"/>
      <c r="O1478" s="466"/>
    </row>
    <row r="1479" spans="1:15" s="33" customFormat="1" ht="12" hidden="1" customHeight="1" x14ac:dyDescent="0.2">
      <c r="A1479" s="129"/>
      <c r="B1479" s="107"/>
      <c r="C1479" s="203"/>
      <c r="D1479" s="107">
        <v>2005</v>
      </c>
      <c r="E1479" s="214"/>
      <c r="F1479" s="146">
        <v>0</v>
      </c>
      <c r="G1479" s="147">
        <v>41</v>
      </c>
      <c r="H1479" s="148">
        <v>41</v>
      </c>
      <c r="I1479" s="146">
        <v>3</v>
      </c>
      <c r="J1479" s="147">
        <v>13</v>
      </c>
      <c r="K1479" s="148">
        <v>16</v>
      </c>
      <c r="L1479" s="150">
        <v>0</v>
      </c>
      <c r="M1479" s="150">
        <v>88</v>
      </c>
      <c r="N1479" s="141"/>
      <c r="O1479" s="466"/>
    </row>
    <row r="1480" spans="1:15" s="33" customFormat="1" ht="12.75" hidden="1" customHeight="1" x14ac:dyDescent="0.2">
      <c r="A1480" s="129">
        <v>1</v>
      </c>
      <c r="B1480" s="107" t="s">
        <v>35</v>
      </c>
      <c r="C1480" s="203" t="s">
        <v>36</v>
      </c>
      <c r="D1480" s="105">
        <v>2006</v>
      </c>
      <c r="E1480" s="214">
        <v>-5</v>
      </c>
      <c r="F1480" s="146">
        <v>4</v>
      </c>
      <c r="G1480" s="147">
        <v>24</v>
      </c>
      <c r="H1480" s="148">
        <v>28</v>
      </c>
      <c r="I1480" s="146">
        <v>2</v>
      </c>
      <c r="J1480" s="147">
        <v>16</v>
      </c>
      <c r="K1480" s="148">
        <v>18</v>
      </c>
      <c r="L1480" s="150">
        <v>0</v>
      </c>
      <c r="M1480" s="150">
        <v>109</v>
      </c>
      <c r="N1480" s="141"/>
      <c r="O1480" s="466"/>
    </row>
    <row r="1481" spans="1:15" s="33" customFormat="1" ht="12.75" hidden="1" customHeight="1" x14ac:dyDescent="0.2">
      <c r="A1481" s="129">
        <v>1</v>
      </c>
      <c r="B1481" s="107" t="s">
        <v>35</v>
      </c>
      <c r="C1481" s="203" t="s">
        <v>36</v>
      </c>
      <c r="D1481" s="105">
        <v>2007</v>
      </c>
      <c r="E1481" s="214">
        <v>-4</v>
      </c>
      <c r="F1481" s="146">
        <v>2</v>
      </c>
      <c r="G1481" s="147">
        <v>57</v>
      </c>
      <c r="H1481" s="148">
        <v>59</v>
      </c>
      <c r="I1481" s="146">
        <v>2</v>
      </c>
      <c r="J1481" s="147">
        <v>57</v>
      </c>
      <c r="K1481" s="148">
        <v>59</v>
      </c>
      <c r="L1481" s="150">
        <v>0</v>
      </c>
      <c r="M1481" s="150">
        <v>168</v>
      </c>
      <c r="N1481" s="141"/>
      <c r="O1481" s="466"/>
    </row>
    <row r="1482" spans="1:15" s="33" customFormat="1" ht="12.75" hidden="1" customHeight="1" x14ac:dyDescent="0.2">
      <c r="A1482" s="129">
        <v>1</v>
      </c>
      <c r="B1482" s="107" t="s">
        <v>35</v>
      </c>
      <c r="C1482" s="203" t="s">
        <v>36</v>
      </c>
      <c r="D1482" s="105">
        <v>2008</v>
      </c>
      <c r="E1482" s="214">
        <v>-3</v>
      </c>
      <c r="F1482" s="146">
        <v>6</v>
      </c>
      <c r="G1482" s="147">
        <v>33</v>
      </c>
      <c r="H1482" s="148">
        <v>39</v>
      </c>
      <c r="I1482" s="146">
        <v>6</v>
      </c>
      <c r="J1482" s="147">
        <v>33</v>
      </c>
      <c r="K1482" s="148">
        <v>39</v>
      </c>
      <c r="L1482" s="150">
        <v>0</v>
      </c>
      <c r="M1482" s="150">
        <v>211</v>
      </c>
      <c r="N1482" s="141"/>
      <c r="O1482" s="466"/>
    </row>
    <row r="1483" spans="1:15" s="33" customFormat="1" ht="12.75" hidden="1" customHeight="1" x14ac:dyDescent="0.2">
      <c r="A1483" s="129">
        <v>1</v>
      </c>
      <c r="B1483" s="107" t="s">
        <v>35</v>
      </c>
      <c r="C1483" s="203" t="s">
        <v>36</v>
      </c>
      <c r="D1483" s="105">
        <v>2009</v>
      </c>
      <c r="E1483" s="214">
        <v>-2</v>
      </c>
      <c r="F1483" s="146">
        <v>20</v>
      </c>
      <c r="G1483" s="147">
        <v>29</v>
      </c>
      <c r="H1483" s="148">
        <v>49</v>
      </c>
      <c r="I1483" s="146">
        <v>20</v>
      </c>
      <c r="J1483" s="149">
        <v>29</v>
      </c>
      <c r="K1483" s="143">
        <v>49</v>
      </c>
      <c r="L1483" s="150">
        <v>0</v>
      </c>
      <c r="M1483" s="150">
        <v>268</v>
      </c>
      <c r="N1483" s="141"/>
      <c r="O1483" s="466"/>
    </row>
    <row r="1484" spans="1:15" s="33" customFormat="1" ht="12.75" hidden="1" customHeight="1" x14ac:dyDescent="0.2">
      <c r="A1484" s="129">
        <v>1</v>
      </c>
      <c r="B1484" s="107" t="s">
        <v>35</v>
      </c>
      <c r="C1484" s="203" t="s">
        <v>36</v>
      </c>
      <c r="D1484" s="107">
        <v>2010</v>
      </c>
      <c r="E1484" s="214">
        <v>-1</v>
      </c>
      <c r="F1484" s="146">
        <v>5</v>
      </c>
      <c r="G1484" s="147">
        <v>33</v>
      </c>
      <c r="H1484" s="611">
        <v>38</v>
      </c>
      <c r="I1484" s="146">
        <v>5</v>
      </c>
      <c r="J1484" s="147">
        <v>33</v>
      </c>
      <c r="K1484" s="143">
        <v>38</v>
      </c>
      <c r="L1484" s="150">
        <v>0</v>
      </c>
      <c r="M1484" s="150">
        <v>306</v>
      </c>
      <c r="N1484" s="140"/>
      <c r="O1484" s="466"/>
    </row>
    <row r="1485" spans="1:15" s="101" customFormat="1" ht="12.75" hidden="1" customHeight="1" x14ac:dyDescent="0.2">
      <c r="B1485" s="107" t="s">
        <v>35</v>
      </c>
      <c r="C1485" s="203" t="s">
        <v>36</v>
      </c>
      <c r="D1485" s="107">
        <v>2011</v>
      </c>
      <c r="E1485" s="214"/>
      <c r="F1485" s="146">
        <v>5</v>
      </c>
      <c r="G1485" s="147">
        <v>12</v>
      </c>
      <c r="H1485" s="611">
        <v>17</v>
      </c>
      <c r="I1485" s="146">
        <v>5</v>
      </c>
      <c r="J1485" s="147">
        <v>12</v>
      </c>
      <c r="K1485" s="143">
        <v>17</v>
      </c>
      <c r="L1485" s="150">
        <v>0</v>
      </c>
      <c r="M1485" s="150">
        <v>323</v>
      </c>
      <c r="N1485" s="115"/>
      <c r="O1485" s="466"/>
    </row>
    <row r="1486" spans="1:15" s="101" customFormat="1" ht="12.75" hidden="1" customHeight="1" x14ac:dyDescent="0.2">
      <c r="A1486" s="129">
        <v>57</v>
      </c>
      <c r="B1486" s="107" t="s">
        <v>35</v>
      </c>
      <c r="C1486" s="203" t="s">
        <v>36</v>
      </c>
      <c r="D1486" s="107" t="s">
        <v>339</v>
      </c>
      <c r="E1486" s="214"/>
      <c r="F1486" s="144">
        <v>3</v>
      </c>
      <c r="G1486" s="142">
        <v>17</v>
      </c>
      <c r="H1486" s="143">
        <v>20</v>
      </c>
      <c r="I1486" s="144">
        <v>3</v>
      </c>
      <c r="J1486" s="142">
        <v>18</v>
      </c>
      <c r="K1486" s="143">
        <v>21</v>
      </c>
      <c r="L1486" s="145">
        <v>2</v>
      </c>
      <c r="M1486" s="145">
        <v>342</v>
      </c>
      <c r="N1486" s="115"/>
      <c r="O1486" s="466"/>
    </row>
    <row r="1487" spans="1:15" s="101" customFormat="1" ht="12.75" hidden="1" customHeight="1" x14ac:dyDescent="0.2">
      <c r="A1487" s="129"/>
      <c r="B1487" s="107" t="s">
        <v>35</v>
      </c>
      <c r="C1487" s="203" t="s">
        <v>36</v>
      </c>
      <c r="D1487" s="107">
        <v>2013</v>
      </c>
      <c r="E1487" s="214"/>
      <c r="F1487" s="144">
        <v>0</v>
      </c>
      <c r="G1487" s="142">
        <v>34</v>
      </c>
      <c r="H1487" s="143">
        <v>34</v>
      </c>
      <c r="I1487" s="144">
        <v>3</v>
      </c>
      <c r="J1487" s="142">
        <v>34</v>
      </c>
      <c r="K1487" s="143">
        <v>37</v>
      </c>
      <c r="L1487" s="145">
        <v>0</v>
      </c>
      <c r="M1487" s="145">
        <v>380</v>
      </c>
      <c r="N1487" s="115"/>
      <c r="O1487" s="466"/>
    </row>
    <row r="1488" spans="1:15" s="101" customFormat="1" ht="12.75" customHeight="1" x14ac:dyDescent="0.2">
      <c r="A1488" s="129"/>
      <c r="B1488" s="107" t="s">
        <v>35</v>
      </c>
      <c r="C1488" s="203" t="s">
        <v>36</v>
      </c>
      <c r="D1488" s="107">
        <v>2014</v>
      </c>
      <c r="E1488" s="214"/>
      <c r="F1488" s="136" t="s">
        <v>307</v>
      </c>
      <c r="G1488" s="138" t="s">
        <v>307</v>
      </c>
      <c r="H1488" s="139" t="s">
        <v>307</v>
      </c>
      <c r="I1488" s="136" t="s">
        <v>307</v>
      </c>
      <c r="J1488" s="14" t="s">
        <v>307</v>
      </c>
      <c r="K1488" s="139" t="s">
        <v>307</v>
      </c>
      <c r="L1488" s="137" t="s">
        <v>307</v>
      </c>
      <c r="M1488" s="137" t="s">
        <v>307</v>
      </c>
      <c r="N1488" s="115"/>
      <c r="O1488" s="466"/>
    </row>
    <row r="1489" spans="1:15" s="101" customFormat="1" ht="12.75" customHeight="1" x14ac:dyDescent="0.2">
      <c r="A1489" s="129"/>
      <c r="B1489" s="107"/>
      <c r="C1489" s="203"/>
      <c r="D1489" s="107">
        <v>2015</v>
      </c>
      <c r="E1489" s="214"/>
      <c r="F1489" s="136" t="s">
        <v>307</v>
      </c>
      <c r="G1489" s="138" t="s">
        <v>307</v>
      </c>
      <c r="H1489" s="139" t="s">
        <v>307</v>
      </c>
      <c r="I1489" s="136" t="s">
        <v>307</v>
      </c>
      <c r="J1489" s="14" t="s">
        <v>307</v>
      </c>
      <c r="K1489" s="139" t="s">
        <v>307</v>
      </c>
      <c r="L1489" s="137" t="s">
        <v>307</v>
      </c>
      <c r="M1489" s="137" t="s">
        <v>307</v>
      </c>
      <c r="N1489" s="115"/>
      <c r="O1489" s="466"/>
    </row>
    <row r="1490" spans="1:15" s="101" customFormat="1" ht="12.75" customHeight="1" x14ac:dyDescent="0.2">
      <c r="A1490" s="129"/>
      <c r="B1490" s="107"/>
      <c r="C1490" s="203"/>
      <c r="D1490" s="107">
        <v>2016</v>
      </c>
      <c r="E1490" s="214"/>
      <c r="F1490" s="136">
        <v>5</v>
      </c>
      <c r="G1490" s="138">
        <v>57</v>
      </c>
      <c r="H1490" s="139">
        <v>62</v>
      </c>
      <c r="I1490" s="136">
        <v>5</v>
      </c>
      <c r="J1490" s="14">
        <v>57</v>
      </c>
      <c r="K1490" s="139">
        <v>62</v>
      </c>
      <c r="L1490" s="137">
        <v>5</v>
      </c>
      <c r="M1490" s="86">
        <v>461</v>
      </c>
      <c r="N1490" s="116"/>
      <c r="O1490" s="466"/>
    </row>
    <row r="1491" spans="1:15" s="467" customFormat="1" ht="12.75" customHeight="1" x14ac:dyDescent="0.25">
      <c r="A1491" s="128"/>
      <c r="B1491" s="107"/>
      <c r="C1491" s="203"/>
      <c r="D1491" s="107">
        <v>2017</v>
      </c>
      <c r="E1491" s="211"/>
      <c r="F1491" s="94" t="s">
        <v>307</v>
      </c>
      <c r="G1491" s="95" t="s">
        <v>307</v>
      </c>
      <c r="H1491" s="96" t="s">
        <v>307</v>
      </c>
      <c r="I1491" s="94" t="s">
        <v>307</v>
      </c>
      <c r="J1491" s="95" t="s">
        <v>307</v>
      </c>
      <c r="K1491" s="96" t="s">
        <v>307</v>
      </c>
      <c r="L1491" s="93" t="s">
        <v>307</v>
      </c>
      <c r="M1491" s="93" t="s">
        <v>307</v>
      </c>
      <c r="N1491" s="115"/>
      <c r="O1491" s="466"/>
    </row>
    <row r="1492" spans="1:15" s="467" customFormat="1" ht="12.75" customHeight="1" x14ac:dyDescent="0.25">
      <c r="A1492" s="128"/>
      <c r="B1492" s="107"/>
      <c r="C1492" s="203"/>
      <c r="D1492" s="107">
        <v>2018</v>
      </c>
      <c r="E1492" s="211"/>
      <c r="F1492" s="94">
        <v>27</v>
      </c>
      <c r="G1492" s="95">
        <v>0</v>
      </c>
      <c r="H1492" s="96">
        <v>27</v>
      </c>
      <c r="I1492" s="94">
        <v>27</v>
      </c>
      <c r="J1492" s="95">
        <v>0</v>
      </c>
      <c r="K1492" s="96">
        <v>27</v>
      </c>
      <c r="L1492" s="93">
        <v>0</v>
      </c>
      <c r="M1492" s="86">
        <v>501</v>
      </c>
      <c r="N1492" s="100"/>
      <c r="O1492" s="466"/>
    </row>
    <row r="1493" spans="1:15" s="466" customFormat="1" ht="4.5" customHeight="1" thickBot="1" x14ac:dyDescent="0.25">
      <c r="A1493" s="128"/>
      <c r="B1493" s="107"/>
      <c r="C1493" s="201"/>
      <c r="D1493" s="105"/>
      <c r="E1493" s="213">
        <v>5</v>
      </c>
      <c r="F1493" s="13"/>
      <c r="G1493" s="14"/>
      <c r="H1493" s="15"/>
      <c r="I1493" s="13"/>
      <c r="J1493" s="14"/>
      <c r="K1493" s="15"/>
      <c r="L1493" s="8"/>
      <c r="M1493" s="8"/>
      <c r="N1493" s="140"/>
    </row>
    <row r="1494" spans="1:15" s="62" customFormat="1" ht="36" x14ac:dyDescent="0.2">
      <c r="A1494" s="113"/>
      <c r="B1494" s="132"/>
      <c r="C1494" s="204" t="s">
        <v>187</v>
      </c>
      <c r="D1494" s="205" t="s">
        <v>186</v>
      </c>
      <c r="E1494" s="224">
        <v>28</v>
      </c>
      <c r="F1494" s="479" t="s">
        <v>237</v>
      </c>
      <c r="G1494" s="54"/>
      <c r="H1494" s="55"/>
      <c r="I1494" s="5" t="s">
        <v>238</v>
      </c>
      <c r="J1494" s="54"/>
      <c r="K1494" s="54"/>
      <c r="L1494" s="11" t="s">
        <v>239</v>
      </c>
      <c r="M1494" s="7" t="s">
        <v>240</v>
      </c>
      <c r="N1494" s="141"/>
      <c r="O1494" s="101"/>
    </row>
    <row r="1495" spans="1:15" s="471" customFormat="1" ht="4.5" customHeight="1" x14ac:dyDescent="0.2">
      <c r="A1495" s="127"/>
      <c r="B1495" s="107"/>
      <c r="C1495" s="203"/>
      <c r="D1495" s="105"/>
      <c r="E1495" s="211"/>
      <c r="F1495" s="480"/>
      <c r="G1495" s="64"/>
      <c r="H1495" s="65"/>
      <c r="I1495" s="63"/>
      <c r="J1495" s="14"/>
      <c r="K1495" s="65"/>
      <c r="L1495" s="66"/>
      <c r="M1495" s="66"/>
      <c r="N1495" s="141"/>
      <c r="O1495" s="112"/>
    </row>
    <row r="1496" spans="1:15" s="33" customFormat="1" ht="12.75" hidden="1" customHeight="1" x14ac:dyDescent="0.2">
      <c r="A1496" s="129">
        <v>1</v>
      </c>
      <c r="B1496" s="107"/>
      <c r="C1496" s="203" t="s">
        <v>62</v>
      </c>
      <c r="D1496" s="107">
        <v>1995</v>
      </c>
      <c r="E1496" s="214">
        <v>1</v>
      </c>
      <c r="F1496" s="136">
        <v>2809</v>
      </c>
      <c r="G1496" s="138">
        <v>366</v>
      </c>
      <c r="H1496" s="139">
        <v>3175</v>
      </c>
      <c r="I1496" s="136">
        <v>0</v>
      </c>
      <c r="J1496" s="138">
        <v>0</v>
      </c>
      <c r="K1496" s="139">
        <v>0</v>
      </c>
      <c r="L1496" s="137">
        <v>0</v>
      </c>
      <c r="M1496" s="137">
        <v>0</v>
      </c>
      <c r="N1496" s="140"/>
      <c r="O1496" s="466"/>
    </row>
    <row r="1497" spans="1:15" s="33" customFormat="1" ht="12.75" hidden="1" customHeight="1" x14ac:dyDescent="0.2">
      <c r="A1497" s="129">
        <v>1</v>
      </c>
      <c r="B1497" s="107"/>
      <c r="C1497" s="203" t="s">
        <v>62</v>
      </c>
      <c r="D1497" s="107">
        <v>1996</v>
      </c>
      <c r="E1497" s="214">
        <v>2</v>
      </c>
      <c r="F1497" s="136">
        <v>1209</v>
      </c>
      <c r="G1497" s="138">
        <v>169</v>
      </c>
      <c r="H1497" s="139">
        <v>1378</v>
      </c>
      <c r="I1497" s="136">
        <v>1317</v>
      </c>
      <c r="J1497" s="138">
        <v>135</v>
      </c>
      <c r="K1497" s="139">
        <v>1452</v>
      </c>
      <c r="L1497" s="137">
        <v>0</v>
      </c>
      <c r="M1497" s="137">
        <v>1459</v>
      </c>
      <c r="N1497" s="140"/>
      <c r="O1497" s="466"/>
    </row>
    <row r="1498" spans="1:15" s="33" customFormat="1" ht="12.75" hidden="1" customHeight="1" x14ac:dyDescent="0.2">
      <c r="A1498" s="129">
        <v>1</v>
      </c>
      <c r="B1498" s="107" t="s">
        <v>116</v>
      </c>
      <c r="C1498" s="203" t="s">
        <v>62</v>
      </c>
      <c r="D1498" s="107">
        <v>1997</v>
      </c>
      <c r="E1498" s="214">
        <v>3</v>
      </c>
      <c r="F1498" s="136">
        <v>1291</v>
      </c>
      <c r="G1498" s="138">
        <v>238</v>
      </c>
      <c r="H1498" s="139">
        <v>1529</v>
      </c>
      <c r="I1498" s="136">
        <v>0</v>
      </c>
      <c r="J1498" s="138">
        <v>0</v>
      </c>
      <c r="K1498" s="139">
        <v>0</v>
      </c>
      <c r="L1498" s="137">
        <v>81</v>
      </c>
      <c r="M1498" s="137">
        <v>2240</v>
      </c>
      <c r="N1498" s="140"/>
      <c r="O1498" s="466"/>
    </row>
    <row r="1499" spans="1:15" s="33" customFormat="1" ht="12.75" hidden="1" customHeight="1" x14ac:dyDescent="0.2">
      <c r="A1499" s="129">
        <v>1</v>
      </c>
      <c r="B1499" s="107" t="s">
        <v>116</v>
      </c>
      <c r="C1499" s="203" t="s">
        <v>62</v>
      </c>
      <c r="D1499" s="107">
        <v>1998</v>
      </c>
      <c r="E1499" s="214">
        <v>4</v>
      </c>
      <c r="F1499" s="94">
        <v>1549</v>
      </c>
      <c r="G1499" s="95">
        <v>286</v>
      </c>
      <c r="H1499" s="96">
        <v>1835</v>
      </c>
      <c r="I1499" s="94">
        <v>1365</v>
      </c>
      <c r="J1499" s="95">
        <v>126</v>
      </c>
      <c r="K1499" s="139">
        <v>1491</v>
      </c>
      <c r="L1499" s="137">
        <v>179</v>
      </c>
      <c r="M1499" s="137">
        <v>3287</v>
      </c>
      <c r="N1499" s="140"/>
      <c r="O1499" s="466"/>
    </row>
    <row r="1500" spans="1:15" s="33" customFormat="1" ht="12.75" hidden="1" customHeight="1" thickBot="1" x14ac:dyDescent="0.25">
      <c r="A1500" s="129">
        <v>1</v>
      </c>
      <c r="B1500" s="107" t="s">
        <v>116</v>
      </c>
      <c r="C1500" s="203" t="s">
        <v>62</v>
      </c>
      <c r="D1500" s="107">
        <v>1999</v>
      </c>
      <c r="E1500" s="216">
        <v>5</v>
      </c>
      <c r="F1500" s="94">
        <v>1641</v>
      </c>
      <c r="G1500" s="95">
        <v>244</v>
      </c>
      <c r="H1500" s="96">
        <v>1885</v>
      </c>
      <c r="I1500" s="94">
        <v>1335</v>
      </c>
      <c r="J1500" s="95">
        <v>212</v>
      </c>
      <c r="K1500" s="139">
        <v>1547</v>
      </c>
      <c r="L1500" s="137">
        <v>270</v>
      </c>
      <c r="M1500" s="137">
        <v>4974</v>
      </c>
      <c r="N1500" s="140"/>
      <c r="O1500" s="466"/>
    </row>
    <row r="1501" spans="1:15" s="33" customFormat="1" ht="12.75" hidden="1" customHeight="1" x14ac:dyDescent="0.2">
      <c r="A1501" s="129">
        <v>1</v>
      </c>
      <c r="B1501" s="107" t="s">
        <v>116</v>
      </c>
      <c r="C1501" s="203" t="s">
        <v>62</v>
      </c>
      <c r="D1501" s="107">
        <v>2000</v>
      </c>
      <c r="E1501" s="214">
        <v>-1</v>
      </c>
      <c r="F1501" s="94">
        <v>1572</v>
      </c>
      <c r="G1501" s="95">
        <v>385</v>
      </c>
      <c r="H1501" s="96">
        <v>1957</v>
      </c>
      <c r="I1501" s="94">
        <v>1029</v>
      </c>
      <c r="J1501" s="95">
        <v>286</v>
      </c>
      <c r="K1501" s="139">
        <v>1315</v>
      </c>
      <c r="L1501" s="137">
        <v>476</v>
      </c>
      <c r="M1501" s="137">
        <v>5868</v>
      </c>
      <c r="N1501" s="140"/>
      <c r="O1501" s="466"/>
    </row>
    <row r="1502" spans="1:15" s="33" customFormat="1" ht="12.75" hidden="1" customHeight="1" x14ac:dyDescent="0.2">
      <c r="A1502" s="129">
        <v>1</v>
      </c>
      <c r="B1502" s="107" t="s">
        <v>116</v>
      </c>
      <c r="C1502" s="203" t="s">
        <v>62</v>
      </c>
      <c r="D1502" s="107">
        <v>2001</v>
      </c>
      <c r="E1502" s="214">
        <v>0</v>
      </c>
      <c r="F1502" s="94">
        <v>1803</v>
      </c>
      <c r="G1502" s="95">
        <v>356</v>
      </c>
      <c r="H1502" s="96">
        <v>2159</v>
      </c>
      <c r="I1502" s="94">
        <v>1308</v>
      </c>
      <c r="J1502" s="95">
        <v>210</v>
      </c>
      <c r="K1502" s="139">
        <v>1518</v>
      </c>
      <c r="L1502" s="137">
        <v>543</v>
      </c>
      <c r="M1502" s="137">
        <v>6843</v>
      </c>
      <c r="N1502" s="140"/>
      <c r="O1502" s="466"/>
    </row>
    <row r="1503" spans="1:15" s="33" customFormat="1" ht="12.75" hidden="1" customHeight="1" x14ac:dyDescent="0.2">
      <c r="A1503" s="129">
        <v>1</v>
      </c>
      <c r="B1503" s="107" t="s">
        <v>116</v>
      </c>
      <c r="C1503" s="203" t="s">
        <v>62</v>
      </c>
      <c r="D1503" s="107">
        <v>2002</v>
      </c>
      <c r="E1503" s="214">
        <v>1</v>
      </c>
      <c r="F1503" s="94">
        <v>1789</v>
      </c>
      <c r="G1503" s="95">
        <v>424</v>
      </c>
      <c r="H1503" s="96">
        <v>2213</v>
      </c>
      <c r="I1503" s="94">
        <v>1416</v>
      </c>
      <c r="J1503" s="95">
        <v>284</v>
      </c>
      <c r="K1503" s="139">
        <v>1700</v>
      </c>
      <c r="L1503" s="137">
        <v>747</v>
      </c>
      <c r="M1503" s="137">
        <v>7798</v>
      </c>
      <c r="N1503" s="140"/>
      <c r="O1503" s="466"/>
    </row>
    <row r="1504" spans="1:15" s="33" customFormat="1" ht="12.75" hidden="1" customHeight="1" x14ac:dyDescent="0.2">
      <c r="A1504" s="129">
        <v>1</v>
      </c>
      <c r="B1504" s="107" t="s">
        <v>116</v>
      </c>
      <c r="C1504" s="203" t="s">
        <v>62</v>
      </c>
      <c r="D1504" s="107">
        <v>2003</v>
      </c>
      <c r="E1504" s="214">
        <v>2</v>
      </c>
      <c r="F1504" s="94">
        <v>1924</v>
      </c>
      <c r="G1504" s="95">
        <v>591</v>
      </c>
      <c r="H1504" s="96">
        <v>2515</v>
      </c>
      <c r="I1504" s="94">
        <v>1513</v>
      </c>
      <c r="J1504" s="95">
        <v>347</v>
      </c>
      <c r="K1504" s="139">
        <v>1860</v>
      </c>
      <c r="L1504" s="137">
        <v>767</v>
      </c>
      <c r="M1504" s="137">
        <v>8900</v>
      </c>
      <c r="N1504" s="140"/>
      <c r="O1504" s="466"/>
    </row>
    <row r="1505" spans="1:15" s="33" customFormat="1" ht="12.75" hidden="1" customHeight="1" x14ac:dyDescent="0.2">
      <c r="A1505" s="129">
        <v>1</v>
      </c>
      <c r="B1505" s="107" t="s">
        <v>116</v>
      </c>
      <c r="C1505" s="203" t="s">
        <v>62</v>
      </c>
      <c r="D1505" s="107">
        <v>2004</v>
      </c>
      <c r="E1505" s="214">
        <v>3</v>
      </c>
      <c r="F1505" s="13">
        <v>1903</v>
      </c>
      <c r="G1505" s="14">
        <v>669</v>
      </c>
      <c r="H1505" s="15">
        <v>2572</v>
      </c>
      <c r="I1505" s="13">
        <v>1665</v>
      </c>
      <c r="J1505" s="14">
        <v>458</v>
      </c>
      <c r="K1505" s="15">
        <v>2123</v>
      </c>
      <c r="L1505" s="137">
        <v>841</v>
      </c>
      <c r="M1505" s="137">
        <v>10234</v>
      </c>
      <c r="N1505" s="141"/>
      <c r="O1505" s="466"/>
    </row>
    <row r="1506" spans="1:15" s="33" customFormat="1" ht="11.25" hidden="1" customHeight="1" x14ac:dyDescent="0.2">
      <c r="A1506" s="129"/>
      <c r="B1506" s="107"/>
      <c r="C1506" s="203"/>
      <c r="D1506" s="107">
        <v>2005</v>
      </c>
      <c r="E1506" s="214"/>
      <c r="F1506" s="13">
        <v>2231</v>
      </c>
      <c r="G1506" s="14">
        <v>495</v>
      </c>
      <c r="H1506" s="15">
        <v>2726</v>
      </c>
      <c r="I1506" s="13">
        <v>1753</v>
      </c>
      <c r="J1506" s="14">
        <v>418</v>
      </c>
      <c r="K1506" s="15">
        <v>2171</v>
      </c>
      <c r="L1506" s="137">
        <v>899</v>
      </c>
      <c r="M1506" s="137">
        <v>11514</v>
      </c>
      <c r="N1506" s="141"/>
      <c r="O1506" s="466"/>
    </row>
    <row r="1507" spans="1:15" s="33" customFormat="1" ht="12.75" hidden="1" customHeight="1" x14ac:dyDescent="0.2">
      <c r="A1507" s="129">
        <v>1</v>
      </c>
      <c r="B1507" s="107" t="s">
        <v>116</v>
      </c>
      <c r="C1507" s="203" t="s">
        <v>62</v>
      </c>
      <c r="D1507" s="105">
        <v>2006</v>
      </c>
      <c r="E1507" s="214">
        <v>6</v>
      </c>
      <c r="F1507" s="13">
        <v>2212</v>
      </c>
      <c r="G1507" s="14">
        <v>524</v>
      </c>
      <c r="H1507" s="15">
        <v>2736</v>
      </c>
      <c r="I1507" s="13">
        <v>1856</v>
      </c>
      <c r="J1507" s="14">
        <v>434</v>
      </c>
      <c r="K1507" s="15">
        <v>2290</v>
      </c>
      <c r="L1507" s="137">
        <v>883</v>
      </c>
      <c r="M1507" s="137">
        <v>12923</v>
      </c>
      <c r="N1507" s="141"/>
      <c r="O1507" s="466"/>
    </row>
    <row r="1508" spans="1:15" s="33" customFormat="1" ht="12.75" hidden="1" customHeight="1" x14ac:dyDescent="0.2">
      <c r="A1508" s="129">
        <v>1</v>
      </c>
      <c r="B1508" s="107" t="s">
        <v>116</v>
      </c>
      <c r="C1508" s="203" t="s">
        <v>214</v>
      </c>
      <c r="D1508" s="105">
        <v>2007</v>
      </c>
      <c r="E1508" s="214">
        <v>7</v>
      </c>
      <c r="F1508" s="13">
        <v>2307</v>
      </c>
      <c r="G1508" s="14">
        <v>661</v>
      </c>
      <c r="H1508" s="15">
        <v>2968</v>
      </c>
      <c r="I1508" s="13">
        <v>1935</v>
      </c>
      <c r="J1508" s="14">
        <v>673</v>
      </c>
      <c r="K1508" s="15">
        <v>2608</v>
      </c>
      <c r="L1508" s="137">
        <v>941</v>
      </c>
      <c r="M1508" s="137">
        <v>14598</v>
      </c>
      <c r="N1508" s="141"/>
      <c r="O1508" s="466"/>
    </row>
    <row r="1509" spans="1:15" s="33" customFormat="1" ht="12.75" hidden="1" customHeight="1" x14ac:dyDescent="0.2">
      <c r="A1509" s="129">
        <v>1</v>
      </c>
      <c r="B1509" s="107" t="s">
        <v>116</v>
      </c>
      <c r="C1509" s="203" t="s">
        <v>214</v>
      </c>
      <c r="D1509" s="105">
        <v>2008</v>
      </c>
      <c r="E1509" s="214">
        <v>8</v>
      </c>
      <c r="F1509" s="13">
        <v>2322</v>
      </c>
      <c r="G1509" s="14">
        <v>691</v>
      </c>
      <c r="H1509" s="15">
        <v>3013</v>
      </c>
      <c r="I1509" s="13">
        <v>1655</v>
      </c>
      <c r="J1509" s="14">
        <v>553</v>
      </c>
      <c r="K1509" s="15">
        <v>2208</v>
      </c>
      <c r="L1509" s="137">
        <v>1168</v>
      </c>
      <c r="M1509" s="137">
        <v>15598</v>
      </c>
      <c r="N1509" s="141"/>
      <c r="O1509" s="466"/>
    </row>
    <row r="1510" spans="1:15" s="33" customFormat="1" ht="12.75" hidden="1" customHeight="1" thickBot="1" x14ac:dyDescent="0.25">
      <c r="A1510" s="128"/>
      <c r="B1510" s="107" t="s">
        <v>116</v>
      </c>
      <c r="C1510" s="203" t="s">
        <v>214</v>
      </c>
      <c r="D1510" s="105">
        <v>2009</v>
      </c>
      <c r="E1510" s="216">
        <v>9</v>
      </c>
      <c r="F1510" s="13">
        <v>2158</v>
      </c>
      <c r="G1510" s="14">
        <v>606</v>
      </c>
      <c r="H1510" s="15">
        <v>2764</v>
      </c>
      <c r="I1510" s="13">
        <v>2007</v>
      </c>
      <c r="J1510" s="14">
        <v>582</v>
      </c>
      <c r="K1510" s="84">
        <v>2589</v>
      </c>
      <c r="L1510" s="137">
        <v>1411</v>
      </c>
      <c r="M1510" s="137">
        <v>16783</v>
      </c>
      <c r="N1510" s="141"/>
      <c r="O1510" s="466"/>
    </row>
    <row r="1511" spans="1:15" s="33" customFormat="1" ht="12.75" hidden="1" customHeight="1" x14ac:dyDescent="0.2">
      <c r="A1511" s="129">
        <v>1</v>
      </c>
      <c r="B1511" s="104"/>
      <c r="C1511" s="203"/>
      <c r="D1511" s="107">
        <v>2010</v>
      </c>
      <c r="E1511" s="214">
        <v>-5</v>
      </c>
      <c r="F1511" s="94">
        <v>2284</v>
      </c>
      <c r="G1511" s="95">
        <v>602</v>
      </c>
      <c r="H1511" s="96">
        <v>2886</v>
      </c>
      <c r="I1511" s="94">
        <v>1835</v>
      </c>
      <c r="J1511" s="97">
        <v>468</v>
      </c>
      <c r="K1511" s="84">
        <v>2303</v>
      </c>
      <c r="L1511" s="93">
        <v>1476</v>
      </c>
      <c r="M1511" s="93">
        <v>17612</v>
      </c>
      <c r="N1511" s="140"/>
      <c r="O1511" s="466"/>
    </row>
    <row r="1512" spans="1:15" s="101" customFormat="1" ht="12.75" hidden="1" customHeight="1" x14ac:dyDescent="0.2">
      <c r="A1512" s="129"/>
      <c r="B1512" s="104"/>
      <c r="C1512" s="220"/>
      <c r="D1512" s="107">
        <v>2011</v>
      </c>
      <c r="E1512" s="214"/>
      <c r="F1512" s="94">
        <v>2403</v>
      </c>
      <c r="G1512" s="95">
        <v>781</v>
      </c>
      <c r="H1512" s="96">
        <v>3184</v>
      </c>
      <c r="I1512" s="94">
        <v>2031</v>
      </c>
      <c r="J1512" s="97">
        <v>554</v>
      </c>
      <c r="K1512" s="84">
        <v>2585</v>
      </c>
      <c r="L1512" s="93">
        <v>1297</v>
      </c>
      <c r="M1512" s="93">
        <v>18900</v>
      </c>
      <c r="N1512" s="140"/>
      <c r="O1512" s="466"/>
    </row>
    <row r="1513" spans="1:15" s="101" customFormat="1" ht="12.75" hidden="1" customHeight="1" x14ac:dyDescent="0.2">
      <c r="A1513" s="129">
        <v>58</v>
      </c>
      <c r="B1513" s="188"/>
      <c r="C1513" s="183"/>
      <c r="D1513" s="107" t="s">
        <v>339</v>
      </c>
      <c r="E1513" s="214"/>
      <c r="F1513" s="85">
        <v>2243</v>
      </c>
      <c r="G1513" s="83">
        <v>625</v>
      </c>
      <c r="H1513" s="84">
        <v>2868</v>
      </c>
      <c r="I1513" s="85">
        <v>2032</v>
      </c>
      <c r="J1513" s="83">
        <v>608</v>
      </c>
      <c r="K1513" s="84">
        <v>2640</v>
      </c>
      <c r="L1513" s="86">
        <v>1177</v>
      </c>
      <c r="M1513" s="86">
        <v>20362</v>
      </c>
      <c r="N1513" s="115"/>
      <c r="O1513" s="466"/>
    </row>
    <row r="1514" spans="1:15" s="101" customFormat="1" ht="12.75" hidden="1" customHeight="1" x14ac:dyDescent="0.2">
      <c r="A1514" s="129"/>
      <c r="B1514" s="107" t="s">
        <v>116</v>
      </c>
      <c r="C1514" s="203" t="s">
        <v>214</v>
      </c>
      <c r="D1514" s="107">
        <v>2013</v>
      </c>
      <c r="E1514" s="214"/>
      <c r="F1514" s="85">
        <v>2754</v>
      </c>
      <c r="G1514" s="83">
        <v>542</v>
      </c>
      <c r="H1514" s="84">
        <v>3296</v>
      </c>
      <c r="I1514" s="85">
        <v>2135</v>
      </c>
      <c r="J1514" s="83">
        <v>570</v>
      </c>
      <c r="K1514" s="84">
        <v>2705</v>
      </c>
      <c r="L1514" s="86">
        <v>1492</v>
      </c>
      <c r="M1514" s="86">
        <v>21577</v>
      </c>
      <c r="N1514" s="115"/>
      <c r="O1514" s="466"/>
    </row>
    <row r="1515" spans="1:15" s="101" customFormat="1" ht="12.75" customHeight="1" x14ac:dyDescent="0.2">
      <c r="A1515" s="129"/>
      <c r="B1515" s="107" t="s">
        <v>116</v>
      </c>
      <c r="C1515" s="203" t="s">
        <v>214</v>
      </c>
      <c r="D1515" s="107">
        <v>2014</v>
      </c>
      <c r="E1515" s="214"/>
      <c r="F1515" s="85">
        <v>2732</v>
      </c>
      <c r="G1515" s="83">
        <v>893</v>
      </c>
      <c r="H1515" s="84">
        <v>3625</v>
      </c>
      <c r="I1515" s="85">
        <v>2105</v>
      </c>
      <c r="J1515" s="83">
        <v>576</v>
      </c>
      <c r="K1515" s="84">
        <v>2681</v>
      </c>
      <c r="L1515" s="86">
        <v>1704</v>
      </c>
      <c r="M1515" s="86">
        <v>22557</v>
      </c>
      <c r="N1515" s="140"/>
      <c r="O1515" s="466"/>
    </row>
    <row r="1516" spans="1:15" s="101" customFormat="1" ht="12.75" customHeight="1" x14ac:dyDescent="0.2">
      <c r="A1516" s="129"/>
      <c r="B1516" s="107"/>
      <c r="C1516" s="223" t="s">
        <v>215</v>
      </c>
      <c r="D1516" s="107">
        <v>2015</v>
      </c>
      <c r="E1516" s="214"/>
      <c r="F1516" s="181">
        <v>2420</v>
      </c>
      <c r="G1516" s="179">
        <v>691</v>
      </c>
      <c r="H1516" s="180">
        <v>3111</v>
      </c>
      <c r="I1516" s="181">
        <v>2218</v>
      </c>
      <c r="J1516" s="179">
        <v>626</v>
      </c>
      <c r="K1516" s="180">
        <v>2844</v>
      </c>
      <c r="L1516" s="151">
        <v>1628</v>
      </c>
      <c r="M1516" s="151">
        <v>23771</v>
      </c>
      <c r="N1516" s="140"/>
      <c r="O1516" s="466"/>
    </row>
    <row r="1517" spans="1:15" s="101" customFormat="1" ht="12.75" customHeight="1" x14ac:dyDescent="0.2">
      <c r="A1517" s="129"/>
      <c r="B1517" s="107"/>
      <c r="C1517" s="203"/>
      <c r="D1517" s="107">
        <v>2016</v>
      </c>
      <c r="E1517" s="214"/>
      <c r="F1517" s="181">
        <v>2621</v>
      </c>
      <c r="G1517" s="179">
        <v>678</v>
      </c>
      <c r="H1517" s="180">
        <v>3299</v>
      </c>
      <c r="I1517" s="181">
        <v>2320</v>
      </c>
      <c r="J1517" s="179">
        <v>660</v>
      </c>
      <c r="K1517" s="180">
        <v>2980</v>
      </c>
      <c r="L1517" s="151">
        <v>1598</v>
      </c>
      <c r="M1517" s="151">
        <v>25148</v>
      </c>
      <c r="N1517" s="115"/>
      <c r="O1517" s="466"/>
    </row>
    <row r="1518" spans="1:15" s="467" customFormat="1" ht="12.75" customHeight="1" x14ac:dyDescent="0.25">
      <c r="A1518" s="128"/>
      <c r="B1518" s="107"/>
      <c r="C1518" s="201"/>
      <c r="D1518" s="107">
        <v>2017</v>
      </c>
      <c r="E1518" s="211"/>
      <c r="F1518" s="136">
        <v>2763</v>
      </c>
      <c r="G1518" s="138">
        <v>659</v>
      </c>
      <c r="H1518" s="139">
        <v>3422</v>
      </c>
      <c r="I1518" s="136">
        <v>2277</v>
      </c>
      <c r="J1518" s="138">
        <v>588</v>
      </c>
      <c r="K1518" s="139">
        <v>2865</v>
      </c>
      <c r="L1518" s="137">
        <v>2099</v>
      </c>
      <c r="M1518" s="137">
        <v>25914</v>
      </c>
      <c r="N1518" s="115"/>
      <c r="O1518" s="466"/>
    </row>
    <row r="1519" spans="1:15" s="467" customFormat="1" ht="12.75" customHeight="1" x14ac:dyDescent="0.25">
      <c r="A1519" s="128"/>
      <c r="B1519" s="107"/>
      <c r="C1519" s="201"/>
      <c r="D1519" s="107">
        <v>2018</v>
      </c>
      <c r="E1519" s="211"/>
      <c r="F1519" s="136">
        <v>2831</v>
      </c>
      <c r="G1519" s="138">
        <v>723</v>
      </c>
      <c r="H1519" s="139">
        <v>3554</v>
      </c>
      <c r="I1519" s="136">
        <v>2218</v>
      </c>
      <c r="J1519" s="138">
        <v>539</v>
      </c>
      <c r="K1519" s="139">
        <v>2757</v>
      </c>
      <c r="L1519" s="137">
        <v>1772</v>
      </c>
      <c r="M1519" s="137">
        <v>26896</v>
      </c>
      <c r="N1519" s="100"/>
      <c r="O1519" s="466"/>
    </row>
    <row r="1520" spans="1:15" s="466" customFormat="1" ht="4.5" customHeight="1" thickBot="1" x14ac:dyDescent="0.25">
      <c r="A1520" s="128"/>
      <c r="B1520" s="107"/>
      <c r="C1520" s="201"/>
      <c r="D1520" s="105"/>
      <c r="E1520" s="213">
        <v>5</v>
      </c>
      <c r="F1520" s="13"/>
      <c r="G1520" s="14"/>
      <c r="H1520" s="15"/>
      <c r="I1520" s="13"/>
      <c r="J1520" s="14"/>
      <c r="K1520" s="15"/>
      <c r="L1520" s="8"/>
      <c r="M1520" s="8"/>
      <c r="N1520" s="140"/>
    </row>
    <row r="1521" spans="1:15" s="33" customFormat="1" ht="12" hidden="1" customHeight="1" x14ac:dyDescent="0.2">
      <c r="A1521" s="129">
        <v>1</v>
      </c>
      <c r="B1521" s="107"/>
      <c r="C1521" s="435" t="s">
        <v>102</v>
      </c>
      <c r="D1521" s="434">
        <v>2000</v>
      </c>
      <c r="E1521" s="436">
        <v>-1</v>
      </c>
      <c r="F1521" s="439">
        <v>0</v>
      </c>
      <c r="G1521" s="437">
        <v>0</v>
      </c>
      <c r="H1521" s="438">
        <v>0</v>
      </c>
      <c r="I1521" s="439">
        <v>0</v>
      </c>
      <c r="J1521" s="437">
        <v>0</v>
      </c>
      <c r="K1521" s="438">
        <v>0</v>
      </c>
      <c r="L1521" s="440">
        <v>0</v>
      </c>
      <c r="M1521" s="440">
        <v>111</v>
      </c>
      <c r="N1521" s="140"/>
      <c r="O1521" s="466"/>
    </row>
    <row r="1522" spans="1:15" s="33" customFormat="1" ht="12" hidden="1" customHeight="1" x14ac:dyDescent="0.2">
      <c r="A1522" s="129"/>
      <c r="B1522" s="107"/>
      <c r="C1522" s="203"/>
      <c r="D1522" s="107">
        <v>2001</v>
      </c>
      <c r="E1522" s="214"/>
      <c r="F1522" s="136">
        <v>4</v>
      </c>
      <c r="G1522" s="138">
        <v>1</v>
      </c>
      <c r="H1522" s="139">
        <v>5</v>
      </c>
      <c r="I1522" s="136">
        <v>9</v>
      </c>
      <c r="J1522" s="138">
        <v>0</v>
      </c>
      <c r="K1522" s="139">
        <v>9</v>
      </c>
      <c r="L1522" s="137">
        <v>0</v>
      </c>
      <c r="M1522" s="137">
        <v>120</v>
      </c>
      <c r="N1522" s="140"/>
      <c r="O1522" s="466"/>
    </row>
    <row r="1523" spans="1:15" s="33" customFormat="1" ht="12.75" hidden="1" customHeight="1" x14ac:dyDescent="0.2">
      <c r="A1523" s="129">
        <v>1</v>
      </c>
      <c r="B1523" s="107"/>
      <c r="C1523" s="203" t="s">
        <v>102</v>
      </c>
      <c r="D1523" s="107">
        <v>2002</v>
      </c>
      <c r="E1523" s="214">
        <v>-1</v>
      </c>
      <c r="F1523" s="136">
        <v>34</v>
      </c>
      <c r="G1523" s="138">
        <v>12</v>
      </c>
      <c r="H1523" s="139">
        <v>46</v>
      </c>
      <c r="I1523" s="136">
        <v>10</v>
      </c>
      <c r="J1523" s="138">
        <v>1</v>
      </c>
      <c r="K1523" s="139">
        <v>11</v>
      </c>
      <c r="L1523" s="137">
        <v>0</v>
      </c>
      <c r="M1523" s="137">
        <v>127</v>
      </c>
      <c r="N1523" s="140"/>
      <c r="O1523" s="466"/>
    </row>
    <row r="1524" spans="1:15" s="33" customFormat="1" ht="12.75" hidden="1" customHeight="1" x14ac:dyDescent="0.2">
      <c r="A1524" s="129">
        <v>1</v>
      </c>
      <c r="B1524" s="107" t="s">
        <v>59</v>
      </c>
      <c r="C1524" s="203" t="s">
        <v>102</v>
      </c>
      <c r="D1524" s="107">
        <v>2003</v>
      </c>
      <c r="E1524" s="214">
        <v>0</v>
      </c>
      <c r="F1524" s="136">
        <v>23</v>
      </c>
      <c r="G1524" s="138">
        <v>5</v>
      </c>
      <c r="H1524" s="139">
        <v>28</v>
      </c>
      <c r="I1524" s="136">
        <v>30</v>
      </c>
      <c r="J1524" s="138">
        <v>9</v>
      </c>
      <c r="K1524" s="139">
        <v>39</v>
      </c>
      <c r="L1524" s="93">
        <v>0</v>
      </c>
      <c r="M1524" s="93">
        <v>137</v>
      </c>
      <c r="N1524" s="141"/>
      <c r="O1524" s="466"/>
    </row>
    <row r="1525" spans="1:15" s="33" customFormat="1" ht="12.75" hidden="1" customHeight="1" x14ac:dyDescent="0.2">
      <c r="A1525" s="129">
        <v>1</v>
      </c>
      <c r="B1525" s="107" t="s">
        <v>59</v>
      </c>
      <c r="C1525" s="203" t="s">
        <v>102</v>
      </c>
      <c r="D1525" s="107">
        <v>2004</v>
      </c>
      <c r="E1525" s="214">
        <v>1</v>
      </c>
      <c r="F1525" s="136">
        <v>29</v>
      </c>
      <c r="G1525" s="138">
        <v>5</v>
      </c>
      <c r="H1525" s="139">
        <v>34</v>
      </c>
      <c r="I1525" s="136">
        <v>20</v>
      </c>
      <c r="J1525" s="138">
        <v>6</v>
      </c>
      <c r="K1525" s="139">
        <v>26</v>
      </c>
      <c r="L1525" s="137">
        <v>0</v>
      </c>
      <c r="M1525" s="137">
        <v>162</v>
      </c>
      <c r="N1525" s="141"/>
      <c r="O1525" s="466"/>
    </row>
    <row r="1526" spans="1:15" s="33" customFormat="1" ht="12" hidden="1" customHeight="1" x14ac:dyDescent="0.2">
      <c r="A1526" s="129"/>
      <c r="B1526" s="107"/>
      <c r="C1526" s="203"/>
      <c r="D1526" s="107">
        <v>2005</v>
      </c>
      <c r="E1526" s="214"/>
      <c r="F1526" s="136">
        <v>29</v>
      </c>
      <c r="G1526" s="138">
        <v>10</v>
      </c>
      <c r="H1526" s="139">
        <v>39</v>
      </c>
      <c r="I1526" s="136">
        <v>16</v>
      </c>
      <c r="J1526" s="138">
        <v>4</v>
      </c>
      <c r="K1526" s="139">
        <v>20</v>
      </c>
      <c r="L1526" s="137">
        <v>0</v>
      </c>
      <c r="M1526" s="137">
        <v>182</v>
      </c>
      <c r="N1526" s="140"/>
      <c r="O1526" s="466"/>
    </row>
    <row r="1527" spans="1:15" s="33" customFormat="1" ht="12.75" hidden="1" customHeight="1" x14ac:dyDescent="0.2">
      <c r="A1527" s="129">
        <v>1</v>
      </c>
      <c r="B1527" s="107" t="s">
        <v>59</v>
      </c>
      <c r="C1527" s="203" t="s">
        <v>102</v>
      </c>
      <c r="D1527" s="105">
        <v>2006</v>
      </c>
      <c r="E1527" s="214">
        <v>2</v>
      </c>
      <c r="F1527" s="136">
        <v>32</v>
      </c>
      <c r="G1527" s="138">
        <v>0</v>
      </c>
      <c r="H1527" s="139">
        <v>32</v>
      </c>
      <c r="I1527" s="136">
        <v>21</v>
      </c>
      <c r="J1527" s="138">
        <v>4</v>
      </c>
      <c r="K1527" s="139">
        <v>25</v>
      </c>
      <c r="L1527" s="137">
        <v>85</v>
      </c>
      <c r="M1527" s="137">
        <v>123</v>
      </c>
      <c r="N1527" s="141"/>
      <c r="O1527" s="466"/>
    </row>
    <row r="1528" spans="1:15" s="33" customFormat="1" ht="12.75" hidden="1" customHeight="1" x14ac:dyDescent="0.2">
      <c r="A1528" s="129">
        <v>1</v>
      </c>
      <c r="B1528" s="107" t="s">
        <v>59</v>
      </c>
      <c r="C1528" s="203" t="s">
        <v>102</v>
      </c>
      <c r="D1528" s="105">
        <v>2007</v>
      </c>
      <c r="E1528" s="214">
        <v>3</v>
      </c>
      <c r="F1528" s="136">
        <v>36</v>
      </c>
      <c r="G1528" s="138">
        <v>0</v>
      </c>
      <c r="H1528" s="139">
        <v>36</v>
      </c>
      <c r="I1528" s="136">
        <v>21</v>
      </c>
      <c r="J1528" s="138">
        <v>5</v>
      </c>
      <c r="K1528" s="139">
        <v>26</v>
      </c>
      <c r="L1528" s="137">
        <v>0</v>
      </c>
      <c r="M1528" s="137">
        <v>149</v>
      </c>
      <c r="N1528" s="141"/>
      <c r="O1528" s="466"/>
    </row>
    <row r="1529" spans="1:15" s="33" customFormat="1" ht="12.75" hidden="1" customHeight="1" x14ac:dyDescent="0.2">
      <c r="A1529" s="129">
        <v>1</v>
      </c>
      <c r="B1529" s="107" t="s">
        <v>59</v>
      </c>
      <c r="C1529" s="203" t="s">
        <v>216</v>
      </c>
      <c r="D1529" s="105">
        <v>2008</v>
      </c>
      <c r="E1529" s="214">
        <v>4</v>
      </c>
      <c r="F1529" s="136">
        <v>26</v>
      </c>
      <c r="G1529" s="138">
        <v>3</v>
      </c>
      <c r="H1529" s="139">
        <v>29</v>
      </c>
      <c r="I1529" s="136">
        <v>34</v>
      </c>
      <c r="J1529" s="138">
        <v>1</v>
      </c>
      <c r="K1529" s="139">
        <v>35</v>
      </c>
      <c r="L1529" s="137">
        <v>9</v>
      </c>
      <c r="M1529" s="137">
        <v>175</v>
      </c>
      <c r="N1529" s="141"/>
      <c r="O1529" s="466"/>
    </row>
    <row r="1530" spans="1:15" s="33" customFormat="1" ht="12.75" hidden="1" customHeight="1" x14ac:dyDescent="0.2">
      <c r="A1530" s="129">
        <v>1</v>
      </c>
      <c r="B1530" s="107" t="s">
        <v>59</v>
      </c>
      <c r="C1530" s="203" t="s">
        <v>216</v>
      </c>
      <c r="D1530" s="105">
        <v>2009</v>
      </c>
      <c r="E1530" s="214">
        <v>5</v>
      </c>
      <c r="F1530" s="136">
        <v>11</v>
      </c>
      <c r="G1530" s="138">
        <v>0</v>
      </c>
      <c r="H1530" s="139">
        <v>11</v>
      </c>
      <c r="I1530" s="136">
        <v>30</v>
      </c>
      <c r="J1530" s="14">
        <v>0</v>
      </c>
      <c r="K1530" s="139">
        <v>30</v>
      </c>
      <c r="L1530" s="137">
        <v>10</v>
      </c>
      <c r="M1530" s="137">
        <v>204</v>
      </c>
      <c r="N1530" s="141"/>
      <c r="O1530" s="466"/>
    </row>
    <row r="1531" spans="1:15" s="33" customFormat="1" ht="12.75" hidden="1" customHeight="1" x14ac:dyDescent="0.2">
      <c r="A1531" s="129">
        <v>1</v>
      </c>
      <c r="B1531" s="107" t="s">
        <v>59</v>
      </c>
      <c r="C1531" s="203" t="s">
        <v>216</v>
      </c>
      <c r="D1531" s="107">
        <v>2010</v>
      </c>
      <c r="E1531" s="214">
        <v>6</v>
      </c>
      <c r="F1531" s="94">
        <v>54</v>
      </c>
      <c r="G1531" s="95">
        <v>0</v>
      </c>
      <c r="H1531" s="96">
        <v>54</v>
      </c>
      <c r="I1531" s="94">
        <v>31</v>
      </c>
      <c r="J1531" s="97">
        <v>0</v>
      </c>
      <c r="K1531" s="96">
        <v>31</v>
      </c>
      <c r="L1531" s="93">
        <v>23</v>
      </c>
      <c r="M1531" s="93">
        <v>212</v>
      </c>
      <c r="N1531" s="140"/>
      <c r="O1531" s="466"/>
    </row>
    <row r="1532" spans="1:15" s="101" customFormat="1" ht="12.75" hidden="1" customHeight="1" x14ac:dyDescent="0.2">
      <c r="A1532" s="129"/>
      <c r="B1532" s="104"/>
      <c r="C1532" s="220"/>
      <c r="D1532" s="107">
        <v>2011</v>
      </c>
      <c r="E1532" s="214"/>
      <c r="F1532" s="94">
        <v>28</v>
      </c>
      <c r="G1532" s="95">
        <v>7</v>
      </c>
      <c r="H1532" s="96">
        <v>35</v>
      </c>
      <c r="I1532" s="94">
        <v>34</v>
      </c>
      <c r="J1532" s="97">
        <v>0</v>
      </c>
      <c r="K1532" s="96">
        <v>34</v>
      </c>
      <c r="L1532" s="93">
        <v>7</v>
      </c>
      <c r="M1532" s="93">
        <v>239</v>
      </c>
      <c r="N1532" s="115"/>
      <c r="O1532" s="466"/>
    </row>
    <row r="1533" spans="1:15" s="101" customFormat="1" ht="12.75" hidden="1" customHeight="1" x14ac:dyDescent="0.2">
      <c r="A1533" s="129">
        <v>59</v>
      </c>
      <c r="B1533" s="188"/>
      <c r="C1533" s="183"/>
      <c r="D1533" s="107" t="s">
        <v>339</v>
      </c>
      <c r="E1533" s="214"/>
      <c r="F1533" s="85">
        <v>49</v>
      </c>
      <c r="G1533" s="83">
        <v>2</v>
      </c>
      <c r="H1533" s="84">
        <v>51</v>
      </c>
      <c r="I1533" s="85">
        <v>37</v>
      </c>
      <c r="J1533" s="83">
        <v>0</v>
      </c>
      <c r="K1533" s="84">
        <v>37</v>
      </c>
      <c r="L1533" s="86">
        <v>21</v>
      </c>
      <c r="M1533" s="86">
        <v>255</v>
      </c>
      <c r="N1533" s="115"/>
      <c r="O1533" s="466"/>
    </row>
    <row r="1534" spans="1:15" s="101" customFormat="1" ht="12.75" hidden="1" customHeight="1" x14ac:dyDescent="0.2">
      <c r="A1534" s="129"/>
      <c r="B1534" s="107" t="s">
        <v>59</v>
      </c>
      <c r="C1534" s="203" t="s">
        <v>216</v>
      </c>
      <c r="D1534" s="107">
        <v>2013</v>
      </c>
      <c r="E1534" s="214"/>
      <c r="F1534" s="85">
        <v>40</v>
      </c>
      <c r="G1534" s="83">
        <v>0</v>
      </c>
      <c r="H1534" s="84">
        <v>40</v>
      </c>
      <c r="I1534" s="85">
        <v>67</v>
      </c>
      <c r="J1534" s="83">
        <v>0</v>
      </c>
      <c r="K1534" s="84">
        <v>67</v>
      </c>
      <c r="L1534" s="86">
        <v>27</v>
      </c>
      <c r="M1534" s="86">
        <v>295</v>
      </c>
      <c r="N1534" s="115"/>
      <c r="O1534" s="466"/>
    </row>
    <row r="1535" spans="1:15" s="101" customFormat="1" ht="12.75" customHeight="1" x14ac:dyDescent="0.2">
      <c r="A1535" s="129"/>
      <c r="B1535" s="107" t="s">
        <v>59</v>
      </c>
      <c r="C1535" s="203" t="s">
        <v>216</v>
      </c>
      <c r="D1535" s="107">
        <v>2014</v>
      </c>
      <c r="E1535" s="214"/>
      <c r="F1535" s="85">
        <v>32</v>
      </c>
      <c r="G1535" s="83">
        <v>0</v>
      </c>
      <c r="H1535" s="84">
        <v>32</v>
      </c>
      <c r="I1535" s="85">
        <v>41</v>
      </c>
      <c r="J1535" s="83">
        <v>0</v>
      </c>
      <c r="K1535" s="84">
        <v>41</v>
      </c>
      <c r="L1535" s="86">
        <v>13</v>
      </c>
      <c r="M1535" s="86">
        <v>323</v>
      </c>
      <c r="N1535" s="115"/>
      <c r="O1535" s="466"/>
    </row>
    <row r="1536" spans="1:15" s="101" customFormat="1" ht="12.75" customHeight="1" x14ac:dyDescent="0.2">
      <c r="A1536" s="129"/>
      <c r="B1536" s="107"/>
      <c r="C1536" s="203"/>
      <c r="D1536" s="107">
        <v>2015</v>
      </c>
      <c r="E1536" s="214"/>
      <c r="F1536" s="85">
        <v>25</v>
      </c>
      <c r="G1536" s="83">
        <v>2</v>
      </c>
      <c r="H1536" s="84">
        <v>27</v>
      </c>
      <c r="I1536" s="85">
        <v>15</v>
      </c>
      <c r="J1536" s="83">
        <v>0</v>
      </c>
      <c r="K1536" s="84">
        <v>15</v>
      </c>
      <c r="L1536" s="86">
        <v>17</v>
      </c>
      <c r="M1536" s="86">
        <v>321</v>
      </c>
      <c r="N1536" s="115"/>
      <c r="O1536" s="466"/>
    </row>
    <row r="1537" spans="1:15" s="101" customFormat="1" ht="12.75" customHeight="1" x14ac:dyDescent="0.2">
      <c r="A1537" s="129"/>
      <c r="B1537" s="107"/>
      <c r="C1537" s="203"/>
      <c r="D1537" s="107">
        <v>2016</v>
      </c>
      <c r="E1537" s="214"/>
      <c r="F1537" s="85">
        <v>34</v>
      </c>
      <c r="G1537" s="83">
        <v>0</v>
      </c>
      <c r="H1537" s="84">
        <v>34</v>
      </c>
      <c r="I1537" s="85">
        <v>24</v>
      </c>
      <c r="J1537" s="83">
        <v>2</v>
      </c>
      <c r="K1537" s="84">
        <v>26</v>
      </c>
      <c r="L1537" s="86">
        <v>12</v>
      </c>
      <c r="M1537" s="86">
        <v>335</v>
      </c>
      <c r="N1537" s="115"/>
      <c r="O1537" s="466"/>
    </row>
    <row r="1538" spans="1:15" s="467" customFormat="1" ht="12.75" customHeight="1" x14ac:dyDescent="0.25">
      <c r="A1538" s="128"/>
      <c r="B1538" s="107"/>
      <c r="C1538" s="201"/>
      <c r="D1538" s="107">
        <v>2017</v>
      </c>
      <c r="E1538" s="211"/>
      <c r="F1538" s="136">
        <v>38</v>
      </c>
      <c r="G1538" s="138">
        <v>0</v>
      </c>
      <c r="H1538" s="139">
        <v>38</v>
      </c>
      <c r="I1538" s="136">
        <v>38</v>
      </c>
      <c r="J1538" s="138">
        <v>0</v>
      </c>
      <c r="K1538" s="139">
        <v>38</v>
      </c>
      <c r="L1538" s="137">
        <v>8</v>
      </c>
      <c r="M1538" s="137">
        <v>365</v>
      </c>
      <c r="N1538" s="115"/>
      <c r="O1538" s="466"/>
    </row>
    <row r="1539" spans="1:15" s="467" customFormat="1" ht="12.75" customHeight="1" x14ac:dyDescent="0.25">
      <c r="A1539" s="128"/>
      <c r="B1539" s="107"/>
      <c r="C1539" s="201"/>
      <c r="D1539" s="107">
        <v>2018</v>
      </c>
      <c r="E1539" s="211"/>
      <c r="F1539" s="136">
        <v>32</v>
      </c>
      <c r="G1539" s="138">
        <v>0</v>
      </c>
      <c r="H1539" s="139">
        <v>32</v>
      </c>
      <c r="I1539" s="136">
        <v>45</v>
      </c>
      <c r="J1539" s="138">
        <v>0</v>
      </c>
      <c r="K1539" s="139">
        <v>45</v>
      </c>
      <c r="L1539" s="137">
        <v>0</v>
      </c>
      <c r="M1539" s="137">
        <v>410</v>
      </c>
      <c r="N1539" s="115"/>
      <c r="O1539" s="466"/>
    </row>
    <row r="1540" spans="1:15" s="466" customFormat="1" ht="4.5" customHeight="1" thickBot="1" x14ac:dyDescent="0.25">
      <c r="A1540" s="128"/>
      <c r="B1540" s="107"/>
      <c r="C1540" s="201"/>
      <c r="D1540" s="105"/>
      <c r="E1540" s="213">
        <v>5</v>
      </c>
      <c r="F1540" s="13"/>
      <c r="G1540" s="14"/>
      <c r="H1540" s="15"/>
      <c r="I1540" s="13"/>
      <c r="J1540" s="14"/>
      <c r="K1540" s="15"/>
      <c r="L1540" s="8"/>
      <c r="M1540" s="8"/>
      <c r="N1540" s="140"/>
    </row>
    <row r="1541" spans="1:15" s="101" customFormat="1" ht="12.75" hidden="1" customHeight="1" x14ac:dyDescent="0.2">
      <c r="A1541" s="129">
        <v>60</v>
      </c>
      <c r="B1541" s="188"/>
      <c r="C1541" s="203" t="s">
        <v>340</v>
      </c>
      <c r="D1541" s="434" t="s">
        <v>339</v>
      </c>
      <c r="E1541" s="436"/>
      <c r="F1541" s="634">
        <v>41</v>
      </c>
      <c r="G1541" s="635">
        <v>89</v>
      </c>
      <c r="H1541" s="636">
        <v>130</v>
      </c>
      <c r="I1541" s="634">
        <v>6</v>
      </c>
      <c r="J1541" s="635">
        <v>25</v>
      </c>
      <c r="K1541" s="636">
        <v>31</v>
      </c>
      <c r="L1541" s="637">
        <v>0</v>
      </c>
      <c r="M1541" s="637">
        <v>38</v>
      </c>
      <c r="N1541" s="115"/>
      <c r="O1541" s="466"/>
    </row>
    <row r="1542" spans="1:15" s="101" customFormat="1" ht="12.75" hidden="1" customHeight="1" x14ac:dyDescent="0.2">
      <c r="A1542" s="129"/>
      <c r="B1542" s="107" t="s">
        <v>179</v>
      </c>
      <c r="C1542" s="203" t="s">
        <v>340</v>
      </c>
      <c r="D1542" s="107">
        <v>2013</v>
      </c>
      <c r="E1542" s="214"/>
      <c r="F1542" s="144">
        <v>0</v>
      </c>
      <c r="G1542" s="142">
        <v>45</v>
      </c>
      <c r="H1542" s="143">
        <v>45</v>
      </c>
      <c r="I1542" s="144">
        <v>17</v>
      </c>
      <c r="J1542" s="142">
        <v>61</v>
      </c>
      <c r="K1542" s="143">
        <v>78</v>
      </c>
      <c r="L1542" s="145">
        <v>1</v>
      </c>
      <c r="M1542" s="145">
        <v>115</v>
      </c>
      <c r="N1542" s="115"/>
      <c r="O1542" s="466"/>
    </row>
    <row r="1543" spans="1:15" s="101" customFormat="1" ht="12.75" customHeight="1" x14ac:dyDescent="0.2">
      <c r="A1543" s="129"/>
      <c r="B1543" s="107" t="s">
        <v>179</v>
      </c>
      <c r="C1543" s="203" t="s">
        <v>340</v>
      </c>
      <c r="D1543" s="107">
        <v>2014</v>
      </c>
      <c r="E1543" s="214"/>
      <c r="F1543" s="144">
        <v>0</v>
      </c>
      <c r="G1543" s="142">
        <v>53</v>
      </c>
      <c r="H1543" s="143">
        <v>53</v>
      </c>
      <c r="I1543" s="144">
        <v>6</v>
      </c>
      <c r="J1543" s="142">
        <v>45</v>
      </c>
      <c r="K1543" s="143">
        <v>51</v>
      </c>
      <c r="L1543" s="145">
        <v>2</v>
      </c>
      <c r="M1543" s="145">
        <v>164</v>
      </c>
      <c r="N1543" s="115"/>
      <c r="O1543" s="466"/>
    </row>
    <row r="1544" spans="1:15" s="101" customFormat="1" ht="12.75" customHeight="1" x14ac:dyDescent="0.2">
      <c r="A1544" s="129"/>
      <c r="B1544" s="107"/>
      <c r="C1544" s="232"/>
      <c r="D1544" s="107">
        <v>2015</v>
      </c>
      <c r="E1544" s="214"/>
      <c r="F1544" s="144">
        <v>4</v>
      </c>
      <c r="G1544" s="142">
        <v>42</v>
      </c>
      <c r="H1544" s="143">
        <v>46</v>
      </c>
      <c r="I1544" s="144">
        <v>9</v>
      </c>
      <c r="J1544" s="142">
        <v>51</v>
      </c>
      <c r="K1544" s="143">
        <v>60</v>
      </c>
      <c r="L1544" s="145">
        <v>3</v>
      </c>
      <c r="M1544" s="145">
        <v>221</v>
      </c>
      <c r="N1544" s="116"/>
      <c r="O1544" s="466"/>
    </row>
    <row r="1545" spans="1:15" s="101" customFormat="1" ht="12.75" customHeight="1" x14ac:dyDescent="0.2">
      <c r="A1545" s="129"/>
      <c r="B1545" s="107"/>
      <c r="C1545" s="232"/>
      <c r="D1545" s="107">
        <v>2016</v>
      </c>
      <c r="E1545" s="214"/>
      <c r="F1545" s="144">
        <v>3</v>
      </c>
      <c r="G1545" s="142">
        <v>47</v>
      </c>
      <c r="H1545" s="143">
        <v>50</v>
      </c>
      <c r="I1545" s="144">
        <v>3</v>
      </c>
      <c r="J1545" s="142">
        <v>35</v>
      </c>
      <c r="K1545" s="143">
        <v>38</v>
      </c>
      <c r="L1545" s="145">
        <v>13</v>
      </c>
      <c r="M1545" s="145">
        <v>246</v>
      </c>
      <c r="N1545" s="115"/>
      <c r="O1545" s="466"/>
    </row>
    <row r="1546" spans="1:15" s="467" customFormat="1" ht="12.75" customHeight="1" x14ac:dyDescent="0.25">
      <c r="A1546" s="128"/>
      <c r="B1546" s="107"/>
      <c r="C1546" s="201"/>
      <c r="D1546" s="107">
        <v>2017</v>
      </c>
      <c r="E1546" s="211"/>
      <c r="F1546" s="146">
        <v>1</v>
      </c>
      <c r="G1546" s="147">
        <v>65</v>
      </c>
      <c r="H1546" s="148">
        <v>66</v>
      </c>
      <c r="I1546" s="146">
        <v>3</v>
      </c>
      <c r="J1546" s="147">
        <v>94</v>
      </c>
      <c r="K1546" s="148">
        <v>97</v>
      </c>
      <c r="L1546" s="150">
        <v>2</v>
      </c>
      <c r="M1546" s="150">
        <v>341</v>
      </c>
      <c r="N1546" s="115"/>
      <c r="O1546" s="466"/>
    </row>
    <row r="1547" spans="1:15" s="467" customFormat="1" ht="12.75" customHeight="1" x14ac:dyDescent="0.25">
      <c r="A1547" s="128"/>
      <c r="B1547" s="107"/>
      <c r="C1547" s="201"/>
      <c r="D1547" s="107">
        <v>2018</v>
      </c>
      <c r="E1547" s="211"/>
      <c r="F1547" s="146">
        <v>2</v>
      </c>
      <c r="G1547" s="147">
        <v>28</v>
      </c>
      <c r="H1547" s="148">
        <v>30</v>
      </c>
      <c r="I1547" s="146">
        <v>4</v>
      </c>
      <c r="J1547" s="147">
        <v>21</v>
      </c>
      <c r="K1547" s="148">
        <v>25</v>
      </c>
      <c r="L1547" s="150">
        <v>11</v>
      </c>
      <c r="M1547" s="150">
        <v>355</v>
      </c>
      <c r="N1547" s="115"/>
      <c r="O1547" s="466"/>
    </row>
    <row r="1548" spans="1:15" s="466" customFormat="1" ht="4.5" customHeight="1" thickBot="1" x14ac:dyDescent="0.25">
      <c r="A1548" s="128"/>
      <c r="B1548" s="107"/>
      <c r="C1548" s="201"/>
      <c r="D1548" s="105"/>
      <c r="E1548" s="213">
        <v>5</v>
      </c>
      <c r="F1548" s="13"/>
      <c r="G1548" s="14"/>
      <c r="H1548" s="15"/>
      <c r="I1548" s="13"/>
      <c r="J1548" s="14"/>
      <c r="K1548" s="15"/>
      <c r="L1548" s="8"/>
      <c r="M1548" s="8"/>
      <c r="N1548" s="140"/>
    </row>
    <row r="1549" spans="1:15" s="466" customFormat="1" ht="12" hidden="1" customHeight="1" x14ac:dyDescent="0.2">
      <c r="A1549" s="128"/>
      <c r="B1549" s="107"/>
      <c r="C1549" s="435" t="s">
        <v>103</v>
      </c>
      <c r="D1549" s="105">
        <v>1993</v>
      </c>
      <c r="E1549" s="211"/>
      <c r="F1549" s="13">
        <v>19</v>
      </c>
      <c r="G1549" s="14">
        <v>2</v>
      </c>
      <c r="H1549" s="15">
        <v>21</v>
      </c>
      <c r="I1549" s="13">
        <v>0</v>
      </c>
      <c r="J1549" s="14">
        <v>0</v>
      </c>
      <c r="K1549" s="15">
        <v>0</v>
      </c>
      <c r="L1549" s="8">
        <v>0</v>
      </c>
      <c r="M1549" s="8">
        <v>0</v>
      </c>
      <c r="N1549" s="140"/>
    </row>
    <row r="1550" spans="1:15" s="33" customFormat="1" ht="12.75" hidden="1" customHeight="1" x14ac:dyDescent="0.2">
      <c r="A1550" s="129">
        <v>1</v>
      </c>
      <c r="B1550" s="434"/>
      <c r="C1550" s="435" t="s">
        <v>103</v>
      </c>
      <c r="D1550" s="434">
        <v>1994</v>
      </c>
      <c r="E1550" s="436">
        <v>9</v>
      </c>
      <c r="F1550" s="439">
        <v>19</v>
      </c>
      <c r="G1550" s="437">
        <v>2</v>
      </c>
      <c r="H1550" s="438">
        <v>21</v>
      </c>
      <c r="I1550" s="439">
        <v>0</v>
      </c>
      <c r="J1550" s="437">
        <v>0</v>
      </c>
      <c r="K1550" s="438">
        <v>0</v>
      </c>
      <c r="L1550" s="440">
        <v>0</v>
      </c>
      <c r="M1550" s="440">
        <v>0</v>
      </c>
      <c r="N1550" s="140"/>
      <c r="O1550" s="466"/>
    </row>
    <row r="1551" spans="1:15" s="33" customFormat="1" ht="12.75" hidden="1" customHeight="1" x14ac:dyDescent="0.2">
      <c r="A1551" s="129">
        <v>1</v>
      </c>
      <c r="B1551" s="434" t="s">
        <v>37</v>
      </c>
      <c r="C1551" s="435" t="s">
        <v>103</v>
      </c>
      <c r="D1551" s="434">
        <v>1995</v>
      </c>
      <c r="E1551" s="436">
        <v>10</v>
      </c>
      <c r="F1551" s="439">
        <v>63</v>
      </c>
      <c r="G1551" s="437">
        <v>0</v>
      </c>
      <c r="H1551" s="438">
        <v>63</v>
      </c>
      <c r="I1551" s="439">
        <v>0</v>
      </c>
      <c r="J1551" s="437">
        <v>0</v>
      </c>
      <c r="K1551" s="438">
        <v>0</v>
      </c>
      <c r="L1551" s="440">
        <v>0</v>
      </c>
      <c r="M1551" s="440">
        <v>0</v>
      </c>
      <c r="N1551" s="140"/>
      <c r="O1551" s="466"/>
    </row>
    <row r="1552" spans="1:15" s="33" customFormat="1" ht="12.75" hidden="1" customHeight="1" x14ac:dyDescent="0.2">
      <c r="A1552" s="129">
        <v>1</v>
      </c>
      <c r="B1552" s="434" t="s">
        <v>37</v>
      </c>
      <c r="C1552" s="435" t="s">
        <v>103</v>
      </c>
      <c r="D1552" s="434">
        <v>1996</v>
      </c>
      <c r="E1552" s="436">
        <v>11</v>
      </c>
      <c r="F1552" s="439">
        <v>109</v>
      </c>
      <c r="G1552" s="437">
        <v>4</v>
      </c>
      <c r="H1552" s="438">
        <v>113</v>
      </c>
      <c r="I1552" s="439">
        <v>3</v>
      </c>
      <c r="J1552" s="437">
        <v>0</v>
      </c>
      <c r="K1552" s="438">
        <v>3</v>
      </c>
      <c r="L1552" s="440">
        <v>0</v>
      </c>
      <c r="M1552" s="440">
        <v>3</v>
      </c>
      <c r="N1552" s="140"/>
      <c r="O1552" s="466"/>
    </row>
    <row r="1553" spans="1:15" s="33" customFormat="1" ht="12.75" hidden="1" customHeight="1" thickBot="1" x14ac:dyDescent="0.25">
      <c r="A1553" s="129">
        <v>1</v>
      </c>
      <c r="B1553" s="434" t="s">
        <v>37</v>
      </c>
      <c r="C1553" s="435" t="s">
        <v>103</v>
      </c>
      <c r="D1553" s="434">
        <v>1997</v>
      </c>
      <c r="E1553" s="446">
        <v>12</v>
      </c>
      <c r="F1553" s="439">
        <v>301</v>
      </c>
      <c r="G1553" s="437">
        <v>14</v>
      </c>
      <c r="H1553" s="438">
        <v>315</v>
      </c>
      <c r="I1553" s="439">
        <v>40</v>
      </c>
      <c r="J1553" s="437">
        <v>0</v>
      </c>
      <c r="K1553" s="438">
        <v>40</v>
      </c>
      <c r="L1553" s="440">
        <v>0</v>
      </c>
      <c r="M1553" s="440">
        <v>43</v>
      </c>
      <c r="N1553" s="140"/>
      <c r="O1553" s="466"/>
    </row>
    <row r="1554" spans="1:15" s="33" customFormat="1" ht="12.75" hidden="1" customHeight="1" x14ac:dyDescent="0.2">
      <c r="A1554" s="129">
        <v>1</v>
      </c>
      <c r="B1554" s="107" t="s">
        <v>37</v>
      </c>
      <c r="C1554" s="203" t="s">
        <v>103</v>
      </c>
      <c r="D1554" s="107">
        <v>1998</v>
      </c>
      <c r="E1554" s="214">
        <v>13</v>
      </c>
      <c r="F1554" s="136">
        <v>228</v>
      </c>
      <c r="G1554" s="138">
        <v>9</v>
      </c>
      <c r="H1554" s="139">
        <v>237</v>
      </c>
      <c r="I1554" s="136">
        <v>214</v>
      </c>
      <c r="J1554" s="138">
        <v>2</v>
      </c>
      <c r="K1554" s="139">
        <v>216</v>
      </c>
      <c r="L1554" s="137">
        <v>0</v>
      </c>
      <c r="M1554" s="137">
        <v>259</v>
      </c>
      <c r="N1554" s="140"/>
      <c r="O1554" s="466"/>
    </row>
    <row r="1555" spans="1:15" s="33" customFormat="1" ht="12.75" hidden="1" customHeight="1" x14ac:dyDescent="0.2">
      <c r="A1555" s="129">
        <v>1</v>
      </c>
      <c r="B1555" s="107" t="s">
        <v>37</v>
      </c>
      <c r="C1555" s="203" t="s">
        <v>103</v>
      </c>
      <c r="D1555" s="107">
        <v>1999</v>
      </c>
      <c r="E1555" s="214">
        <v>14</v>
      </c>
      <c r="F1555" s="13">
        <v>375</v>
      </c>
      <c r="G1555" s="14">
        <v>42</v>
      </c>
      <c r="H1555" s="15">
        <v>417</v>
      </c>
      <c r="I1555" s="136">
        <v>228</v>
      </c>
      <c r="J1555" s="138">
        <v>19</v>
      </c>
      <c r="K1555" s="139">
        <v>247</v>
      </c>
      <c r="L1555" s="137">
        <v>0</v>
      </c>
      <c r="M1555" s="137">
        <v>506</v>
      </c>
      <c r="N1555" s="140"/>
      <c r="O1555" s="466"/>
    </row>
    <row r="1556" spans="1:15" s="33" customFormat="1" ht="12.75" hidden="1" customHeight="1" x14ac:dyDescent="0.2">
      <c r="A1556" s="129">
        <v>1</v>
      </c>
      <c r="B1556" s="107" t="s">
        <v>37</v>
      </c>
      <c r="C1556" s="203" t="s">
        <v>103</v>
      </c>
      <c r="D1556" s="107">
        <v>2000</v>
      </c>
      <c r="E1556" s="214">
        <v>15</v>
      </c>
      <c r="F1556" s="13">
        <v>398</v>
      </c>
      <c r="G1556" s="14">
        <v>17</v>
      </c>
      <c r="H1556" s="15">
        <v>415</v>
      </c>
      <c r="I1556" s="136">
        <v>317</v>
      </c>
      <c r="J1556" s="138">
        <v>15</v>
      </c>
      <c r="K1556" s="139">
        <v>332</v>
      </c>
      <c r="L1556" s="137">
        <v>5</v>
      </c>
      <c r="M1556" s="137">
        <v>833</v>
      </c>
      <c r="N1556" s="141"/>
      <c r="O1556" s="466"/>
    </row>
    <row r="1557" spans="1:15" s="33" customFormat="1" ht="12.75" hidden="1" customHeight="1" x14ac:dyDescent="0.2">
      <c r="A1557" s="129">
        <v>1</v>
      </c>
      <c r="B1557" s="107" t="s">
        <v>37</v>
      </c>
      <c r="C1557" s="203" t="s">
        <v>103</v>
      </c>
      <c r="D1557" s="182">
        <v>2001</v>
      </c>
      <c r="E1557" s="214">
        <v>16</v>
      </c>
      <c r="F1557" s="13">
        <v>805</v>
      </c>
      <c r="G1557" s="14">
        <v>20</v>
      </c>
      <c r="H1557" s="15">
        <v>825</v>
      </c>
      <c r="I1557" s="136">
        <v>369</v>
      </c>
      <c r="J1557" s="138">
        <v>9</v>
      </c>
      <c r="K1557" s="139">
        <v>378</v>
      </c>
      <c r="L1557" s="137">
        <v>0</v>
      </c>
      <c r="M1557" s="137">
        <v>1211</v>
      </c>
      <c r="N1557" s="141"/>
      <c r="O1557" s="466"/>
    </row>
    <row r="1558" spans="1:15" s="33" customFormat="1" ht="12.75" hidden="1" customHeight="1" x14ac:dyDescent="0.2">
      <c r="A1558" s="129">
        <v>1</v>
      </c>
      <c r="B1558" s="107" t="s">
        <v>37</v>
      </c>
      <c r="C1558" s="203" t="s">
        <v>103</v>
      </c>
      <c r="D1558" s="107">
        <v>2002</v>
      </c>
      <c r="E1558" s="214">
        <v>17</v>
      </c>
      <c r="F1558" s="13">
        <v>548</v>
      </c>
      <c r="G1558" s="14">
        <v>35</v>
      </c>
      <c r="H1558" s="15">
        <v>583</v>
      </c>
      <c r="I1558" s="136">
        <v>454</v>
      </c>
      <c r="J1558" s="138">
        <v>25</v>
      </c>
      <c r="K1558" s="139">
        <v>479</v>
      </c>
      <c r="L1558" s="137">
        <v>5</v>
      </c>
      <c r="M1558" s="137">
        <v>1685</v>
      </c>
      <c r="N1558" s="141"/>
      <c r="O1558" s="466"/>
    </row>
    <row r="1559" spans="1:15" s="33" customFormat="1" ht="12.75" hidden="1" customHeight="1" x14ac:dyDescent="0.2">
      <c r="A1559" s="129">
        <v>1</v>
      </c>
      <c r="B1559" s="107" t="s">
        <v>37</v>
      </c>
      <c r="C1559" s="203" t="s">
        <v>103</v>
      </c>
      <c r="D1559" s="107">
        <v>2003</v>
      </c>
      <c r="E1559" s="214">
        <v>18</v>
      </c>
      <c r="F1559" s="13">
        <v>520</v>
      </c>
      <c r="G1559" s="14">
        <v>13</v>
      </c>
      <c r="H1559" s="15">
        <v>533</v>
      </c>
      <c r="I1559" s="136">
        <v>338</v>
      </c>
      <c r="J1559" s="138">
        <v>24</v>
      </c>
      <c r="K1559" s="139">
        <v>362</v>
      </c>
      <c r="L1559" s="137">
        <v>65</v>
      </c>
      <c r="M1559" s="137">
        <v>1982</v>
      </c>
      <c r="N1559" s="141"/>
      <c r="O1559" s="466"/>
    </row>
    <row r="1560" spans="1:15" s="33" customFormat="1" ht="12.75" hidden="1" customHeight="1" x14ac:dyDescent="0.2">
      <c r="A1560" s="129">
        <v>1</v>
      </c>
      <c r="B1560" s="107" t="s">
        <v>37</v>
      </c>
      <c r="C1560" s="203" t="s">
        <v>103</v>
      </c>
      <c r="D1560" s="182">
        <v>2004</v>
      </c>
      <c r="E1560" s="214">
        <v>19</v>
      </c>
      <c r="F1560" s="94">
        <v>508</v>
      </c>
      <c r="G1560" s="95">
        <v>61</v>
      </c>
      <c r="H1560" s="96">
        <v>569</v>
      </c>
      <c r="I1560" s="94">
        <v>409</v>
      </c>
      <c r="J1560" s="95">
        <v>8</v>
      </c>
      <c r="K1560" s="96">
        <v>417</v>
      </c>
      <c r="L1560" s="137">
        <v>17</v>
      </c>
      <c r="M1560" s="137">
        <v>2382</v>
      </c>
      <c r="N1560" s="141"/>
      <c r="O1560" s="466"/>
    </row>
    <row r="1561" spans="1:15" s="33" customFormat="1" ht="12" hidden="1" customHeight="1" x14ac:dyDescent="0.2">
      <c r="A1561" s="129"/>
      <c r="B1561" s="107"/>
      <c r="C1561" s="203"/>
      <c r="D1561" s="182">
        <v>2005</v>
      </c>
      <c r="E1561" s="214"/>
      <c r="F1561" s="94">
        <v>526</v>
      </c>
      <c r="G1561" s="95">
        <v>32</v>
      </c>
      <c r="H1561" s="96">
        <v>558</v>
      </c>
      <c r="I1561" s="94">
        <v>457</v>
      </c>
      <c r="J1561" s="95">
        <v>11</v>
      </c>
      <c r="K1561" s="96">
        <v>468</v>
      </c>
      <c r="L1561" s="137">
        <v>0</v>
      </c>
      <c r="M1561" s="137">
        <v>2850</v>
      </c>
      <c r="N1561" s="141"/>
      <c r="O1561" s="466"/>
    </row>
    <row r="1562" spans="1:15" s="33" customFormat="1" ht="12.75" hidden="1" customHeight="1" x14ac:dyDescent="0.2">
      <c r="A1562" s="129">
        <v>1</v>
      </c>
      <c r="B1562" s="107" t="s">
        <v>37</v>
      </c>
      <c r="C1562" s="203" t="s">
        <v>103</v>
      </c>
      <c r="D1562" s="105">
        <v>2006</v>
      </c>
      <c r="E1562" s="214">
        <v>20</v>
      </c>
      <c r="F1562" s="94">
        <v>593</v>
      </c>
      <c r="G1562" s="95">
        <v>109</v>
      </c>
      <c r="H1562" s="96">
        <v>702</v>
      </c>
      <c r="I1562" s="94">
        <v>390</v>
      </c>
      <c r="J1562" s="95">
        <v>34</v>
      </c>
      <c r="K1562" s="96">
        <v>424</v>
      </c>
      <c r="L1562" s="137">
        <v>184</v>
      </c>
      <c r="M1562" s="137">
        <v>3089</v>
      </c>
      <c r="N1562" s="141"/>
      <c r="O1562" s="466"/>
    </row>
    <row r="1563" spans="1:15" s="33" customFormat="1" ht="12.75" hidden="1" customHeight="1" x14ac:dyDescent="0.2">
      <c r="A1563" s="129">
        <v>1</v>
      </c>
      <c r="B1563" s="107" t="s">
        <v>37</v>
      </c>
      <c r="C1563" s="203" t="s">
        <v>217</v>
      </c>
      <c r="D1563" s="105">
        <v>2007</v>
      </c>
      <c r="E1563" s="214">
        <v>21</v>
      </c>
      <c r="F1563" s="94">
        <v>759</v>
      </c>
      <c r="G1563" s="95">
        <v>126</v>
      </c>
      <c r="H1563" s="96">
        <v>885</v>
      </c>
      <c r="I1563" s="94">
        <v>405</v>
      </c>
      <c r="J1563" s="95">
        <v>26</v>
      </c>
      <c r="K1563" s="96">
        <v>431</v>
      </c>
      <c r="L1563" s="137">
        <v>87</v>
      </c>
      <c r="M1563" s="137">
        <v>3432</v>
      </c>
      <c r="N1563" s="141"/>
      <c r="O1563" s="466"/>
    </row>
    <row r="1564" spans="1:15" s="33" customFormat="1" ht="12.75" hidden="1" customHeight="1" x14ac:dyDescent="0.2">
      <c r="A1564" s="129">
        <v>1</v>
      </c>
      <c r="B1564" s="107" t="s">
        <v>37</v>
      </c>
      <c r="C1564" s="203" t="s">
        <v>217</v>
      </c>
      <c r="D1564" s="105">
        <v>2008</v>
      </c>
      <c r="E1564" s="214">
        <v>22</v>
      </c>
      <c r="F1564" s="94">
        <v>599</v>
      </c>
      <c r="G1564" s="95">
        <v>119</v>
      </c>
      <c r="H1564" s="96">
        <v>718</v>
      </c>
      <c r="I1564" s="94">
        <v>590</v>
      </c>
      <c r="J1564" s="95">
        <v>49</v>
      </c>
      <c r="K1564" s="96">
        <v>639</v>
      </c>
      <c r="L1564" s="137">
        <v>58</v>
      </c>
      <c r="M1564" s="137">
        <v>4013</v>
      </c>
      <c r="N1564" s="141"/>
      <c r="O1564" s="466"/>
    </row>
    <row r="1565" spans="1:15" s="33" customFormat="1" ht="12.75" hidden="1" customHeight="1" x14ac:dyDescent="0.2">
      <c r="A1565" s="129">
        <v>1</v>
      </c>
      <c r="B1565" s="107" t="s">
        <v>37</v>
      </c>
      <c r="C1565" s="203" t="s">
        <v>217</v>
      </c>
      <c r="D1565" s="105">
        <v>2009</v>
      </c>
      <c r="E1565" s="214">
        <v>23</v>
      </c>
      <c r="F1565" s="94">
        <v>441</v>
      </c>
      <c r="G1565" s="95">
        <v>86</v>
      </c>
      <c r="H1565" s="96">
        <v>527</v>
      </c>
      <c r="I1565" s="94">
        <v>519</v>
      </c>
      <c r="J1565" s="97">
        <v>45</v>
      </c>
      <c r="K1565" s="96">
        <v>564</v>
      </c>
      <c r="L1565" s="137">
        <v>433</v>
      </c>
      <c r="M1565" s="137">
        <v>4144</v>
      </c>
      <c r="N1565" s="141"/>
      <c r="O1565" s="466"/>
    </row>
    <row r="1566" spans="1:15" s="33" customFormat="1" ht="12.75" hidden="1" customHeight="1" x14ac:dyDescent="0.2">
      <c r="A1566" s="129">
        <v>1</v>
      </c>
      <c r="B1566" s="104"/>
      <c r="C1566" s="220"/>
      <c r="D1566" s="107">
        <v>2010</v>
      </c>
      <c r="E1566" s="214">
        <v>24</v>
      </c>
      <c r="F1566" s="94">
        <v>530</v>
      </c>
      <c r="G1566" s="95">
        <v>51</v>
      </c>
      <c r="H1566" s="96">
        <v>581</v>
      </c>
      <c r="I1566" s="94">
        <v>627</v>
      </c>
      <c r="J1566" s="97">
        <v>53</v>
      </c>
      <c r="K1566" s="96">
        <v>680</v>
      </c>
      <c r="L1566" s="93">
        <v>1079</v>
      </c>
      <c r="M1566" s="93">
        <v>3745</v>
      </c>
      <c r="N1566" s="141"/>
      <c r="O1566" s="466"/>
    </row>
    <row r="1567" spans="1:15" s="101" customFormat="1" ht="12.75" hidden="1" customHeight="1" x14ac:dyDescent="0.2">
      <c r="B1567" s="188"/>
      <c r="C1567" s="183"/>
      <c r="D1567" s="107">
        <v>2011</v>
      </c>
      <c r="E1567" s="214"/>
      <c r="F1567" s="94">
        <v>374</v>
      </c>
      <c r="G1567" s="95">
        <v>78</v>
      </c>
      <c r="H1567" s="96">
        <v>452</v>
      </c>
      <c r="I1567" s="94">
        <v>484</v>
      </c>
      <c r="J1567" s="97">
        <v>87</v>
      </c>
      <c r="K1567" s="96">
        <v>571</v>
      </c>
      <c r="L1567" s="93">
        <v>394</v>
      </c>
      <c r="M1567" s="93">
        <v>3922</v>
      </c>
      <c r="N1567" s="116"/>
      <c r="O1567" s="466"/>
    </row>
    <row r="1568" spans="1:15" s="101" customFormat="1" ht="12.75" hidden="1" customHeight="1" x14ac:dyDescent="0.2">
      <c r="A1568" s="129">
        <v>61</v>
      </c>
      <c r="B1568" s="212"/>
      <c r="C1568" s="212"/>
      <c r="D1568" s="107" t="s">
        <v>339</v>
      </c>
      <c r="E1568" s="214"/>
      <c r="F1568" s="85">
        <v>558</v>
      </c>
      <c r="G1568" s="83">
        <v>133</v>
      </c>
      <c r="H1568" s="84">
        <v>691</v>
      </c>
      <c r="I1568" s="85">
        <v>409</v>
      </c>
      <c r="J1568" s="83">
        <v>57</v>
      </c>
      <c r="K1568" s="84">
        <v>466</v>
      </c>
      <c r="L1568" s="86">
        <v>203</v>
      </c>
      <c r="M1568" s="86">
        <v>4185</v>
      </c>
      <c r="N1568" s="116"/>
      <c r="O1568" s="466"/>
    </row>
    <row r="1569" spans="1:15" s="101" customFormat="1" ht="12.75" hidden="1" customHeight="1" x14ac:dyDescent="0.2">
      <c r="A1569" s="129"/>
      <c r="B1569" s="107" t="s">
        <v>37</v>
      </c>
      <c r="C1569" s="203" t="s">
        <v>217</v>
      </c>
      <c r="D1569" s="107">
        <v>2013</v>
      </c>
      <c r="E1569" s="214"/>
      <c r="F1569" s="85">
        <v>434</v>
      </c>
      <c r="G1569" s="83">
        <v>121</v>
      </c>
      <c r="H1569" s="84">
        <v>555</v>
      </c>
      <c r="I1569" s="85">
        <v>401</v>
      </c>
      <c r="J1569" s="83">
        <v>57</v>
      </c>
      <c r="K1569" s="84">
        <v>458</v>
      </c>
      <c r="L1569" s="86">
        <v>493</v>
      </c>
      <c r="M1569" s="86">
        <v>4150</v>
      </c>
      <c r="N1569" s="116"/>
      <c r="O1569" s="466"/>
    </row>
    <row r="1570" spans="1:15" s="101" customFormat="1" ht="12.75" customHeight="1" x14ac:dyDescent="0.2">
      <c r="A1570" s="129"/>
      <c r="B1570" s="107" t="s">
        <v>37</v>
      </c>
      <c r="C1570" s="203" t="s">
        <v>217</v>
      </c>
      <c r="D1570" s="107">
        <v>2014</v>
      </c>
      <c r="E1570" s="214"/>
      <c r="F1570" s="85">
        <v>537</v>
      </c>
      <c r="G1570" s="83">
        <v>185</v>
      </c>
      <c r="H1570" s="84">
        <v>722</v>
      </c>
      <c r="I1570" s="85">
        <v>353</v>
      </c>
      <c r="J1570" s="83">
        <v>73</v>
      </c>
      <c r="K1570" s="84">
        <v>426</v>
      </c>
      <c r="L1570" s="86">
        <v>330</v>
      </c>
      <c r="M1570" s="86">
        <v>4246</v>
      </c>
      <c r="N1570" s="71"/>
      <c r="O1570" s="466"/>
    </row>
    <row r="1571" spans="1:15" s="101" customFormat="1" ht="12.75" customHeight="1" x14ac:dyDescent="0.2">
      <c r="A1571" s="128"/>
      <c r="B1571" s="107"/>
      <c r="C1571" s="223" t="s">
        <v>218</v>
      </c>
      <c r="D1571" s="107">
        <v>2015</v>
      </c>
      <c r="E1571" s="214"/>
      <c r="F1571" s="85">
        <v>633</v>
      </c>
      <c r="G1571" s="83">
        <v>110</v>
      </c>
      <c r="H1571" s="84">
        <v>743</v>
      </c>
      <c r="I1571" s="85">
        <v>456</v>
      </c>
      <c r="J1571" s="83">
        <v>88</v>
      </c>
      <c r="K1571" s="84">
        <v>544</v>
      </c>
      <c r="L1571" s="86">
        <v>383</v>
      </c>
      <c r="M1571" s="86">
        <v>4407</v>
      </c>
      <c r="N1571" s="71"/>
      <c r="O1571" s="466"/>
    </row>
    <row r="1572" spans="1:15" s="101" customFormat="1" ht="12.4" customHeight="1" x14ac:dyDescent="0.2">
      <c r="A1572" s="128"/>
      <c r="B1572" s="107"/>
      <c r="C1572" s="203"/>
      <c r="D1572" s="107">
        <v>2016</v>
      </c>
      <c r="E1572" s="214"/>
      <c r="F1572" s="85">
        <v>613</v>
      </c>
      <c r="G1572" s="83">
        <v>159</v>
      </c>
      <c r="H1572" s="84">
        <v>772</v>
      </c>
      <c r="I1572" s="85">
        <v>505</v>
      </c>
      <c r="J1572" s="83">
        <v>87</v>
      </c>
      <c r="K1572" s="84">
        <v>592</v>
      </c>
      <c r="L1572" s="86">
        <v>260</v>
      </c>
      <c r="M1572" s="86">
        <v>4739</v>
      </c>
      <c r="N1572" s="71"/>
      <c r="O1572" s="466"/>
    </row>
    <row r="1573" spans="1:15" s="467" customFormat="1" ht="12.4" customHeight="1" x14ac:dyDescent="0.25">
      <c r="A1573" s="128"/>
      <c r="B1573" s="107"/>
      <c r="C1573" s="201"/>
      <c r="D1573" s="107">
        <v>2017</v>
      </c>
      <c r="E1573" s="211"/>
      <c r="F1573" s="136">
        <v>597</v>
      </c>
      <c r="G1573" s="138">
        <v>210</v>
      </c>
      <c r="H1573" s="139">
        <v>807</v>
      </c>
      <c r="I1573" s="136">
        <v>451</v>
      </c>
      <c r="J1573" s="138">
        <v>190</v>
      </c>
      <c r="K1573" s="139">
        <v>641</v>
      </c>
      <c r="L1573" s="137">
        <v>332</v>
      </c>
      <c r="M1573" s="137">
        <v>5048</v>
      </c>
      <c r="N1573" s="115"/>
      <c r="O1573" s="466"/>
    </row>
    <row r="1574" spans="1:15" s="467" customFormat="1" ht="12.4" customHeight="1" x14ac:dyDescent="0.25">
      <c r="A1574" s="128"/>
      <c r="B1574" s="107"/>
      <c r="C1574" s="201"/>
      <c r="D1574" s="107">
        <v>2018</v>
      </c>
      <c r="E1574" s="211"/>
      <c r="F1574" s="136">
        <v>622</v>
      </c>
      <c r="G1574" s="138">
        <v>158</v>
      </c>
      <c r="H1574" s="139">
        <v>780</v>
      </c>
      <c r="I1574" s="136">
        <v>450</v>
      </c>
      <c r="J1574" s="138">
        <v>94</v>
      </c>
      <c r="K1574" s="139">
        <v>544</v>
      </c>
      <c r="L1574" s="137">
        <v>279</v>
      </c>
      <c r="M1574" s="137">
        <v>5313</v>
      </c>
      <c r="N1574" s="115"/>
      <c r="O1574" s="466"/>
    </row>
    <row r="1575" spans="1:15" s="466" customFormat="1" ht="4.5" customHeight="1" thickBot="1" x14ac:dyDescent="0.25">
      <c r="A1575" s="128"/>
      <c r="B1575" s="107"/>
      <c r="C1575" s="201"/>
      <c r="D1575" s="105"/>
      <c r="E1575" s="213">
        <v>5</v>
      </c>
      <c r="F1575" s="13"/>
      <c r="G1575" s="14"/>
      <c r="H1575" s="15"/>
      <c r="I1575" s="13"/>
      <c r="J1575" s="14"/>
      <c r="K1575" s="15"/>
      <c r="L1575" s="8"/>
      <c r="M1575" s="8"/>
      <c r="N1575" s="140"/>
    </row>
    <row r="1576" spans="1:15" s="466" customFormat="1" ht="12" hidden="1" customHeight="1" x14ac:dyDescent="0.2">
      <c r="A1576" s="128"/>
      <c r="B1576" s="106" t="s">
        <v>38</v>
      </c>
      <c r="C1576" s="203" t="s">
        <v>104</v>
      </c>
      <c r="D1576" s="105">
        <v>1975</v>
      </c>
      <c r="E1576" s="211"/>
      <c r="F1576" s="13">
        <v>25</v>
      </c>
      <c r="G1576" s="14">
        <v>21</v>
      </c>
      <c r="H1576" s="15">
        <v>46</v>
      </c>
      <c r="I1576" s="13">
        <v>9</v>
      </c>
      <c r="J1576" s="14">
        <v>8</v>
      </c>
      <c r="K1576" s="15">
        <v>17</v>
      </c>
      <c r="L1576" s="8">
        <v>12</v>
      </c>
      <c r="M1576" s="8">
        <v>87</v>
      </c>
      <c r="N1576" s="140"/>
    </row>
    <row r="1577" spans="1:15" s="466" customFormat="1" ht="12.4" hidden="1" customHeight="1" x14ac:dyDescent="0.2">
      <c r="A1577" s="128"/>
      <c r="B1577" s="106" t="s">
        <v>38</v>
      </c>
      <c r="C1577" s="203" t="s">
        <v>104</v>
      </c>
      <c r="D1577" s="105">
        <v>1976</v>
      </c>
      <c r="E1577" s="211"/>
      <c r="F1577" s="13">
        <v>31</v>
      </c>
      <c r="G1577" s="14">
        <v>15</v>
      </c>
      <c r="H1577" s="15">
        <v>46</v>
      </c>
      <c r="I1577" s="13">
        <v>13</v>
      </c>
      <c r="J1577" s="14">
        <v>12</v>
      </c>
      <c r="K1577" s="15">
        <v>25</v>
      </c>
      <c r="L1577" s="8">
        <v>4</v>
      </c>
      <c r="M1577" s="8">
        <v>108</v>
      </c>
      <c r="N1577" s="140"/>
    </row>
    <row r="1578" spans="1:15" s="466" customFormat="1" ht="12.4" hidden="1" customHeight="1" x14ac:dyDescent="0.2">
      <c r="A1578" s="128"/>
      <c r="B1578" s="106" t="s">
        <v>38</v>
      </c>
      <c r="C1578" s="203" t="s">
        <v>104</v>
      </c>
      <c r="D1578" s="105">
        <v>1977</v>
      </c>
      <c r="E1578" s="211"/>
      <c r="F1578" s="13">
        <v>27</v>
      </c>
      <c r="G1578" s="14">
        <v>12</v>
      </c>
      <c r="H1578" s="15">
        <v>39</v>
      </c>
      <c r="I1578" s="13">
        <v>20</v>
      </c>
      <c r="J1578" s="14">
        <v>16</v>
      </c>
      <c r="K1578" s="15">
        <v>36</v>
      </c>
      <c r="L1578" s="8">
        <v>11</v>
      </c>
      <c r="M1578" s="8">
        <v>133</v>
      </c>
      <c r="N1578" s="140"/>
    </row>
    <row r="1579" spans="1:15" s="466" customFormat="1" ht="12.4" hidden="1" customHeight="1" x14ac:dyDescent="0.2">
      <c r="A1579" s="128"/>
      <c r="B1579" s="106" t="s">
        <v>38</v>
      </c>
      <c r="C1579" s="203" t="s">
        <v>104</v>
      </c>
      <c r="D1579" s="105">
        <v>1978</v>
      </c>
      <c r="E1579" s="211"/>
      <c r="F1579" s="13">
        <v>30</v>
      </c>
      <c r="G1579" s="14">
        <v>29</v>
      </c>
      <c r="H1579" s="15">
        <v>59</v>
      </c>
      <c r="I1579" s="13">
        <v>12</v>
      </c>
      <c r="J1579" s="14">
        <v>4</v>
      </c>
      <c r="K1579" s="15">
        <v>16</v>
      </c>
      <c r="L1579" s="8">
        <v>12</v>
      </c>
      <c r="M1579" s="8">
        <v>137</v>
      </c>
      <c r="N1579" s="140"/>
    </row>
    <row r="1580" spans="1:15" s="466" customFormat="1" ht="12.4" hidden="1" customHeight="1" x14ac:dyDescent="0.2">
      <c r="A1580" s="128"/>
      <c r="B1580" s="106" t="s">
        <v>38</v>
      </c>
      <c r="C1580" s="203" t="s">
        <v>104</v>
      </c>
      <c r="D1580" s="105">
        <v>1979</v>
      </c>
      <c r="E1580" s="211"/>
      <c r="F1580" s="13">
        <v>28</v>
      </c>
      <c r="G1580" s="14">
        <v>19</v>
      </c>
      <c r="H1580" s="15">
        <v>47</v>
      </c>
      <c r="I1580" s="13">
        <v>9</v>
      </c>
      <c r="J1580" s="14">
        <v>13</v>
      </c>
      <c r="K1580" s="15">
        <v>22</v>
      </c>
      <c r="L1580" s="8">
        <v>12</v>
      </c>
      <c r="M1580" s="8">
        <v>147</v>
      </c>
      <c r="N1580" s="140"/>
    </row>
    <row r="1581" spans="1:15" s="466" customFormat="1" ht="12.4" hidden="1" customHeight="1" x14ac:dyDescent="0.2">
      <c r="A1581" s="128"/>
      <c r="B1581" s="106" t="s">
        <v>38</v>
      </c>
      <c r="C1581" s="203" t="s">
        <v>104</v>
      </c>
      <c r="D1581" s="105">
        <v>1980</v>
      </c>
      <c r="E1581" s="211"/>
      <c r="F1581" s="13">
        <v>18</v>
      </c>
      <c r="G1581" s="14">
        <v>24</v>
      </c>
      <c r="H1581" s="15">
        <v>42</v>
      </c>
      <c r="I1581" s="13">
        <v>22</v>
      </c>
      <c r="J1581" s="14">
        <v>14</v>
      </c>
      <c r="K1581" s="15">
        <v>36</v>
      </c>
      <c r="L1581" s="8">
        <v>11</v>
      </c>
      <c r="M1581" s="8">
        <v>134</v>
      </c>
      <c r="N1581" s="140"/>
    </row>
    <row r="1582" spans="1:15" s="466" customFormat="1" ht="12.4" hidden="1" customHeight="1" x14ac:dyDescent="0.2">
      <c r="A1582" s="128"/>
      <c r="B1582" s="106" t="s">
        <v>38</v>
      </c>
      <c r="C1582" s="203" t="s">
        <v>104</v>
      </c>
      <c r="D1582" s="105">
        <v>1981</v>
      </c>
      <c r="E1582" s="211"/>
      <c r="F1582" s="13">
        <v>21</v>
      </c>
      <c r="G1582" s="14">
        <v>17</v>
      </c>
      <c r="H1582" s="15">
        <v>38</v>
      </c>
      <c r="I1582" s="13">
        <v>16</v>
      </c>
      <c r="J1582" s="14">
        <v>14</v>
      </c>
      <c r="K1582" s="15">
        <v>30</v>
      </c>
      <c r="L1582" s="8">
        <v>10</v>
      </c>
      <c r="M1582" s="8">
        <v>153</v>
      </c>
      <c r="N1582" s="140"/>
    </row>
    <row r="1583" spans="1:15" s="466" customFormat="1" ht="12.4" hidden="1" customHeight="1" x14ac:dyDescent="0.2">
      <c r="A1583" s="128"/>
      <c r="B1583" s="106" t="s">
        <v>38</v>
      </c>
      <c r="C1583" s="203" t="s">
        <v>104</v>
      </c>
      <c r="D1583" s="105">
        <v>1982</v>
      </c>
      <c r="E1583" s="211"/>
      <c r="F1583" s="13">
        <v>21</v>
      </c>
      <c r="G1583" s="14">
        <v>35</v>
      </c>
      <c r="H1583" s="15">
        <v>56</v>
      </c>
      <c r="I1583" s="13">
        <v>14</v>
      </c>
      <c r="J1583" s="14">
        <v>8</v>
      </c>
      <c r="K1583" s="15">
        <v>22</v>
      </c>
      <c r="L1583" s="8">
        <v>26</v>
      </c>
      <c r="M1583" s="8">
        <v>149</v>
      </c>
      <c r="N1583" s="140"/>
    </row>
    <row r="1584" spans="1:15" s="466" customFormat="1" ht="12.4" hidden="1" customHeight="1" x14ac:dyDescent="0.2">
      <c r="A1584" s="128"/>
      <c r="B1584" s="106" t="s">
        <v>38</v>
      </c>
      <c r="C1584" s="203" t="s">
        <v>104</v>
      </c>
      <c r="D1584" s="105">
        <v>1983</v>
      </c>
      <c r="E1584" s="211"/>
      <c r="F1584" s="13">
        <v>22</v>
      </c>
      <c r="G1584" s="14">
        <v>48</v>
      </c>
      <c r="H1584" s="15">
        <v>70</v>
      </c>
      <c r="I1584" s="13">
        <v>11</v>
      </c>
      <c r="J1584" s="14">
        <v>21</v>
      </c>
      <c r="K1584" s="15">
        <v>32</v>
      </c>
      <c r="L1584" s="8">
        <v>17</v>
      </c>
      <c r="M1584" s="8">
        <v>164</v>
      </c>
      <c r="N1584" s="140"/>
    </row>
    <row r="1585" spans="1:15" s="33" customFormat="1" ht="12" hidden="1" customHeight="1" x14ac:dyDescent="0.2">
      <c r="A1585" s="129">
        <v>1</v>
      </c>
      <c r="B1585" s="106" t="s">
        <v>38</v>
      </c>
      <c r="C1585" s="203" t="s">
        <v>104</v>
      </c>
      <c r="D1585" s="107">
        <v>1984</v>
      </c>
      <c r="E1585" s="214">
        <v>28</v>
      </c>
      <c r="F1585" s="94">
        <v>20</v>
      </c>
      <c r="G1585" s="95">
        <v>34</v>
      </c>
      <c r="H1585" s="96">
        <v>54</v>
      </c>
      <c r="I1585" s="94">
        <v>10</v>
      </c>
      <c r="J1585" s="95">
        <v>8</v>
      </c>
      <c r="K1585" s="96">
        <v>18</v>
      </c>
      <c r="L1585" s="93">
        <v>17</v>
      </c>
      <c r="M1585" s="93">
        <v>167</v>
      </c>
      <c r="N1585" s="140"/>
      <c r="O1585" s="466"/>
    </row>
    <row r="1586" spans="1:15" s="33" customFormat="1" ht="12.75" hidden="1" customHeight="1" x14ac:dyDescent="0.2">
      <c r="A1586" s="129">
        <v>1</v>
      </c>
      <c r="B1586" s="106" t="s">
        <v>38</v>
      </c>
      <c r="C1586" s="203" t="s">
        <v>104</v>
      </c>
      <c r="D1586" s="107">
        <v>1985</v>
      </c>
      <c r="E1586" s="214">
        <v>27</v>
      </c>
      <c r="F1586" s="94">
        <v>23</v>
      </c>
      <c r="G1586" s="95">
        <v>22</v>
      </c>
      <c r="H1586" s="96">
        <v>45</v>
      </c>
      <c r="I1586" s="94">
        <v>8</v>
      </c>
      <c r="J1586" s="95">
        <v>35</v>
      </c>
      <c r="K1586" s="96">
        <v>43</v>
      </c>
      <c r="L1586" s="93">
        <v>21</v>
      </c>
      <c r="M1586" s="93">
        <v>189</v>
      </c>
      <c r="N1586" s="140"/>
      <c r="O1586" s="466"/>
    </row>
    <row r="1587" spans="1:15" s="33" customFormat="1" ht="12.75" hidden="1" customHeight="1" x14ac:dyDescent="0.2">
      <c r="A1587" s="129">
        <v>1</v>
      </c>
      <c r="B1587" s="106" t="s">
        <v>38</v>
      </c>
      <c r="C1587" s="203" t="s">
        <v>104</v>
      </c>
      <c r="D1587" s="107">
        <v>1986</v>
      </c>
      <c r="E1587" s="214">
        <v>28</v>
      </c>
      <c r="F1587" s="94">
        <v>32</v>
      </c>
      <c r="G1587" s="95">
        <v>60</v>
      </c>
      <c r="H1587" s="96">
        <v>92</v>
      </c>
      <c r="I1587" s="94">
        <v>11</v>
      </c>
      <c r="J1587" s="95">
        <v>41</v>
      </c>
      <c r="K1587" s="96">
        <v>52</v>
      </c>
      <c r="L1587" s="93">
        <v>20</v>
      </c>
      <c r="M1587" s="93">
        <v>221</v>
      </c>
      <c r="N1587" s="140"/>
      <c r="O1587" s="466"/>
    </row>
    <row r="1588" spans="1:15" s="33" customFormat="1" ht="12.75" hidden="1" customHeight="1" x14ac:dyDescent="0.2">
      <c r="A1588" s="129">
        <v>1</v>
      </c>
      <c r="B1588" s="106" t="s">
        <v>38</v>
      </c>
      <c r="C1588" s="203" t="s">
        <v>104</v>
      </c>
      <c r="D1588" s="107">
        <v>1987</v>
      </c>
      <c r="E1588" s="214">
        <v>29</v>
      </c>
      <c r="F1588" s="94">
        <v>33</v>
      </c>
      <c r="G1588" s="95">
        <v>36</v>
      </c>
      <c r="H1588" s="96">
        <v>69</v>
      </c>
      <c r="I1588" s="94">
        <v>16</v>
      </c>
      <c r="J1588" s="95">
        <v>21</v>
      </c>
      <c r="K1588" s="96">
        <v>37</v>
      </c>
      <c r="L1588" s="93">
        <v>9</v>
      </c>
      <c r="M1588" s="93">
        <v>249</v>
      </c>
      <c r="N1588" s="140"/>
      <c r="O1588" s="466"/>
    </row>
    <row r="1589" spans="1:15" s="33" customFormat="1" ht="12.75" hidden="1" customHeight="1" x14ac:dyDescent="0.2">
      <c r="A1589" s="129">
        <v>1</v>
      </c>
      <c r="B1589" s="106" t="s">
        <v>38</v>
      </c>
      <c r="C1589" s="203" t="s">
        <v>104</v>
      </c>
      <c r="D1589" s="107">
        <v>1988</v>
      </c>
      <c r="E1589" s="214">
        <v>30</v>
      </c>
      <c r="F1589" s="94">
        <v>30</v>
      </c>
      <c r="G1589" s="95">
        <v>51</v>
      </c>
      <c r="H1589" s="96">
        <v>81</v>
      </c>
      <c r="I1589" s="94">
        <v>16</v>
      </c>
      <c r="J1589" s="95">
        <v>34</v>
      </c>
      <c r="K1589" s="96">
        <v>50</v>
      </c>
      <c r="L1589" s="93">
        <v>37</v>
      </c>
      <c r="M1589" s="93">
        <v>262</v>
      </c>
      <c r="N1589" s="140"/>
      <c r="O1589" s="466"/>
    </row>
    <row r="1590" spans="1:15" s="33" customFormat="1" ht="12.75" hidden="1" customHeight="1" x14ac:dyDescent="0.2">
      <c r="A1590" s="129">
        <v>1</v>
      </c>
      <c r="B1590" s="106" t="s">
        <v>38</v>
      </c>
      <c r="C1590" s="203" t="s">
        <v>104</v>
      </c>
      <c r="D1590" s="107">
        <v>1989</v>
      </c>
      <c r="E1590" s="214">
        <v>31</v>
      </c>
      <c r="F1590" s="94">
        <v>34</v>
      </c>
      <c r="G1590" s="95">
        <v>29</v>
      </c>
      <c r="H1590" s="96">
        <v>63</v>
      </c>
      <c r="I1590" s="94">
        <v>16</v>
      </c>
      <c r="J1590" s="95">
        <v>43</v>
      </c>
      <c r="K1590" s="96">
        <v>59</v>
      </c>
      <c r="L1590" s="93">
        <v>27</v>
      </c>
      <c r="M1590" s="93">
        <v>294</v>
      </c>
      <c r="N1590" s="140"/>
      <c r="O1590" s="466"/>
    </row>
    <row r="1591" spans="1:15" s="33" customFormat="1" ht="12.75" hidden="1" customHeight="1" x14ac:dyDescent="0.2">
      <c r="A1591" s="129">
        <v>1</v>
      </c>
      <c r="B1591" s="106" t="s">
        <v>38</v>
      </c>
      <c r="C1591" s="203" t="s">
        <v>104</v>
      </c>
      <c r="D1591" s="107">
        <v>1990</v>
      </c>
      <c r="E1591" s="214">
        <v>32</v>
      </c>
      <c r="F1591" s="136">
        <v>25</v>
      </c>
      <c r="G1591" s="138">
        <v>64</v>
      </c>
      <c r="H1591" s="139">
        <v>89</v>
      </c>
      <c r="I1591" s="136">
        <v>15</v>
      </c>
      <c r="J1591" s="138">
        <v>49</v>
      </c>
      <c r="K1591" s="139">
        <v>64</v>
      </c>
      <c r="L1591" s="137">
        <v>28</v>
      </c>
      <c r="M1591" s="137">
        <v>330</v>
      </c>
      <c r="N1591" s="140"/>
      <c r="O1591" s="466"/>
    </row>
    <row r="1592" spans="1:15" s="33" customFormat="1" ht="12.75" hidden="1" customHeight="1" x14ac:dyDescent="0.2">
      <c r="A1592" s="129">
        <v>1</v>
      </c>
      <c r="B1592" s="106" t="s">
        <v>38</v>
      </c>
      <c r="C1592" s="203" t="s">
        <v>104</v>
      </c>
      <c r="D1592" s="107">
        <v>1991</v>
      </c>
      <c r="E1592" s="214">
        <v>33</v>
      </c>
      <c r="F1592" s="136">
        <v>61</v>
      </c>
      <c r="G1592" s="138">
        <v>47</v>
      </c>
      <c r="H1592" s="139">
        <v>108</v>
      </c>
      <c r="I1592" s="136">
        <v>16</v>
      </c>
      <c r="J1592" s="138">
        <v>37</v>
      </c>
      <c r="K1592" s="139">
        <v>53</v>
      </c>
      <c r="L1592" s="137">
        <v>56</v>
      </c>
      <c r="M1592" s="137">
        <v>327</v>
      </c>
      <c r="N1592" s="140"/>
      <c r="O1592" s="466"/>
    </row>
    <row r="1593" spans="1:15" s="33" customFormat="1" ht="12.75" hidden="1" customHeight="1" x14ac:dyDescent="0.2">
      <c r="A1593" s="129">
        <v>1</v>
      </c>
      <c r="B1593" s="106" t="s">
        <v>38</v>
      </c>
      <c r="C1593" s="203" t="s">
        <v>104</v>
      </c>
      <c r="D1593" s="107">
        <v>1992</v>
      </c>
      <c r="E1593" s="214">
        <v>34</v>
      </c>
      <c r="F1593" s="136">
        <v>78</v>
      </c>
      <c r="G1593" s="138">
        <v>49</v>
      </c>
      <c r="H1593" s="139">
        <v>127</v>
      </c>
      <c r="I1593" s="136">
        <v>10</v>
      </c>
      <c r="J1593" s="138">
        <v>30</v>
      </c>
      <c r="K1593" s="139">
        <v>40</v>
      </c>
      <c r="L1593" s="137">
        <v>40</v>
      </c>
      <c r="M1593" s="137">
        <v>327</v>
      </c>
      <c r="N1593" s="140"/>
      <c r="O1593" s="466"/>
    </row>
    <row r="1594" spans="1:15" s="33" customFormat="1" ht="12.75" hidden="1" customHeight="1" x14ac:dyDescent="0.2">
      <c r="A1594" s="129">
        <v>1</v>
      </c>
      <c r="B1594" s="106" t="s">
        <v>38</v>
      </c>
      <c r="C1594" s="203" t="s">
        <v>104</v>
      </c>
      <c r="D1594" s="107">
        <v>1993</v>
      </c>
      <c r="E1594" s="214">
        <v>35</v>
      </c>
      <c r="F1594" s="136">
        <v>36</v>
      </c>
      <c r="G1594" s="138">
        <v>70</v>
      </c>
      <c r="H1594" s="139">
        <v>106</v>
      </c>
      <c r="I1594" s="136">
        <v>23</v>
      </c>
      <c r="J1594" s="138">
        <v>57</v>
      </c>
      <c r="K1594" s="139">
        <v>80</v>
      </c>
      <c r="L1594" s="137">
        <v>36</v>
      </c>
      <c r="M1594" s="137">
        <v>371</v>
      </c>
      <c r="N1594" s="140"/>
      <c r="O1594" s="466"/>
    </row>
    <row r="1595" spans="1:15" s="33" customFormat="1" ht="12.75" hidden="1" customHeight="1" x14ac:dyDescent="0.2">
      <c r="A1595" s="129">
        <v>1</v>
      </c>
      <c r="B1595" s="106" t="s">
        <v>38</v>
      </c>
      <c r="C1595" s="203" t="s">
        <v>104</v>
      </c>
      <c r="D1595" s="107">
        <v>1994</v>
      </c>
      <c r="E1595" s="214">
        <v>36</v>
      </c>
      <c r="F1595" s="136">
        <v>55</v>
      </c>
      <c r="G1595" s="138">
        <v>99</v>
      </c>
      <c r="H1595" s="139">
        <v>154</v>
      </c>
      <c r="I1595" s="136">
        <v>20</v>
      </c>
      <c r="J1595" s="138">
        <v>34</v>
      </c>
      <c r="K1595" s="139">
        <v>54</v>
      </c>
      <c r="L1595" s="137">
        <v>39</v>
      </c>
      <c r="M1595" s="137">
        <v>386</v>
      </c>
      <c r="N1595" s="140"/>
      <c r="O1595" s="466"/>
    </row>
    <row r="1596" spans="1:15" s="33" customFormat="1" ht="12.75" hidden="1" customHeight="1" x14ac:dyDescent="0.2">
      <c r="A1596" s="129">
        <v>1</v>
      </c>
      <c r="B1596" s="106" t="s">
        <v>38</v>
      </c>
      <c r="C1596" s="203" t="s">
        <v>104</v>
      </c>
      <c r="D1596" s="107">
        <v>1995</v>
      </c>
      <c r="E1596" s="214">
        <v>37</v>
      </c>
      <c r="F1596" s="136">
        <v>53</v>
      </c>
      <c r="G1596" s="138">
        <v>28</v>
      </c>
      <c r="H1596" s="139">
        <v>81</v>
      </c>
      <c r="I1596" s="136">
        <v>14</v>
      </c>
      <c r="J1596" s="138">
        <v>66</v>
      </c>
      <c r="K1596" s="139">
        <v>80</v>
      </c>
      <c r="L1596" s="137">
        <v>34</v>
      </c>
      <c r="M1596" s="137">
        <v>432</v>
      </c>
      <c r="N1596" s="140"/>
      <c r="O1596" s="466"/>
    </row>
    <row r="1597" spans="1:15" s="33" customFormat="1" ht="12.75" hidden="1" customHeight="1" x14ac:dyDescent="0.2">
      <c r="A1597" s="129">
        <v>1</v>
      </c>
      <c r="B1597" s="106" t="s">
        <v>38</v>
      </c>
      <c r="C1597" s="203" t="s">
        <v>104</v>
      </c>
      <c r="D1597" s="107">
        <v>1996</v>
      </c>
      <c r="E1597" s="214">
        <v>38</v>
      </c>
      <c r="F1597" s="136">
        <v>34</v>
      </c>
      <c r="G1597" s="138">
        <v>10</v>
      </c>
      <c r="H1597" s="139">
        <v>44</v>
      </c>
      <c r="I1597" s="136">
        <v>17</v>
      </c>
      <c r="J1597" s="138">
        <v>40</v>
      </c>
      <c r="K1597" s="139">
        <v>57</v>
      </c>
      <c r="L1597" s="137">
        <v>54</v>
      </c>
      <c r="M1597" s="137">
        <v>435</v>
      </c>
      <c r="N1597" s="140"/>
      <c r="O1597" s="466"/>
    </row>
    <row r="1598" spans="1:15" s="33" customFormat="1" ht="12.75" hidden="1" customHeight="1" thickBot="1" x14ac:dyDescent="0.25">
      <c r="A1598" s="129">
        <v>1</v>
      </c>
      <c r="B1598" s="106" t="s">
        <v>38</v>
      </c>
      <c r="C1598" s="203" t="s">
        <v>104</v>
      </c>
      <c r="D1598" s="107">
        <v>1997</v>
      </c>
      <c r="E1598" s="216">
        <v>39</v>
      </c>
      <c r="F1598" s="136">
        <v>61</v>
      </c>
      <c r="G1598" s="138">
        <v>7</v>
      </c>
      <c r="H1598" s="139">
        <v>68</v>
      </c>
      <c r="I1598" s="136">
        <v>25</v>
      </c>
      <c r="J1598" s="138">
        <v>14</v>
      </c>
      <c r="K1598" s="139">
        <v>39</v>
      </c>
      <c r="L1598" s="137">
        <v>119</v>
      </c>
      <c r="M1598" s="137">
        <v>355</v>
      </c>
      <c r="N1598" s="140"/>
      <c r="O1598" s="466"/>
    </row>
    <row r="1599" spans="1:15" s="33" customFormat="1" ht="12.75" hidden="1" customHeight="1" x14ac:dyDescent="0.2">
      <c r="A1599" s="129">
        <v>1</v>
      </c>
      <c r="B1599" s="106" t="s">
        <v>38</v>
      </c>
      <c r="C1599" s="203" t="s">
        <v>104</v>
      </c>
      <c r="D1599" s="107">
        <v>1998</v>
      </c>
      <c r="E1599" s="214">
        <v>0</v>
      </c>
      <c r="F1599" s="136">
        <v>37</v>
      </c>
      <c r="G1599" s="138">
        <v>6</v>
      </c>
      <c r="H1599" s="139">
        <v>43</v>
      </c>
      <c r="I1599" s="136">
        <v>19</v>
      </c>
      <c r="J1599" s="138">
        <v>3</v>
      </c>
      <c r="K1599" s="139">
        <v>22</v>
      </c>
      <c r="L1599" s="137">
        <v>55</v>
      </c>
      <c r="M1599" s="137">
        <v>322</v>
      </c>
      <c r="N1599" s="140"/>
      <c r="O1599" s="466"/>
    </row>
    <row r="1600" spans="1:15" s="33" customFormat="1" ht="12.75" hidden="1" customHeight="1" x14ac:dyDescent="0.2">
      <c r="A1600" s="129">
        <v>1</v>
      </c>
      <c r="B1600" s="106" t="s">
        <v>38</v>
      </c>
      <c r="C1600" s="203" t="s">
        <v>104</v>
      </c>
      <c r="D1600" s="107">
        <v>1999</v>
      </c>
      <c r="E1600" s="214">
        <v>1</v>
      </c>
      <c r="F1600" s="136">
        <v>46</v>
      </c>
      <c r="G1600" s="138">
        <v>2</v>
      </c>
      <c r="H1600" s="139">
        <v>48</v>
      </c>
      <c r="I1600" s="136">
        <v>19</v>
      </c>
      <c r="J1600" s="138">
        <v>4</v>
      </c>
      <c r="K1600" s="139">
        <v>23</v>
      </c>
      <c r="L1600" s="137">
        <v>30</v>
      </c>
      <c r="M1600" s="137">
        <v>315</v>
      </c>
      <c r="N1600" s="140"/>
      <c r="O1600" s="466"/>
    </row>
    <row r="1601" spans="1:15" s="33" customFormat="1" ht="12.75" hidden="1" customHeight="1" x14ac:dyDescent="0.2">
      <c r="A1601" s="129">
        <v>1</v>
      </c>
      <c r="B1601" s="106" t="s">
        <v>38</v>
      </c>
      <c r="C1601" s="203" t="s">
        <v>104</v>
      </c>
      <c r="D1601" s="107">
        <v>2000</v>
      </c>
      <c r="E1601" s="214">
        <v>2</v>
      </c>
      <c r="F1601" s="136">
        <v>41</v>
      </c>
      <c r="G1601" s="138">
        <v>2</v>
      </c>
      <c r="H1601" s="139">
        <v>43</v>
      </c>
      <c r="I1601" s="136">
        <v>23</v>
      </c>
      <c r="J1601" s="138">
        <v>4</v>
      </c>
      <c r="K1601" s="139">
        <v>27</v>
      </c>
      <c r="L1601" s="137">
        <v>19</v>
      </c>
      <c r="M1601" s="137">
        <v>323</v>
      </c>
      <c r="N1601" s="140"/>
      <c r="O1601" s="466"/>
    </row>
    <row r="1602" spans="1:15" s="33" customFormat="1" ht="12.75" hidden="1" customHeight="1" x14ac:dyDescent="0.2">
      <c r="A1602" s="129">
        <v>1</v>
      </c>
      <c r="B1602" s="106" t="s">
        <v>38</v>
      </c>
      <c r="C1602" s="203" t="s">
        <v>104</v>
      </c>
      <c r="D1602" s="107">
        <v>2001</v>
      </c>
      <c r="E1602" s="214">
        <v>3</v>
      </c>
      <c r="F1602" s="136">
        <v>26</v>
      </c>
      <c r="G1602" s="138">
        <v>11</v>
      </c>
      <c r="H1602" s="139">
        <v>37</v>
      </c>
      <c r="I1602" s="136">
        <v>33</v>
      </c>
      <c r="J1602" s="138">
        <v>1</v>
      </c>
      <c r="K1602" s="139">
        <v>34</v>
      </c>
      <c r="L1602" s="137">
        <v>18</v>
      </c>
      <c r="M1602" s="137">
        <v>336</v>
      </c>
      <c r="N1602" s="140"/>
      <c r="O1602" s="466"/>
    </row>
    <row r="1603" spans="1:15" s="33" customFormat="1" ht="12.75" hidden="1" customHeight="1" x14ac:dyDescent="0.2">
      <c r="A1603" s="129">
        <v>1</v>
      </c>
      <c r="B1603" s="106" t="s">
        <v>38</v>
      </c>
      <c r="C1603" s="203" t="s">
        <v>104</v>
      </c>
      <c r="D1603" s="107">
        <v>2002</v>
      </c>
      <c r="E1603" s="214">
        <v>4</v>
      </c>
      <c r="F1603" s="136">
        <v>30</v>
      </c>
      <c r="G1603" s="138">
        <v>4</v>
      </c>
      <c r="H1603" s="139">
        <v>34</v>
      </c>
      <c r="I1603" s="136">
        <v>29</v>
      </c>
      <c r="J1603" s="138">
        <v>5</v>
      </c>
      <c r="K1603" s="139">
        <v>34</v>
      </c>
      <c r="L1603" s="137">
        <v>41</v>
      </c>
      <c r="M1603" s="137">
        <v>329</v>
      </c>
      <c r="N1603" s="140"/>
      <c r="O1603" s="466"/>
    </row>
    <row r="1604" spans="1:15" s="33" customFormat="1" ht="12.75" hidden="1" customHeight="1" x14ac:dyDescent="0.2">
      <c r="A1604" s="129">
        <v>1</v>
      </c>
      <c r="B1604" s="106" t="s">
        <v>38</v>
      </c>
      <c r="C1604" s="203" t="s">
        <v>104</v>
      </c>
      <c r="D1604" s="107">
        <v>2003</v>
      </c>
      <c r="E1604" s="214">
        <v>5</v>
      </c>
      <c r="F1604" s="136">
        <v>35</v>
      </c>
      <c r="G1604" s="138">
        <v>4</v>
      </c>
      <c r="H1604" s="139">
        <v>39</v>
      </c>
      <c r="I1604" s="136">
        <v>23</v>
      </c>
      <c r="J1604" s="138">
        <v>7</v>
      </c>
      <c r="K1604" s="139">
        <v>30</v>
      </c>
      <c r="L1604" s="137">
        <v>51</v>
      </c>
      <c r="M1604" s="137">
        <v>287</v>
      </c>
      <c r="N1604" s="140"/>
      <c r="O1604" s="466"/>
    </row>
    <row r="1605" spans="1:15" s="33" customFormat="1" ht="12.75" hidden="1" customHeight="1" thickBot="1" x14ac:dyDescent="0.25">
      <c r="A1605" s="129">
        <v>1</v>
      </c>
      <c r="B1605" s="106" t="s">
        <v>38</v>
      </c>
      <c r="C1605" s="203" t="s">
        <v>104</v>
      </c>
      <c r="D1605" s="107">
        <v>2004</v>
      </c>
      <c r="E1605" s="216">
        <v>6</v>
      </c>
      <c r="F1605" s="136">
        <v>22</v>
      </c>
      <c r="G1605" s="138">
        <v>4</v>
      </c>
      <c r="H1605" s="139">
        <v>26</v>
      </c>
      <c r="I1605" s="136">
        <v>12</v>
      </c>
      <c r="J1605" s="138">
        <v>4</v>
      </c>
      <c r="K1605" s="139">
        <v>16</v>
      </c>
      <c r="L1605" s="137">
        <v>24</v>
      </c>
      <c r="M1605" s="137">
        <v>285</v>
      </c>
      <c r="N1605" s="141"/>
      <c r="O1605" s="466"/>
    </row>
    <row r="1606" spans="1:15" s="33" customFormat="1" ht="12" hidden="1" customHeight="1" x14ac:dyDescent="0.2">
      <c r="A1606" s="129"/>
      <c r="B1606" s="106"/>
      <c r="C1606" s="203"/>
      <c r="D1606" s="107">
        <v>2005</v>
      </c>
      <c r="E1606" s="214"/>
      <c r="F1606" s="136">
        <v>28</v>
      </c>
      <c r="G1606" s="138">
        <v>0</v>
      </c>
      <c r="H1606" s="139">
        <v>28</v>
      </c>
      <c r="I1606" s="136">
        <v>23</v>
      </c>
      <c r="J1606" s="138">
        <v>8</v>
      </c>
      <c r="K1606" s="139">
        <v>31</v>
      </c>
      <c r="L1606" s="137">
        <v>77</v>
      </c>
      <c r="M1606" s="137">
        <v>240</v>
      </c>
      <c r="N1606" s="141"/>
      <c r="O1606" s="466"/>
    </row>
    <row r="1607" spans="1:15" s="33" customFormat="1" ht="12.75" hidden="1" customHeight="1" x14ac:dyDescent="0.2">
      <c r="A1607" s="129">
        <v>1</v>
      </c>
      <c r="B1607" s="106" t="s">
        <v>38</v>
      </c>
      <c r="C1607" s="203" t="s">
        <v>104</v>
      </c>
      <c r="D1607" s="105">
        <v>2006</v>
      </c>
      <c r="E1607" s="214">
        <v>-4</v>
      </c>
      <c r="F1607" s="136">
        <v>11</v>
      </c>
      <c r="G1607" s="138">
        <v>4</v>
      </c>
      <c r="H1607" s="139">
        <v>15</v>
      </c>
      <c r="I1607" s="136">
        <v>0</v>
      </c>
      <c r="J1607" s="138">
        <v>0</v>
      </c>
      <c r="K1607" s="139">
        <v>0</v>
      </c>
      <c r="L1607" s="137">
        <v>10</v>
      </c>
      <c r="M1607" s="137">
        <v>229</v>
      </c>
      <c r="N1607" s="141"/>
      <c r="O1607" s="466"/>
    </row>
    <row r="1608" spans="1:15" s="33" customFormat="1" ht="12.75" hidden="1" customHeight="1" x14ac:dyDescent="0.2">
      <c r="A1608" s="129">
        <v>1</v>
      </c>
      <c r="B1608" s="106" t="s">
        <v>38</v>
      </c>
      <c r="C1608" s="203" t="s">
        <v>104</v>
      </c>
      <c r="D1608" s="105">
        <v>2007</v>
      </c>
      <c r="E1608" s="214">
        <v>-3</v>
      </c>
      <c r="F1608" s="136">
        <v>9</v>
      </c>
      <c r="G1608" s="138">
        <v>4</v>
      </c>
      <c r="H1608" s="139">
        <v>13</v>
      </c>
      <c r="I1608" s="136">
        <v>14</v>
      </c>
      <c r="J1608" s="138">
        <v>5</v>
      </c>
      <c r="K1608" s="139">
        <v>19</v>
      </c>
      <c r="L1608" s="137">
        <v>41</v>
      </c>
      <c r="M1608" s="137">
        <v>207</v>
      </c>
      <c r="N1608" s="141"/>
      <c r="O1608" s="466"/>
    </row>
    <row r="1609" spans="1:15" s="33" customFormat="1" ht="12.75" hidden="1" customHeight="1" x14ac:dyDescent="0.2">
      <c r="A1609" s="129">
        <v>1</v>
      </c>
      <c r="B1609" s="106" t="s">
        <v>38</v>
      </c>
      <c r="C1609" s="203" t="s">
        <v>219</v>
      </c>
      <c r="D1609" s="105">
        <v>2008</v>
      </c>
      <c r="E1609" s="214">
        <v>-2</v>
      </c>
      <c r="F1609" s="136">
        <v>15</v>
      </c>
      <c r="G1609" s="138">
        <v>2</v>
      </c>
      <c r="H1609" s="139">
        <v>17</v>
      </c>
      <c r="I1609" s="136">
        <v>8</v>
      </c>
      <c r="J1609" s="138">
        <v>3</v>
      </c>
      <c r="K1609" s="139">
        <v>11</v>
      </c>
      <c r="L1609" s="137">
        <v>37</v>
      </c>
      <c r="M1609" s="137">
        <v>181</v>
      </c>
      <c r="N1609" s="141"/>
      <c r="O1609" s="466"/>
    </row>
    <row r="1610" spans="1:15" s="33" customFormat="1" ht="12.75" hidden="1" customHeight="1" x14ac:dyDescent="0.2">
      <c r="A1610" s="129">
        <v>1</v>
      </c>
      <c r="B1610" s="106" t="s">
        <v>38</v>
      </c>
      <c r="C1610" s="203" t="s">
        <v>219</v>
      </c>
      <c r="D1610" s="105">
        <v>2009</v>
      </c>
      <c r="E1610" s="214">
        <v>-1</v>
      </c>
      <c r="F1610" s="136">
        <v>11</v>
      </c>
      <c r="G1610" s="138">
        <v>1</v>
      </c>
      <c r="H1610" s="139">
        <v>12</v>
      </c>
      <c r="I1610" s="136">
        <v>11</v>
      </c>
      <c r="J1610" s="14">
        <v>0</v>
      </c>
      <c r="K1610" s="139">
        <v>11</v>
      </c>
      <c r="L1610" s="137">
        <v>5</v>
      </c>
      <c r="M1610" s="137">
        <v>187</v>
      </c>
      <c r="N1610" s="141"/>
      <c r="O1610" s="466"/>
    </row>
    <row r="1611" spans="1:15" s="33" customFormat="1" ht="12.75" hidden="1" customHeight="1" x14ac:dyDescent="0.2">
      <c r="A1611" s="129">
        <v>1</v>
      </c>
      <c r="B1611" s="106" t="s">
        <v>38</v>
      </c>
      <c r="C1611" s="203" t="s">
        <v>219</v>
      </c>
      <c r="D1611" s="107">
        <v>2010</v>
      </c>
      <c r="E1611" s="214">
        <v>0</v>
      </c>
      <c r="F1611" s="94">
        <v>12</v>
      </c>
      <c r="G1611" s="95">
        <v>4</v>
      </c>
      <c r="H1611" s="96">
        <v>16</v>
      </c>
      <c r="I1611" s="94">
        <v>7</v>
      </c>
      <c r="J1611" s="97">
        <v>4</v>
      </c>
      <c r="K1611" s="96">
        <v>11</v>
      </c>
      <c r="L1611" s="93">
        <v>7</v>
      </c>
      <c r="M1611" s="93">
        <v>191</v>
      </c>
      <c r="N1611" s="140"/>
      <c r="O1611" s="466"/>
    </row>
    <row r="1612" spans="1:15" s="101" customFormat="1" ht="12.75" hidden="1" customHeight="1" x14ac:dyDescent="0.2">
      <c r="A1612" s="129"/>
      <c r="B1612" s="104"/>
      <c r="C1612" s="220"/>
      <c r="D1612" s="107">
        <v>2011</v>
      </c>
      <c r="E1612" s="214"/>
      <c r="F1612" s="94">
        <v>11</v>
      </c>
      <c r="G1612" s="95">
        <v>8</v>
      </c>
      <c r="H1612" s="96">
        <v>19</v>
      </c>
      <c r="I1612" s="94">
        <v>5</v>
      </c>
      <c r="J1612" s="97">
        <v>7</v>
      </c>
      <c r="K1612" s="96">
        <v>12</v>
      </c>
      <c r="L1612" s="93">
        <v>25</v>
      </c>
      <c r="M1612" s="93">
        <v>178</v>
      </c>
      <c r="N1612" s="115"/>
      <c r="O1612" s="466"/>
    </row>
    <row r="1613" spans="1:15" s="101" customFormat="1" ht="12.75" hidden="1" customHeight="1" x14ac:dyDescent="0.2">
      <c r="A1613" s="129">
        <v>62</v>
      </c>
      <c r="B1613" s="188"/>
      <c r="C1613" s="183"/>
      <c r="D1613" s="107" t="s">
        <v>339</v>
      </c>
      <c r="E1613" s="214"/>
      <c r="F1613" s="85">
        <v>5</v>
      </c>
      <c r="G1613" s="83">
        <v>0</v>
      </c>
      <c r="H1613" s="84">
        <v>5</v>
      </c>
      <c r="I1613" s="85">
        <v>10</v>
      </c>
      <c r="J1613" s="83">
        <v>3</v>
      </c>
      <c r="K1613" s="84">
        <v>13</v>
      </c>
      <c r="L1613" s="86">
        <v>21</v>
      </c>
      <c r="M1613" s="86">
        <v>170</v>
      </c>
      <c r="N1613" s="115"/>
      <c r="O1613" s="466"/>
    </row>
    <row r="1614" spans="1:15" s="101" customFormat="1" ht="12.75" hidden="1" customHeight="1" x14ac:dyDescent="0.2">
      <c r="A1614" s="129"/>
      <c r="B1614" s="106" t="s">
        <v>38</v>
      </c>
      <c r="C1614" s="203" t="s">
        <v>219</v>
      </c>
      <c r="D1614" s="107">
        <v>2013</v>
      </c>
      <c r="E1614" s="214"/>
      <c r="F1614" s="85">
        <v>2</v>
      </c>
      <c r="G1614" s="83">
        <v>2</v>
      </c>
      <c r="H1614" s="84">
        <v>4</v>
      </c>
      <c r="I1614" s="85">
        <v>6</v>
      </c>
      <c r="J1614" s="83">
        <v>0</v>
      </c>
      <c r="K1614" s="84">
        <v>6</v>
      </c>
      <c r="L1614" s="86">
        <v>8</v>
      </c>
      <c r="M1614" s="86">
        <v>168</v>
      </c>
      <c r="N1614" s="115"/>
      <c r="O1614" s="466"/>
    </row>
    <row r="1615" spans="1:15" s="101" customFormat="1" ht="12.75" customHeight="1" x14ac:dyDescent="0.2">
      <c r="A1615" s="129"/>
      <c r="B1615" s="106" t="s">
        <v>38</v>
      </c>
      <c r="C1615" s="203" t="s">
        <v>219</v>
      </c>
      <c r="D1615" s="107">
        <v>2014</v>
      </c>
      <c r="E1615" s="214"/>
      <c r="F1615" s="85">
        <v>0</v>
      </c>
      <c r="G1615" s="83">
        <v>0</v>
      </c>
      <c r="H1615" s="84">
        <v>0</v>
      </c>
      <c r="I1615" s="85">
        <v>2</v>
      </c>
      <c r="J1615" s="83">
        <v>1</v>
      </c>
      <c r="K1615" s="84">
        <v>3</v>
      </c>
      <c r="L1615" s="86">
        <v>9</v>
      </c>
      <c r="M1615" s="137" t="s">
        <v>307</v>
      </c>
      <c r="N1615" s="115"/>
      <c r="O1615" s="466"/>
    </row>
    <row r="1616" spans="1:15" s="101" customFormat="1" ht="12.75" customHeight="1" x14ac:dyDescent="0.2">
      <c r="A1616" s="129"/>
      <c r="B1616" s="106"/>
      <c r="C1616" s="203"/>
      <c r="D1616" s="107">
        <v>2015</v>
      </c>
      <c r="E1616" s="214"/>
      <c r="F1616" s="85">
        <v>1</v>
      </c>
      <c r="G1616" s="83">
        <v>0</v>
      </c>
      <c r="H1616" s="84">
        <v>1</v>
      </c>
      <c r="I1616" s="85">
        <v>3</v>
      </c>
      <c r="J1616" s="83">
        <v>1</v>
      </c>
      <c r="K1616" s="84">
        <v>4</v>
      </c>
      <c r="L1616" s="86">
        <v>8</v>
      </c>
      <c r="M1616" s="86">
        <v>158</v>
      </c>
      <c r="N1616" s="115"/>
      <c r="O1616" s="466"/>
    </row>
    <row r="1617" spans="1:15" s="101" customFormat="1" ht="12.75" customHeight="1" x14ac:dyDescent="0.2">
      <c r="A1617" s="129"/>
      <c r="B1617" s="106"/>
      <c r="C1617" s="203"/>
      <c r="D1617" s="107">
        <v>2016</v>
      </c>
      <c r="E1617" s="214"/>
      <c r="F1617" s="85">
        <v>1</v>
      </c>
      <c r="G1617" s="83">
        <v>4</v>
      </c>
      <c r="H1617" s="84">
        <v>5</v>
      </c>
      <c r="I1617" s="85">
        <v>2</v>
      </c>
      <c r="J1617" s="83">
        <v>4</v>
      </c>
      <c r="K1617" s="84">
        <v>6</v>
      </c>
      <c r="L1617" s="86">
        <v>27</v>
      </c>
      <c r="M1617" s="86">
        <v>137</v>
      </c>
      <c r="N1617" s="115"/>
      <c r="O1617" s="466"/>
    </row>
    <row r="1618" spans="1:15" s="467" customFormat="1" ht="12.75" customHeight="1" x14ac:dyDescent="0.25">
      <c r="A1618" s="128"/>
      <c r="B1618" s="107"/>
      <c r="C1618" s="201"/>
      <c r="D1618" s="107">
        <v>2017</v>
      </c>
      <c r="E1618" s="211"/>
      <c r="F1618" s="136">
        <v>0</v>
      </c>
      <c r="G1618" s="138">
        <v>4</v>
      </c>
      <c r="H1618" s="139">
        <v>4</v>
      </c>
      <c r="I1618" s="136">
        <v>1</v>
      </c>
      <c r="J1618" s="138">
        <v>4</v>
      </c>
      <c r="K1618" s="139">
        <v>5</v>
      </c>
      <c r="L1618" s="137">
        <v>27</v>
      </c>
      <c r="M1618" s="137">
        <v>115</v>
      </c>
      <c r="N1618" s="115"/>
      <c r="O1618" s="466"/>
    </row>
    <row r="1619" spans="1:15" s="467" customFormat="1" ht="12.75" customHeight="1" x14ac:dyDescent="0.25">
      <c r="A1619" s="128"/>
      <c r="B1619" s="107"/>
      <c r="C1619" s="201"/>
      <c r="D1619" s="107">
        <v>2018</v>
      </c>
      <c r="E1619" s="211"/>
      <c r="F1619" s="136">
        <v>1</v>
      </c>
      <c r="G1619" s="138">
        <v>1</v>
      </c>
      <c r="H1619" s="139">
        <v>2</v>
      </c>
      <c r="I1619" s="136">
        <v>1</v>
      </c>
      <c r="J1619" s="138">
        <v>0</v>
      </c>
      <c r="K1619" s="139">
        <v>1</v>
      </c>
      <c r="L1619" s="137">
        <v>10</v>
      </c>
      <c r="M1619" s="137">
        <v>106</v>
      </c>
      <c r="N1619" s="115"/>
      <c r="O1619" s="466"/>
    </row>
    <row r="1620" spans="1:15" s="466" customFormat="1" ht="4.5" customHeight="1" thickBot="1" x14ac:dyDescent="0.25">
      <c r="A1620" s="128"/>
      <c r="B1620" s="107"/>
      <c r="C1620" s="201"/>
      <c r="D1620" s="105"/>
      <c r="E1620" s="213">
        <v>5</v>
      </c>
      <c r="F1620" s="13"/>
      <c r="G1620" s="14"/>
      <c r="H1620" s="15"/>
      <c r="I1620" s="13"/>
      <c r="J1620" s="14"/>
      <c r="K1620" s="15"/>
      <c r="L1620" s="8"/>
      <c r="M1620" s="8"/>
      <c r="N1620" s="140"/>
    </row>
    <row r="1621" spans="1:15" s="33" customFormat="1" ht="12" hidden="1" customHeight="1" x14ac:dyDescent="0.2">
      <c r="A1621" s="129">
        <v>1</v>
      </c>
      <c r="B1621" s="107" t="s">
        <v>119</v>
      </c>
      <c r="C1621" s="203" t="s">
        <v>220</v>
      </c>
      <c r="D1621" s="105">
        <v>2004</v>
      </c>
      <c r="E1621" s="214">
        <v>5</v>
      </c>
      <c r="F1621" s="136">
        <v>0</v>
      </c>
      <c r="G1621" s="138">
        <v>0</v>
      </c>
      <c r="H1621" s="139">
        <v>0</v>
      </c>
      <c r="I1621" s="136">
        <v>0</v>
      </c>
      <c r="J1621" s="138">
        <v>0</v>
      </c>
      <c r="K1621" s="139">
        <v>0</v>
      </c>
      <c r="L1621" s="137">
        <v>0</v>
      </c>
      <c r="M1621" s="137">
        <v>0</v>
      </c>
      <c r="N1621" s="141"/>
      <c r="O1621" s="466"/>
    </row>
    <row r="1622" spans="1:15" s="33" customFormat="1" ht="12" hidden="1" customHeight="1" x14ac:dyDescent="0.2">
      <c r="A1622" s="129">
        <v>1</v>
      </c>
      <c r="B1622" s="107" t="s">
        <v>119</v>
      </c>
      <c r="C1622" s="203" t="s">
        <v>220</v>
      </c>
      <c r="D1622" s="105">
        <v>2005</v>
      </c>
      <c r="E1622" s="214">
        <v>6</v>
      </c>
      <c r="F1622" s="136">
        <v>0</v>
      </c>
      <c r="G1622" s="138">
        <v>0</v>
      </c>
      <c r="H1622" s="139">
        <v>0</v>
      </c>
      <c r="I1622" s="136">
        <v>0</v>
      </c>
      <c r="J1622" s="14">
        <v>0</v>
      </c>
      <c r="K1622" s="139">
        <v>0</v>
      </c>
      <c r="L1622" s="137">
        <v>0</v>
      </c>
      <c r="M1622" s="137">
        <v>0</v>
      </c>
      <c r="N1622" s="141"/>
      <c r="O1622" s="466"/>
    </row>
    <row r="1623" spans="1:15" s="33" customFormat="1" ht="12.75" hidden="1" customHeight="1" x14ac:dyDescent="0.2">
      <c r="A1623" s="129">
        <v>1</v>
      </c>
      <c r="B1623" s="106"/>
      <c r="C1623" s="203"/>
      <c r="D1623" s="105">
        <v>2006</v>
      </c>
      <c r="E1623" s="214">
        <v>3</v>
      </c>
      <c r="F1623" s="136">
        <v>0</v>
      </c>
      <c r="G1623" s="138">
        <v>0</v>
      </c>
      <c r="H1623" s="139">
        <v>0</v>
      </c>
      <c r="I1623" s="136">
        <v>0</v>
      </c>
      <c r="J1623" s="138">
        <v>0</v>
      </c>
      <c r="K1623" s="139">
        <v>0</v>
      </c>
      <c r="L1623" s="137">
        <v>0</v>
      </c>
      <c r="M1623" s="137">
        <v>0</v>
      </c>
      <c r="N1623" s="141"/>
      <c r="O1623" s="466"/>
    </row>
    <row r="1624" spans="1:15" s="33" customFormat="1" ht="12.75" hidden="1" customHeight="1" x14ac:dyDescent="0.2">
      <c r="A1624" s="129">
        <v>1</v>
      </c>
      <c r="B1624" s="106"/>
      <c r="C1624" s="203" t="s">
        <v>120</v>
      </c>
      <c r="D1624" s="105">
        <v>2007</v>
      </c>
      <c r="E1624" s="214">
        <v>4</v>
      </c>
      <c r="F1624" s="136">
        <v>0</v>
      </c>
      <c r="G1624" s="138">
        <v>0</v>
      </c>
      <c r="H1624" s="139">
        <v>0</v>
      </c>
      <c r="I1624" s="136">
        <v>0</v>
      </c>
      <c r="J1624" s="138">
        <v>0</v>
      </c>
      <c r="K1624" s="139">
        <v>0</v>
      </c>
      <c r="L1624" s="137">
        <v>0</v>
      </c>
      <c r="M1624" s="137">
        <v>0</v>
      </c>
      <c r="N1624" s="141"/>
      <c r="O1624" s="466"/>
    </row>
    <row r="1625" spans="1:15" s="33" customFormat="1" ht="12.75" hidden="1" customHeight="1" x14ac:dyDescent="0.2">
      <c r="A1625" s="129">
        <v>1</v>
      </c>
      <c r="B1625" s="107" t="s">
        <v>119</v>
      </c>
      <c r="C1625" s="203" t="s">
        <v>220</v>
      </c>
      <c r="D1625" s="105">
        <v>2008</v>
      </c>
      <c r="E1625" s="214">
        <v>5</v>
      </c>
      <c r="F1625" s="136">
        <v>0</v>
      </c>
      <c r="G1625" s="138">
        <v>0</v>
      </c>
      <c r="H1625" s="139">
        <v>0</v>
      </c>
      <c r="I1625" s="136">
        <v>0</v>
      </c>
      <c r="J1625" s="138">
        <v>0</v>
      </c>
      <c r="K1625" s="139">
        <v>0</v>
      </c>
      <c r="L1625" s="137">
        <v>0</v>
      </c>
      <c r="M1625" s="137">
        <v>0</v>
      </c>
      <c r="N1625" s="141"/>
      <c r="O1625" s="466"/>
    </row>
    <row r="1626" spans="1:15" s="33" customFormat="1" ht="12.75" hidden="1" customHeight="1" x14ac:dyDescent="0.2">
      <c r="A1626" s="129">
        <v>1</v>
      </c>
      <c r="B1626" s="107" t="s">
        <v>119</v>
      </c>
      <c r="C1626" s="203" t="s">
        <v>220</v>
      </c>
      <c r="D1626" s="105">
        <v>2009</v>
      </c>
      <c r="E1626" s="214">
        <v>6</v>
      </c>
      <c r="F1626" s="136">
        <v>0</v>
      </c>
      <c r="G1626" s="138">
        <v>0</v>
      </c>
      <c r="H1626" s="139">
        <v>0</v>
      </c>
      <c r="I1626" s="136">
        <v>0</v>
      </c>
      <c r="J1626" s="14">
        <v>0</v>
      </c>
      <c r="K1626" s="139">
        <v>0</v>
      </c>
      <c r="L1626" s="137">
        <v>0</v>
      </c>
      <c r="M1626" s="137">
        <v>0</v>
      </c>
      <c r="N1626" s="141"/>
      <c r="O1626" s="466"/>
    </row>
    <row r="1627" spans="1:15" s="33" customFormat="1" ht="12.75" hidden="1" customHeight="1" x14ac:dyDescent="0.2">
      <c r="A1627" s="129">
        <v>1</v>
      </c>
      <c r="B1627" s="107" t="s">
        <v>119</v>
      </c>
      <c r="C1627" s="203" t="s">
        <v>220</v>
      </c>
      <c r="D1627" s="107">
        <v>2010</v>
      </c>
      <c r="E1627" s="214">
        <v>7</v>
      </c>
      <c r="F1627" s="136">
        <v>0</v>
      </c>
      <c r="G1627" s="138">
        <v>0</v>
      </c>
      <c r="H1627" s="96">
        <f>SUM(G1627,F1627)</f>
        <v>0</v>
      </c>
      <c r="I1627" s="136">
        <v>0</v>
      </c>
      <c r="J1627" s="14">
        <v>0</v>
      </c>
      <c r="K1627" s="96">
        <f>SUM(J1627,I1627)</f>
        <v>0</v>
      </c>
      <c r="L1627" s="137">
        <v>0</v>
      </c>
      <c r="M1627" s="137">
        <v>0</v>
      </c>
      <c r="N1627" s="140"/>
      <c r="O1627" s="466"/>
    </row>
    <row r="1628" spans="1:15" s="101" customFormat="1" ht="12.75" hidden="1" customHeight="1" x14ac:dyDescent="0.2">
      <c r="A1628" s="129"/>
      <c r="B1628" s="104"/>
      <c r="C1628" s="220"/>
      <c r="D1628" s="107">
        <v>2011</v>
      </c>
      <c r="E1628" s="214"/>
      <c r="F1628" s="136">
        <v>0</v>
      </c>
      <c r="G1628" s="138">
        <v>0</v>
      </c>
      <c r="H1628" s="96">
        <f>SUM(G1628,F1628)</f>
        <v>0</v>
      </c>
      <c r="I1628" s="136">
        <v>0</v>
      </c>
      <c r="J1628" s="14">
        <v>0</v>
      </c>
      <c r="K1628" s="96">
        <f>SUM(J1628,I1628)</f>
        <v>0</v>
      </c>
      <c r="L1628" s="137">
        <v>0</v>
      </c>
      <c r="M1628" s="137">
        <v>0</v>
      </c>
      <c r="N1628" s="115"/>
      <c r="O1628" s="466"/>
    </row>
    <row r="1629" spans="1:15" s="101" customFormat="1" ht="12.75" hidden="1" customHeight="1" x14ac:dyDescent="0.2">
      <c r="A1629" s="129">
        <v>63</v>
      </c>
      <c r="B1629" s="188"/>
      <c r="C1629" s="183"/>
      <c r="D1629" s="107" t="s">
        <v>339</v>
      </c>
      <c r="E1629" s="214"/>
      <c r="F1629" s="136">
        <v>0</v>
      </c>
      <c r="G1629" s="138">
        <v>0</v>
      </c>
      <c r="H1629" s="96">
        <f>SUM(G1629,F1629)</f>
        <v>0</v>
      </c>
      <c r="I1629" s="136">
        <v>0</v>
      </c>
      <c r="J1629" s="14">
        <v>0</v>
      </c>
      <c r="K1629" s="96">
        <f>SUM(J1629,I1629)</f>
        <v>0</v>
      </c>
      <c r="L1629" s="137">
        <v>0</v>
      </c>
      <c r="M1629" s="137">
        <v>0</v>
      </c>
      <c r="N1629" s="115"/>
      <c r="O1629" s="466"/>
    </row>
    <row r="1630" spans="1:15" s="101" customFormat="1" ht="12.75" hidden="1" customHeight="1" x14ac:dyDescent="0.2">
      <c r="A1630" s="129"/>
      <c r="B1630" s="107" t="s">
        <v>119</v>
      </c>
      <c r="C1630" s="203" t="s">
        <v>220</v>
      </c>
      <c r="D1630" s="107">
        <v>2013</v>
      </c>
      <c r="E1630" s="214"/>
      <c r="F1630" s="94" t="s">
        <v>307</v>
      </c>
      <c r="G1630" s="95" t="s">
        <v>307</v>
      </c>
      <c r="H1630" s="96" t="s">
        <v>307</v>
      </c>
      <c r="I1630" s="94" t="s">
        <v>307</v>
      </c>
      <c r="J1630" s="97" t="s">
        <v>307</v>
      </c>
      <c r="K1630" s="96" t="s">
        <v>307</v>
      </c>
      <c r="L1630" s="93" t="s">
        <v>307</v>
      </c>
      <c r="M1630" s="137">
        <v>0</v>
      </c>
      <c r="N1630" s="115"/>
      <c r="O1630" s="466"/>
    </row>
    <row r="1631" spans="1:15" s="101" customFormat="1" ht="12.75" customHeight="1" x14ac:dyDescent="0.2">
      <c r="A1631" s="129"/>
      <c r="B1631" s="107" t="s">
        <v>119</v>
      </c>
      <c r="C1631" s="203" t="s">
        <v>220</v>
      </c>
      <c r="D1631" s="107">
        <v>2014</v>
      </c>
      <c r="E1631" s="214"/>
      <c r="F1631" s="94">
        <v>3</v>
      </c>
      <c r="G1631" s="95">
        <v>3</v>
      </c>
      <c r="H1631" s="96">
        <v>6</v>
      </c>
      <c r="I1631" s="94">
        <v>0</v>
      </c>
      <c r="J1631" s="97">
        <v>0</v>
      </c>
      <c r="K1631" s="96">
        <v>0</v>
      </c>
      <c r="L1631" s="93">
        <v>0</v>
      </c>
      <c r="M1631" s="137">
        <v>0</v>
      </c>
      <c r="N1631" s="115"/>
      <c r="O1631" s="466"/>
    </row>
    <row r="1632" spans="1:15" s="101" customFormat="1" ht="12.75" customHeight="1" x14ac:dyDescent="0.2">
      <c r="A1632" s="129"/>
      <c r="B1632" s="107"/>
      <c r="C1632" s="203"/>
      <c r="D1632" s="107">
        <v>2015</v>
      </c>
      <c r="E1632" s="214"/>
      <c r="F1632" s="94" t="s">
        <v>307</v>
      </c>
      <c r="G1632" s="95" t="s">
        <v>307</v>
      </c>
      <c r="H1632" s="96" t="s">
        <v>307</v>
      </c>
      <c r="I1632" s="94" t="s">
        <v>307</v>
      </c>
      <c r="J1632" s="97" t="s">
        <v>307</v>
      </c>
      <c r="K1632" s="96" t="s">
        <v>307</v>
      </c>
      <c r="L1632" s="93" t="s">
        <v>307</v>
      </c>
      <c r="M1632" s="93" t="s">
        <v>307</v>
      </c>
      <c r="N1632" s="115"/>
      <c r="O1632" s="466"/>
    </row>
    <row r="1633" spans="1:15" s="101" customFormat="1" ht="12.75" customHeight="1" x14ac:dyDescent="0.2">
      <c r="A1633" s="129"/>
      <c r="B1633" s="107"/>
      <c r="C1633" s="203"/>
      <c r="D1633" s="107">
        <v>2016</v>
      </c>
      <c r="E1633" s="214"/>
      <c r="F1633" s="94">
        <v>0</v>
      </c>
      <c r="G1633" s="95">
        <v>1</v>
      </c>
      <c r="H1633" s="96">
        <v>1</v>
      </c>
      <c r="I1633" s="94">
        <v>2</v>
      </c>
      <c r="J1633" s="97">
        <v>3</v>
      </c>
      <c r="K1633" s="96">
        <v>5</v>
      </c>
      <c r="L1633" s="93">
        <v>0</v>
      </c>
      <c r="M1633" s="137">
        <v>5</v>
      </c>
      <c r="N1633" s="115"/>
      <c r="O1633" s="466"/>
    </row>
    <row r="1634" spans="1:15" s="467" customFormat="1" ht="12.75" customHeight="1" x14ac:dyDescent="0.25">
      <c r="A1634" s="128"/>
      <c r="B1634" s="107"/>
      <c r="C1634" s="201"/>
      <c r="D1634" s="107">
        <v>2017</v>
      </c>
      <c r="E1634" s="211"/>
      <c r="F1634" s="136">
        <v>0</v>
      </c>
      <c r="G1634" s="138">
        <v>5</v>
      </c>
      <c r="H1634" s="139">
        <v>5</v>
      </c>
      <c r="I1634" s="136">
        <v>0</v>
      </c>
      <c r="J1634" s="138">
        <v>0</v>
      </c>
      <c r="K1634" s="139">
        <v>0</v>
      </c>
      <c r="L1634" s="137">
        <v>2</v>
      </c>
      <c r="M1634" s="137">
        <v>3</v>
      </c>
      <c r="N1634" s="115"/>
      <c r="O1634" s="466"/>
    </row>
    <row r="1635" spans="1:15" s="467" customFormat="1" ht="12.75" customHeight="1" x14ac:dyDescent="0.25">
      <c r="A1635" s="128"/>
      <c r="B1635" s="107"/>
      <c r="C1635" s="201"/>
      <c r="D1635" s="107">
        <v>2018</v>
      </c>
      <c r="E1635" s="211"/>
      <c r="F1635" s="136">
        <v>1</v>
      </c>
      <c r="G1635" s="138">
        <v>7</v>
      </c>
      <c r="H1635" s="139">
        <v>8</v>
      </c>
      <c r="I1635" s="136">
        <v>0</v>
      </c>
      <c r="J1635" s="138">
        <v>2</v>
      </c>
      <c r="K1635" s="139">
        <v>2</v>
      </c>
      <c r="L1635" s="137">
        <v>0</v>
      </c>
      <c r="M1635" s="137">
        <v>5</v>
      </c>
      <c r="N1635" s="115"/>
      <c r="O1635" s="466"/>
    </row>
    <row r="1636" spans="1:15" s="466" customFormat="1" ht="4.5" customHeight="1" thickBot="1" x14ac:dyDescent="0.25">
      <c r="A1636" s="128"/>
      <c r="B1636" s="107"/>
      <c r="C1636" s="201"/>
      <c r="D1636" s="105"/>
      <c r="E1636" s="213">
        <v>5</v>
      </c>
      <c r="F1636" s="13"/>
      <c r="G1636" s="14"/>
      <c r="H1636" s="15"/>
      <c r="I1636" s="13"/>
      <c r="J1636" s="14"/>
      <c r="K1636" s="15"/>
      <c r="L1636" s="8"/>
      <c r="M1636" s="8"/>
      <c r="N1636" s="140"/>
    </row>
    <row r="1637" spans="1:15" s="33" customFormat="1" ht="12" hidden="1" customHeight="1" thickBot="1" x14ac:dyDescent="0.25">
      <c r="A1637" s="129">
        <v>1</v>
      </c>
      <c r="B1637" s="434"/>
      <c r="C1637" s="435" t="s">
        <v>105</v>
      </c>
      <c r="D1637" s="434">
        <v>1995</v>
      </c>
      <c r="E1637" s="446">
        <v>11</v>
      </c>
      <c r="F1637" s="439">
        <v>10</v>
      </c>
      <c r="G1637" s="437">
        <v>2</v>
      </c>
      <c r="H1637" s="438">
        <v>12</v>
      </c>
      <c r="I1637" s="439">
        <v>0</v>
      </c>
      <c r="J1637" s="437">
        <v>0</v>
      </c>
      <c r="K1637" s="438">
        <v>0</v>
      </c>
      <c r="L1637" s="440">
        <v>0</v>
      </c>
      <c r="M1637" s="440">
        <v>0</v>
      </c>
      <c r="N1637" s="140"/>
      <c r="O1637" s="466"/>
    </row>
    <row r="1638" spans="1:15" s="33" customFormat="1" ht="12.75" hidden="1" customHeight="1" x14ac:dyDescent="0.2">
      <c r="A1638" s="129">
        <v>1</v>
      </c>
      <c r="B1638" s="434"/>
      <c r="C1638" s="435"/>
      <c r="D1638" s="434">
        <v>1996</v>
      </c>
      <c r="E1638" s="436">
        <v>10</v>
      </c>
      <c r="F1638" s="439">
        <v>12</v>
      </c>
      <c r="G1638" s="437">
        <v>23</v>
      </c>
      <c r="H1638" s="438">
        <v>35</v>
      </c>
      <c r="I1638" s="439">
        <v>0</v>
      </c>
      <c r="J1638" s="437">
        <v>0</v>
      </c>
      <c r="K1638" s="438">
        <v>0</v>
      </c>
      <c r="L1638" s="440">
        <v>0</v>
      </c>
      <c r="M1638" s="440">
        <v>0</v>
      </c>
      <c r="N1638" s="140"/>
      <c r="O1638" s="466"/>
    </row>
    <row r="1639" spans="1:15" s="33" customFormat="1" ht="12.75" hidden="1" customHeight="1" thickBot="1" x14ac:dyDescent="0.25">
      <c r="A1639" s="129">
        <v>1</v>
      </c>
      <c r="B1639" s="434"/>
      <c r="C1639" s="435" t="s">
        <v>105</v>
      </c>
      <c r="D1639" s="434">
        <v>1997</v>
      </c>
      <c r="E1639" s="446">
        <v>11</v>
      </c>
      <c r="F1639" s="439">
        <v>1</v>
      </c>
      <c r="G1639" s="437">
        <v>30</v>
      </c>
      <c r="H1639" s="438">
        <v>31</v>
      </c>
      <c r="I1639" s="439">
        <v>2</v>
      </c>
      <c r="J1639" s="437">
        <v>0</v>
      </c>
      <c r="K1639" s="438">
        <v>2</v>
      </c>
      <c r="L1639" s="440">
        <v>0</v>
      </c>
      <c r="M1639" s="440">
        <v>2</v>
      </c>
      <c r="N1639" s="140"/>
      <c r="O1639" s="466"/>
    </row>
    <row r="1640" spans="1:15" s="33" customFormat="1" ht="12.75" hidden="1" customHeight="1" x14ac:dyDescent="0.2">
      <c r="A1640" s="129">
        <v>1</v>
      </c>
      <c r="B1640" s="434" t="s">
        <v>39</v>
      </c>
      <c r="C1640" s="435" t="s">
        <v>105</v>
      </c>
      <c r="D1640" s="434">
        <v>1998</v>
      </c>
      <c r="E1640" s="436">
        <v>0</v>
      </c>
      <c r="F1640" s="439">
        <v>6</v>
      </c>
      <c r="G1640" s="437">
        <v>9</v>
      </c>
      <c r="H1640" s="438">
        <v>15</v>
      </c>
      <c r="I1640" s="439">
        <v>6</v>
      </c>
      <c r="J1640" s="437">
        <v>42</v>
      </c>
      <c r="K1640" s="438">
        <v>48</v>
      </c>
      <c r="L1640" s="440">
        <v>0</v>
      </c>
      <c r="M1640" s="440">
        <v>50</v>
      </c>
      <c r="N1640" s="140"/>
      <c r="O1640" s="466"/>
    </row>
    <row r="1641" spans="1:15" s="33" customFormat="1" ht="12.75" hidden="1" customHeight="1" x14ac:dyDescent="0.2">
      <c r="A1641" s="129">
        <v>1</v>
      </c>
      <c r="B1641" s="107" t="s">
        <v>39</v>
      </c>
      <c r="C1641" s="203" t="s">
        <v>105</v>
      </c>
      <c r="D1641" s="107">
        <v>1999</v>
      </c>
      <c r="E1641" s="214">
        <v>1</v>
      </c>
      <c r="F1641" s="136">
        <v>7</v>
      </c>
      <c r="G1641" s="138">
        <v>3</v>
      </c>
      <c r="H1641" s="139">
        <v>10</v>
      </c>
      <c r="I1641" s="136">
        <v>0</v>
      </c>
      <c r="J1641" s="138">
        <v>1</v>
      </c>
      <c r="K1641" s="139">
        <v>1</v>
      </c>
      <c r="L1641" s="137">
        <v>0</v>
      </c>
      <c r="M1641" s="137">
        <v>51</v>
      </c>
      <c r="N1641" s="140"/>
      <c r="O1641" s="466"/>
    </row>
    <row r="1642" spans="1:15" s="33" customFormat="1" ht="12.75" hidden="1" customHeight="1" x14ac:dyDescent="0.2">
      <c r="A1642" s="129">
        <v>1</v>
      </c>
      <c r="B1642" s="107" t="s">
        <v>39</v>
      </c>
      <c r="C1642" s="203" t="s">
        <v>105</v>
      </c>
      <c r="D1642" s="107">
        <v>2000</v>
      </c>
      <c r="E1642" s="214">
        <v>2</v>
      </c>
      <c r="F1642" s="136">
        <v>7</v>
      </c>
      <c r="G1642" s="138">
        <v>7</v>
      </c>
      <c r="H1642" s="139">
        <v>14</v>
      </c>
      <c r="I1642" s="136">
        <v>2</v>
      </c>
      <c r="J1642" s="138">
        <v>2</v>
      </c>
      <c r="K1642" s="139">
        <v>4</v>
      </c>
      <c r="L1642" s="137">
        <v>1</v>
      </c>
      <c r="M1642" s="137">
        <v>53</v>
      </c>
      <c r="N1642" s="140"/>
      <c r="O1642" s="466"/>
    </row>
    <row r="1643" spans="1:15" s="33" customFormat="1" ht="12.75" hidden="1" customHeight="1" x14ac:dyDescent="0.2">
      <c r="A1643" s="129">
        <v>1</v>
      </c>
      <c r="B1643" s="107" t="s">
        <v>39</v>
      </c>
      <c r="C1643" s="203" t="s">
        <v>105</v>
      </c>
      <c r="D1643" s="107">
        <v>2001</v>
      </c>
      <c r="E1643" s="214">
        <v>3</v>
      </c>
      <c r="F1643" s="136">
        <v>0</v>
      </c>
      <c r="G1643" s="138">
        <v>10</v>
      </c>
      <c r="H1643" s="139">
        <v>10</v>
      </c>
      <c r="I1643" s="136">
        <v>0</v>
      </c>
      <c r="J1643" s="138">
        <v>6</v>
      </c>
      <c r="K1643" s="139">
        <v>6</v>
      </c>
      <c r="L1643" s="137">
        <v>4</v>
      </c>
      <c r="M1643" s="137">
        <v>55</v>
      </c>
      <c r="N1643" s="140"/>
      <c r="O1643" s="466"/>
    </row>
    <row r="1644" spans="1:15" s="33" customFormat="1" ht="12.75" hidden="1" customHeight="1" x14ac:dyDescent="0.2">
      <c r="A1644" s="129">
        <v>1</v>
      </c>
      <c r="B1644" s="107" t="s">
        <v>39</v>
      </c>
      <c r="C1644" s="203" t="s">
        <v>105</v>
      </c>
      <c r="D1644" s="107">
        <v>2002</v>
      </c>
      <c r="E1644" s="214">
        <v>4</v>
      </c>
      <c r="F1644" s="136">
        <v>1</v>
      </c>
      <c r="G1644" s="138">
        <v>5</v>
      </c>
      <c r="H1644" s="139">
        <v>6</v>
      </c>
      <c r="I1644" s="136">
        <v>0</v>
      </c>
      <c r="J1644" s="138">
        <v>1</v>
      </c>
      <c r="K1644" s="139">
        <v>1</v>
      </c>
      <c r="L1644" s="137">
        <v>0</v>
      </c>
      <c r="M1644" s="137">
        <v>56</v>
      </c>
      <c r="N1644" s="140"/>
      <c r="O1644" s="466"/>
    </row>
    <row r="1645" spans="1:15" s="33" customFormat="1" ht="12.75" hidden="1" customHeight="1" x14ac:dyDescent="0.2">
      <c r="A1645" s="129">
        <v>1</v>
      </c>
      <c r="B1645" s="107" t="s">
        <v>39</v>
      </c>
      <c r="C1645" s="203" t="s">
        <v>105</v>
      </c>
      <c r="D1645" s="107">
        <v>2003</v>
      </c>
      <c r="E1645" s="214">
        <v>5</v>
      </c>
      <c r="F1645" s="136">
        <v>0</v>
      </c>
      <c r="G1645" s="138">
        <v>1</v>
      </c>
      <c r="H1645" s="139">
        <v>1</v>
      </c>
      <c r="I1645" s="136">
        <v>1</v>
      </c>
      <c r="J1645" s="138">
        <v>2</v>
      </c>
      <c r="K1645" s="139">
        <v>3</v>
      </c>
      <c r="L1645" s="137">
        <v>12</v>
      </c>
      <c r="M1645" s="137">
        <v>47</v>
      </c>
      <c r="N1645" s="140"/>
      <c r="O1645" s="466"/>
    </row>
    <row r="1646" spans="1:15" s="33" customFormat="1" ht="12.75" hidden="1" customHeight="1" x14ac:dyDescent="0.2">
      <c r="A1646" s="129">
        <v>1</v>
      </c>
      <c r="B1646" s="107" t="s">
        <v>39</v>
      </c>
      <c r="C1646" s="203" t="s">
        <v>105</v>
      </c>
      <c r="D1646" s="107">
        <v>2004</v>
      </c>
      <c r="E1646" s="214">
        <v>6</v>
      </c>
      <c r="F1646" s="136">
        <v>0</v>
      </c>
      <c r="G1646" s="138">
        <v>0</v>
      </c>
      <c r="H1646" s="139">
        <v>0</v>
      </c>
      <c r="I1646" s="136">
        <v>0</v>
      </c>
      <c r="J1646" s="138">
        <v>0</v>
      </c>
      <c r="K1646" s="139">
        <v>0</v>
      </c>
      <c r="L1646" s="137">
        <v>0</v>
      </c>
      <c r="M1646" s="137">
        <v>47</v>
      </c>
      <c r="N1646" s="140"/>
      <c r="O1646" s="466"/>
    </row>
    <row r="1647" spans="1:15" s="33" customFormat="1" ht="12" hidden="1" customHeight="1" x14ac:dyDescent="0.2">
      <c r="A1647" s="129"/>
      <c r="B1647" s="107"/>
      <c r="C1647" s="203"/>
      <c r="D1647" s="107">
        <v>2005</v>
      </c>
      <c r="E1647" s="214"/>
      <c r="F1647" s="136">
        <v>0</v>
      </c>
      <c r="G1647" s="138">
        <v>0</v>
      </c>
      <c r="H1647" s="139">
        <v>0</v>
      </c>
      <c r="I1647" s="136">
        <v>0</v>
      </c>
      <c r="J1647" s="138">
        <v>0</v>
      </c>
      <c r="K1647" s="139">
        <v>0</v>
      </c>
      <c r="L1647" s="137">
        <v>8</v>
      </c>
      <c r="M1647" s="137">
        <v>55</v>
      </c>
      <c r="N1647" s="140"/>
      <c r="O1647" s="466"/>
    </row>
    <row r="1648" spans="1:15" s="33" customFormat="1" ht="12.75" hidden="1" customHeight="1" x14ac:dyDescent="0.2">
      <c r="A1648" s="129">
        <v>1</v>
      </c>
      <c r="B1648" s="107" t="s">
        <v>39</v>
      </c>
      <c r="C1648" s="203" t="s">
        <v>105</v>
      </c>
      <c r="D1648" s="105">
        <v>2006</v>
      </c>
      <c r="E1648" s="214">
        <v>7</v>
      </c>
      <c r="F1648" s="136">
        <v>0</v>
      </c>
      <c r="G1648" s="138">
        <v>0</v>
      </c>
      <c r="H1648" s="139">
        <v>0</v>
      </c>
      <c r="I1648" s="136">
        <v>1</v>
      </c>
      <c r="J1648" s="138">
        <v>0</v>
      </c>
      <c r="K1648" s="139">
        <v>1</v>
      </c>
      <c r="L1648" s="137">
        <v>24</v>
      </c>
      <c r="M1648" s="137">
        <v>25</v>
      </c>
      <c r="N1648" s="141"/>
      <c r="O1648" s="466"/>
    </row>
    <row r="1649" spans="1:15" s="33" customFormat="1" ht="12.75" hidden="1" customHeight="1" x14ac:dyDescent="0.2">
      <c r="A1649" s="129">
        <v>1</v>
      </c>
      <c r="B1649" s="107" t="s">
        <v>39</v>
      </c>
      <c r="C1649" s="203" t="s">
        <v>105</v>
      </c>
      <c r="D1649" s="105">
        <v>2007</v>
      </c>
      <c r="E1649" s="214">
        <v>8</v>
      </c>
      <c r="F1649" s="136">
        <v>0</v>
      </c>
      <c r="G1649" s="138">
        <v>0</v>
      </c>
      <c r="H1649" s="139">
        <v>0</v>
      </c>
      <c r="I1649" s="136">
        <v>0</v>
      </c>
      <c r="J1649" s="138">
        <v>0</v>
      </c>
      <c r="K1649" s="139">
        <v>0</v>
      </c>
      <c r="L1649" s="137">
        <v>1</v>
      </c>
      <c r="M1649" s="137">
        <v>24</v>
      </c>
      <c r="N1649" s="141"/>
      <c r="O1649" s="466"/>
    </row>
    <row r="1650" spans="1:15" s="33" customFormat="1" ht="12.75" hidden="1" customHeight="1" x14ac:dyDescent="0.2">
      <c r="A1650" s="129">
        <v>1</v>
      </c>
      <c r="B1650" s="107" t="s">
        <v>39</v>
      </c>
      <c r="C1650" s="203" t="s">
        <v>221</v>
      </c>
      <c r="D1650" s="105">
        <v>2008</v>
      </c>
      <c r="E1650" s="214">
        <v>9</v>
      </c>
      <c r="F1650" s="136">
        <v>1</v>
      </c>
      <c r="G1650" s="138">
        <v>0</v>
      </c>
      <c r="H1650" s="139">
        <v>1</v>
      </c>
      <c r="I1650" s="136">
        <v>0</v>
      </c>
      <c r="J1650" s="138">
        <v>0</v>
      </c>
      <c r="K1650" s="139">
        <v>0</v>
      </c>
      <c r="L1650" s="137">
        <v>2</v>
      </c>
      <c r="M1650" s="137">
        <v>22</v>
      </c>
      <c r="N1650" s="141"/>
      <c r="O1650" s="466"/>
    </row>
    <row r="1651" spans="1:15" s="33" customFormat="1" ht="12.75" hidden="1" customHeight="1" x14ac:dyDescent="0.2">
      <c r="A1651" s="129">
        <v>1</v>
      </c>
      <c r="B1651" s="107" t="s">
        <v>39</v>
      </c>
      <c r="C1651" s="203" t="s">
        <v>221</v>
      </c>
      <c r="D1651" s="105">
        <v>2009</v>
      </c>
      <c r="E1651" s="214">
        <v>10</v>
      </c>
      <c r="F1651" s="136">
        <v>0</v>
      </c>
      <c r="G1651" s="138">
        <v>0</v>
      </c>
      <c r="H1651" s="139">
        <v>0</v>
      </c>
      <c r="I1651" s="136">
        <v>0</v>
      </c>
      <c r="J1651" s="14">
        <v>0</v>
      </c>
      <c r="K1651" s="139">
        <v>0</v>
      </c>
      <c r="L1651" s="137">
        <v>0</v>
      </c>
      <c r="M1651" s="137">
        <v>22</v>
      </c>
      <c r="N1651" s="141"/>
      <c r="O1651" s="466"/>
    </row>
    <row r="1652" spans="1:15" s="33" customFormat="1" ht="12.75" hidden="1" customHeight="1" x14ac:dyDescent="0.2">
      <c r="A1652" s="129">
        <v>1</v>
      </c>
      <c r="B1652" s="107" t="s">
        <v>39</v>
      </c>
      <c r="C1652" s="203" t="s">
        <v>221</v>
      </c>
      <c r="D1652" s="107">
        <v>2010</v>
      </c>
      <c r="E1652" s="214">
        <v>11</v>
      </c>
      <c r="F1652" s="94">
        <v>0</v>
      </c>
      <c r="G1652" s="95">
        <v>0</v>
      </c>
      <c r="H1652" s="96">
        <v>0</v>
      </c>
      <c r="I1652" s="94">
        <v>0</v>
      </c>
      <c r="J1652" s="97">
        <v>0</v>
      </c>
      <c r="K1652" s="96">
        <v>0</v>
      </c>
      <c r="L1652" s="93">
        <v>0</v>
      </c>
      <c r="M1652" s="93">
        <v>21</v>
      </c>
      <c r="N1652" s="140"/>
      <c r="O1652" s="466"/>
    </row>
    <row r="1653" spans="1:15" s="101" customFormat="1" ht="12.75" hidden="1" customHeight="1" x14ac:dyDescent="0.2">
      <c r="A1653" s="129"/>
      <c r="B1653" s="104"/>
      <c r="C1653" s="220"/>
      <c r="D1653" s="107">
        <v>2011</v>
      </c>
      <c r="E1653" s="214"/>
      <c r="F1653" s="94">
        <v>1</v>
      </c>
      <c r="G1653" s="95">
        <v>0</v>
      </c>
      <c r="H1653" s="96">
        <v>1</v>
      </c>
      <c r="I1653" s="94">
        <v>1</v>
      </c>
      <c r="J1653" s="97">
        <v>0</v>
      </c>
      <c r="K1653" s="96">
        <v>1</v>
      </c>
      <c r="L1653" s="93">
        <v>1</v>
      </c>
      <c r="M1653" s="93">
        <v>21</v>
      </c>
      <c r="N1653" s="140"/>
      <c r="O1653" s="466"/>
    </row>
    <row r="1654" spans="1:15" s="101" customFormat="1" ht="12.75" hidden="1" customHeight="1" x14ac:dyDescent="0.2">
      <c r="A1654" s="129">
        <v>64</v>
      </c>
      <c r="B1654" s="188"/>
      <c r="C1654" s="183"/>
      <c r="D1654" s="107" t="s">
        <v>339</v>
      </c>
      <c r="E1654" s="214"/>
      <c r="F1654" s="85">
        <v>3</v>
      </c>
      <c r="G1654" s="83">
        <v>0</v>
      </c>
      <c r="H1654" s="84">
        <v>3</v>
      </c>
      <c r="I1654" s="85">
        <v>0</v>
      </c>
      <c r="J1654" s="83">
        <v>0</v>
      </c>
      <c r="K1654" s="84">
        <v>0</v>
      </c>
      <c r="L1654" s="86">
        <v>1</v>
      </c>
      <c r="M1654" s="86">
        <v>22</v>
      </c>
      <c r="N1654" s="115"/>
      <c r="O1654" s="466"/>
    </row>
    <row r="1655" spans="1:15" s="101" customFormat="1" ht="12.75" hidden="1" customHeight="1" x14ac:dyDescent="0.2">
      <c r="A1655" s="129"/>
      <c r="B1655" s="107" t="s">
        <v>39</v>
      </c>
      <c r="C1655" s="203" t="s">
        <v>221</v>
      </c>
      <c r="D1655" s="107">
        <v>2013</v>
      </c>
      <c r="E1655" s="214"/>
      <c r="F1655" s="85">
        <v>3</v>
      </c>
      <c r="G1655" s="83">
        <v>0</v>
      </c>
      <c r="H1655" s="84">
        <v>3</v>
      </c>
      <c r="I1655" s="85">
        <v>0</v>
      </c>
      <c r="J1655" s="83">
        <v>0</v>
      </c>
      <c r="K1655" s="84">
        <v>0</v>
      </c>
      <c r="L1655" s="86">
        <v>11</v>
      </c>
      <c r="M1655" s="86">
        <v>11</v>
      </c>
      <c r="N1655" s="115"/>
      <c r="O1655" s="466"/>
    </row>
    <row r="1656" spans="1:15" s="101" customFormat="1" ht="12.75" customHeight="1" x14ac:dyDescent="0.2">
      <c r="A1656" s="129"/>
      <c r="B1656" s="107" t="s">
        <v>39</v>
      </c>
      <c r="C1656" s="203" t="s">
        <v>221</v>
      </c>
      <c r="D1656" s="107">
        <v>2014</v>
      </c>
      <c r="E1656" s="214"/>
      <c r="F1656" s="85">
        <v>3</v>
      </c>
      <c r="G1656" s="83">
        <v>0</v>
      </c>
      <c r="H1656" s="84">
        <v>3</v>
      </c>
      <c r="I1656" s="85">
        <v>0</v>
      </c>
      <c r="J1656" s="83">
        <v>0</v>
      </c>
      <c r="K1656" s="84">
        <v>0</v>
      </c>
      <c r="L1656" s="86">
        <v>0</v>
      </c>
      <c r="M1656" s="86">
        <v>11</v>
      </c>
      <c r="N1656" s="115"/>
      <c r="O1656" s="466"/>
    </row>
    <row r="1657" spans="1:15" s="101" customFormat="1" ht="12.75" customHeight="1" x14ac:dyDescent="0.2">
      <c r="A1657" s="129"/>
      <c r="B1657" s="107"/>
      <c r="C1657" s="203"/>
      <c r="D1657" s="107">
        <v>2015</v>
      </c>
      <c r="E1657" s="214"/>
      <c r="F1657" s="85">
        <v>0</v>
      </c>
      <c r="G1657" s="83">
        <v>0</v>
      </c>
      <c r="H1657" s="84">
        <v>0</v>
      </c>
      <c r="I1657" s="85">
        <v>3</v>
      </c>
      <c r="J1657" s="83">
        <v>0</v>
      </c>
      <c r="K1657" s="84">
        <v>3</v>
      </c>
      <c r="L1657" s="86">
        <v>0</v>
      </c>
      <c r="M1657" s="86">
        <v>14</v>
      </c>
      <c r="N1657" s="115"/>
      <c r="O1657" s="466"/>
    </row>
    <row r="1658" spans="1:15" s="101" customFormat="1" ht="12.75" customHeight="1" x14ac:dyDescent="0.2">
      <c r="A1658" s="129"/>
      <c r="B1658" s="107"/>
      <c r="C1658" s="203"/>
      <c r="D1658" s="107">
        <v>2016</v>
      </c>
      <c r="E1658" s="214"/>
      <c r="F1658" s="94" t="s">
        <v>307</v>
      </c>
      <c r="G1658" s="95" t="s">
        <v>307</v>
      </c>
      <c r="H1658" s="96" t="s">
        <v>307</v>
      </c>
      <c r="I1658" s="94" t="s">
        <v>307</v>
      </c>
      <c r="J1658" s="97" t="s">
        <v>307</v>
      </c>
      <c r="K1658" s="96" t="s">
        <v>307</v>
      </c>
      <c r="L1658" s="93" t="s">
        <v>307</v>
      </c>
      <c r="M1658" s="93" t="s">
        <v>307</v>
      </c>
      <c r="N1658" s="116"/>
      <c r="O1658" s="466"/>
    </row>
    <row r="1659" spans="1:15" s="467" customFormat="1" ht="12.75" customHeight="1" x14ac:dyDescent="0.25">
      <c r="A1659" s="128"/>
      <c r="B1659" s="107"/>
      <c r="C1659" s="201"/>
      <c r="D1659" s="107">
        <v>2017</v>
      </c>
      <c r="E1659" s="211"/>
      <c r="F1659" s="136">
        <v>0</v>
      </c>
      <c r="G1659" s="138">
        <v>0</v>
      </c>
      <c r="H1659" s="139">
        <v>0</v>
      </c>
      <c r="I1659" s="136">
        <v>1</v>
      </c>
      <c r="J1659" s="138">
        <v>0</v>
      </c>
      <c r="K1659" s="139">
        <v>1</v>
      </c>
      <c r="L1659" s="137">
        <v>0</v>
      </c>
      <c r="M1659" s="137">
        <v>16</v>
      </c>
      <c r="N1659" s="115"/>
      <c r="O1659" s="466"/>
    </row>
    <row r="1660" spans="1:15" s="467" customFormat="1" ht="12.75" customHeight="1" x14ac:dyDescent="0.25">
      <c r="A1660" s="128"/>
      <c r="B1660" s="107"/>
      <c r="C1660" s="201"/>
      <c r="D1660" s="107">
        <v>2018</v>
      </c>
      <c r="E1660" s="211"/>
      <c r="F1660" s="94" t="s">
        <v>307</v>
      </c>
      <c r="G1660" s="95" t="s">
        <v>307</v>
      </c>
      <c r="H1660" s="96" t="s">
        <v>307</v>
      </c>
      <c r="I1660" s="94" t="s">
        <v>307</v>
      </c>
      <c r="J1660" s="97" t="s">
        <v>307</v>
      </c>
      <c r="K1660" s="96" t="s">
        <v>307</v>
      </c>
      <c r="L1660" s="93" t="s">
        <v>307</v>
      </c>
      <c r="M1660" s="93" t="s">
        <v>307</v>
      </c>
      <c r="N1660" s="140"/>
      <c r="O1660" s="466"/>
    </row>
    <row r="1661" spans="1:15" s="466" customFormat="1" ht="4.5" customHeight="1" thickBot="1" x14ac:dyDescent="0.25">
      <c r="A1661" s="128"/>
      <c r="B1661" s="107"/>
      <c r="C1661" s="201"/>
      <c r="D1661" s="105"/>
      <c r="E1661" s="213">
        <v>5</v>
      </c>
      <c r="F1661" s="13"/>
      <c r="G1661" s="14"/>
      <c r="H1661" s="15"/>
      <c r="I1661" s="13"/>
      <c r="J1661" s="14"/>
      <c r="K1661" s="15"/>
      <c r="L1661" s="8"/>
      <c r="M1661" s="8"/>
      <c r="N1661" s="140"/>
    </row>
    <row r="1662" spans="1:15" s="33" customFormat="1" ht="12" hidden="1" customHeight="1" x14ac:dyDescent="0.2">
      <c r="A1662" s="129">
        <v>1</v>
      </c>
      <c r="B1662" s="106" t="s">
        <v>41</v>
      </c>
      <c r="C1662" s="203" t="s">
        <v>106</v>
      </c>
      <c r="D1662" s="107">
        <v>1993</v>
      </c>
      <c r="E1662" s="214">
        <v>15</v>
      </c>
      <c r="F1662" s="136">
        <v>19</v>
      </c>
      <c r="G1662" s="138">
        <v>39</v>
      </c>
      <c r="H1662" s="139">
        <v>58</v>
      </c>
      <c r="I1662" s="136">
        <v>4</v>
      </c>
      <c r="J1662" s="138">
        <v>0</v>
      </c>
      <c r="K1662" s="139">
        <v>4</v>
      </c>
      <c r="L1662" s="137">
        <v>0</v>
      </c>
      <c r="M1662" s="137">
        <v>4</v>
      </c>
      <c r="N1662" s="140"/>
      <c r="O1662" s="466"/>
    </row>
    <row r="1663" spans="1:15" s="33" customFormat="1" ht="12.75" hidden="1" customHeight="1" x14ac:dyDescent="0.2">
      <c r="A1663" s="129">
        <v>1</v>
      </c>
      <c r="B1663" s="107"/>
      <c r="C1663" s="203" t="s">
        <v>106</v>
      </c>
      <c r="D1663" s="107">
        <v>1994</v>
      </c>
      <c r="E1663" s="214">
        <v>14</v>
      </c>
      <c r="F1663" s="136">
        <v>14</v>
      </c>
      <c r="G1663" s="138">
        <v>14</v>
      </c>
      <c r="H1663" s="139">
        <v>28</v>
      </c>
      <c r="I1663" s="136">
        <v>31</v>
      </c>
      <c r="J1663" s="138">
        <v>16</v>
      </c>
      <c r="K1663" s="139">
        <v>47</v>
      </c>
      <c r="L1663" s="137">
        <v>4</v>
      </c>
      <c r="M1663" s="137">
        <v>43</v>
      </c>
      <c r="N1663" s="140"/>
      <c r="O1663" s="466"/>
    </row>
    <row r="1664" spans="1:15" s="33" customFormat="1" ht="12.75" hidden="1" customHeight="1" x14ac:dyDescent="0.2">
      <c r="A1664" s="129">
        <v>1</v>
      </c>
      <c r="B1664" s="106" t="s">
        <v>41</v>
      </c>
      <c r="C1664" s="203" t="s">
        <v>106</v>
      </c>
      <c r="D1664" s="107">
        <v>1995</v>
      </c>
      <c r="E1664" s="214">
        <v>15</v>
      </c>
      <c r="F1664" s="136" t="s">
        <v>307</v>
      </c>
      <c r="G1664" s="138" t="s">
        <v>307</v>
      </c>
      <c r="H1664" s="139" t="s">
        <v>307</v>
      </c>
      <c r="I1664" s="136" t="s">
        <v>307</v>
      </c>
      <c r="J1664" s="138" t="s">
        <v>307</v>
      </c>
      <c r="K1664" s="139" t="s">
        <v>307</v>
      </c>
      <c r="L1664" s="137" t="s">
        <v>307</v>
      </c>
      <c r="M1664" s="137" t="s">
        <v>482</v>
      </c>
      <c r="N1664" s="140"/>
      <c r="O1664" s="466"/>
    </row>
    <row r="1665" spans="1:15" s="33" customFormat="1" ht="12.75" hidden="1" customHeight="1" x14ac:dyDescent="0.2">
      <c r="A1665" s="129">
        <v>1</v>
      </c>
      <c r="B1665" s="106" t="s">
        <v>41</v>
      </c>
      <c r="C1665" s="203" t="s">
        <v>106</v>
      </c>
      <c r="D1665" s="107">
        <v>1996</v>
      </c>
      <c r="E1665" s="214">
        <v>16</v>
      </c>
      <c r="F1665" s="136">
        <v>41</v>
      </c>
      <c r="G1665" s="138">
        <v>24</v>
      </c>
      <c r="H1665" s="139">
        <v>65</v>
      </c>
      <c r="I1665" s="136">
        <v>89</v>
      </c>
      <c r="J1665" s="138">
        <v>91</v>
      </c>
      <c r="K1665" s="139">
        <v>180</v>
      </c>
      <c r="L1665" s="137">
        <v>18</v>
      </c>
      <c r="M1665" s="137">
        <v>162</v>
      </c>
      <c r="N1665" s="140"/>
      <c r="O1665" s="466"/>
    </row>
    <row r="1666" spans="1:15" s="33" customFormat="1" ht="12.75" hidden="1" customHeight="1" x14ac:dyDescent="0.2">
      <c r="A1666" s="129">
        <v>1</v>
      </c>
      <c r="B1666" s="106" t="s">
        <v>41</v>
      </c>
      <c r="C1666" s="203" t="s">
        <v>106</v>
      </c>
      <c r="D1666" s="107">
        <v>1997</v>
      </c>
      <c r="E1666" s="214">
        <v>17</v>
      </c>
      <c r="F1666" s="136">
        <v>15</v>
      </c>
      <c r="G1666" s="138">
        <v>51</v>
      </c>
      <c r="H1666" s="139">
        <v>66</v>
      </c>
      <c r="I1666" s="136">
        <v>0</v>
      </c>
      <c r="J1666" s="138">
        <v>0</v>
      </c>
      <c r="K1666" s="139">
        <v>0</v>
      </c>
      <c r="L1666" s="137">
        <v>0</v>
      </c>
      <c r="M1666" s="137">
        <v>162</v>
      </c>
      <c r="N1666" s="141"/>
      <c r="O1666" s="466"/>
    </row>
    <row r="1667" spans="1:15" s="33" customFormat="1" ht="12.75" hidden="1" customHeight="1" x14ac:dyDescent="0.2">
      <c r="A1667" s="129">
        <v>1</v>
      </c>
      <c r="B1667" s="106" t="s">
        <v>41</v>
      </c>
      <c r="C1667" s="203" t="s">
        <v>106</v>
      </c>
      <c r="D1667" s="107">
        <v>1998</v>
      </c>
      <c r="E1667" s="214">
        <v>-4</v>
      </c>
      <c r="F1667" s="136">
        <v>14</v>
      </c>
      <c r="G1667" s="138">
        <v>55</v>
      </c>
      <c r="H1667" s="139">
        <v>69</v>
      </c>
      <c r="I1667" s="136">
        <v>5</v>
      </c>
      <c r="J1667" s="138">
        <v>0</v>
      </c>
      <c r="K1667" s="139">
        <v>5</v>
      </c>
      <c r="L1667" s="137">
        <v>8</v>
      </c>
      <c r="M1667" s="137">
        <v>159</v>
      </c>
      <c r="N1667" s="140"/>
      <c r="O1667" s="466"/>
    </row>
    <row r="1668" spans="1:15" s="33" customFormat="1" ht="12.75" hidden="1" customHeight="1" x14ac:dyDescent="0.2">
      <c r="A1668" s="129">
        <v>1</v>
      </c>
      <c r="B1668" s="106" t="s">
        <v>41</v>
      </c>
      <c r="C1668" s="203" t="s">
        <v>106</v>
      </c>
      <c r="D1668" s="107">
        <v>1999</v>
      </c>
      <c r="E1668" s="214">
        <v>-3</v>
      </c>
      <c r="F1668" s="136">
        <v>0</v>
      </c>
      <c r="G1668" s="138">
        <v>0</v>
      </c>
      <c r="H1668" s="139">
        <v>0</v>
      </c>
      <c r="I1668" s="136">
        <v>0</v>
      </c>
      <c r="J1668" s="138">
        <v>0</v>
      </c>
      <c r="K1668" s="139">
        <v>0</v>
      </c>
      <c r="L1668" s="137">
        <v>0</v>
      </c>
      <c r="M1668" s="137">
        <v>159</v>
      </c>
      <c r="N1668" s="140"/>
      <c r="O1668" s="466"/>
    </row>
    <row r="1669" spans="1:15" s="33" customFormat="1" ht="12.75" hidden="1" customHeight="1" x14ac:dyDescent="0.2">
      <c r="A1669" s="129">
        <v>1</v>
      </c>
      <c r="B1669" s="106" t="s">
        <v>41</v>
      </c>
      <c r="C1669" s="203" t="s">
        <v>106</v>
      </c>
      <c r="D1669" s="107">
        <v>2000</v>
      </c>
      <c r="E1669" s="214">
        <v>-2</v>
      </c>
      <c r="F1669" s="136">
        <v>0</v>
      </c>
      <c r="G1669" s="138">
        <v>0</v>
      </c>
      <c r="H1669" s="139">
        <v>0</v>
      </c>
      <c r="I1669" s="136">
        <v>0</v>
      </c>
      <c r="J1669" s="138">
        <v>0</v>
      </c>
      <c r="K1669" s="139">
        <v>0</v>
      </c>
      <c r="L1669" s="137">
        <v>0</v>
      </c>
      <c r="M1669" s="137">
        <v>159</v>
      </c>
      <c r="N1669" s="140"/>
      <c r="O1669" s="466"/>
    </row>
    <row r="1670" spans="1:15" s="33" customFormat="1" ht="12.75" hidden="1" customHeight="1" x14ac:dyDescent="0.2">
      <c r="A1670" s="129">
        <v>1</v>
      </c>
      <c r="B1670" s="106" t="s">
        <v>41</v>
      </c>
      <c r="C1670" s="203" t="s">
        <v>106</v>
      </c>
      <c r="D1670" s="107">
        <v>2001</v>
      </c>
      <c r="E1670" s="214">
        <v>-1</v>
      </c>
      <c r="F1670" s="136">
        <v>27</v>
      </c>
      <c r="G1670" s="138">
        <v>48</v>
      </c>
      <c r="H1670" s="139">
        <v>75</v>
      </c>
      <c r="I1670" s="136">
        <v>0</v>
      </c>
      <c r="J1670" s="138">
        <v>8</v>
      </c>
      <c r="K1670" s="139">
        <v>8</v>
      </c>
      <c r="L1670" s="137">
        <v>7</v>
      </c>
      <c r="M1670" s="137">
        <v>159</v>
      </c>
      <c r="N1670" s="140"/>
      <c r="O1670" s="466"/>
    </row>
    <row r="1671" spans="1:15" s="33" customFormat="1" ht="12.75" hidden="1" customHeight="1" x14ac:dyDescent="0.2">
      <c r="A1671" s="129">
        <v>1</v>
      </c>
      <c r="B1671" s="106" t="s">
        <v>41</v>
      </c>
      <c r="C1671" s="203" t="s">
        <v>106</v>
      </c>
      <c r="D1671" s="107">
        <v>2002</v>
      </c>
      <c r="E1671" s="214">
        <v>0</v>
      </c>
      <c r="F1671" s="136">
        <v>0</v>
      </c>
      <c r="G1671" s="138">
        <v>0</v>
      </c>
      <c r="H1671" s="139">
        <v>0</v>
      </c>
      <c r="I1671" s="136">
        <v>0</v>
      </c>
      <c r="J1671" s="138">
        <v>0</v>
      </c>
      <c r="K1671" s="139">
        <v>0</v>
      </c>
      <c r="L1671" s="137">
        <v>0</v>
      </c>
      <c r="M1671" s="137">
        <v>159</v>
      </c>
      <c r="N1671" s="140"/>
      <c r="O1671" s="466"/>
    </row>
    <row r="1672" spans="1:15" s="33" customFormat="1" ht="12.75" hidden="1" customHeight="1" x14ac:dyDescent="0.2">
      <c r="A1672" s="129">
        <v>1</v>
      </c>
      <c r="B1672" s="106" t="s">
        <v>41</v>
      </c>
      <c r="C1672" s="203" t="s">
        <v>106</v>
      </c>
      <c r="D1672" s="107">
        <v>2003</v>
      </c>
      <c r="E1672" s="214">
        <v>1</v>
      </c>
      <c r="F1672" s="136">
        <v>10</v>
      </c>
      <c r="G1672" s="138">
        <v>30</v>
      </c>
      <c r="H1672" s="139">
        <v>40</v>
      </c>
      <c r="I1672" s="136">
        <v>60</v>
      </c>
      <c r="J1672" s="138">
        <v>79</v>
      </c>
      <c r="K1672" s="139">
        <v>139</v>
      </c>
      <c r="L1672" s="137">
        <v>16</v>
      </c>
      <c r="M1672" s="137">
        <v>282</v>
      </c>
      <c r="N1672" s="140"/>
      <c r="O1672" s="466"/>
    </row>
    <row r="1673" spans="1:15" s="33" customFormat="1" ht="12.75" hidden="1" customHeight="1" x14ac:dyDescent="0.2">
      <c r="A1673" s="129">
        <v>1</v>
      </c>
      <c r="B1673" s="106" t="s">
        <v>41</v>
      </c>
      <c r="C1673" s="203" t="s">
        <v>106</v>
      </c>
      <c r="D1673" s="107">
        <v>2004</v>
      </c>
      <c r="E1673" s="214">
        <v>2</v>
      </c>
      <c r="F1673" s="136">
        <v>19</v>
      </c>
      <c r="G1673" s="138">
        <v>14</v>
      </c>
      <c r="H1673" s="139">
        <v>33</v>
      </c>
      <c r="I1673" s="136">
        <v>9</v>
      </c>
      <c r="J1673" s="138">
        <v>19</v>
      </c>
      <c r="K1673" s="139">
        <v>28</v>
      </c>
      <c r="L1673" s="137">
        <v>10</v>
      </c>
      <c r="M1673" s="137">
        <v>300</v>
      </c>
      <c r="N1673" s="141"/>
      <c r="O1673" s="466"/>
    </row>
    <row r="1674" spans="1:15" s="33" customFormat="1" ht="12" hidden="1" customHeight="1" x14ac:dyDescent="0.2">
      <c r="A1674" s="129"/>
      <c r="B1674" s="106"/>
      <c r="C1674" s="203"/>
      <c r="D1674" s="107">
        <v>2005</v>
      </c>
      <c r="E1674" s="214"/>
      <c r="F1674" s="136">
        <v>9</v>
      </c>
      <c r="G1674" s="138">
        <v>14</v>
      </c>
      <c r="H1674" s="139">
        <v>23</v>
      </c>
      <c r="I1674" s="136">
        <v>27</v>
      </c>
      <c r="J1674" s="138">
        <v>30</v>
      </c>
      <c r="K1674" s="139">
        <v>57</v>
      </c>
      <c r="L1674" s="137">
        <v>8</v>
      </c>
      <c r="M1674" s="137">
        <v>349</v>
      </c>
      <c r="N1674" s="141"/>
      <c r="O1674" s="466"/>
    </row>
    <row r="1675" spans="1:15" s="33" customFormat="1" ht="12.75" hidden="1" customHeight="1" x14ac:dyDescent="0.2">
      <c r="A1675" s="129">
        <v>1</v>
      </c>
      <c r="B1675" s="106" t="s">
        <v>41</v>
      </c>
      <c r="C1675" s="203" t="s">
        <v>106</v>
      </c>
      <c r="D1675" s="105">
        <v>2006</v>
      </c>
      <c r="E1675" s="214">
        <v>3</v>
      </c>
      <c r="F1675" s="136">
        <v>8</v>
      </c>
      <c r="G1675" s="138">
        <v>2</v>
      </c>
      <c r="H1675" s="139">
        <v>10</v>
      </c>
      <c r="I1675" s="136">
        <v>36</v>
      </c>
      <c r="J1675" s="138">
        <v>25</v>
      </c>
      <c r="K1675" s="139">
        <v>61</v>
      </c>
      <c r="L1675" s="137">
        <v>4</v>
      </c>
      <c r="M1675" s="137">
        <v>406</v>
      </c>
      <c r="N1675" s="141"/>
      <c r="O1675" s="466"/>
    </row>
    <row r="1676" spans="1:15" s="33" customFormat="1" ht="12.75" hidden="1" customHeight="1" x14ac:dyDescent="0.2">
      <c r="A1676" s="129"/>
      <c r="B1676" s="106" t="s">
        <v>41</v>
      </c>
      <c r="C1676" s="203"/>
      <c r="D1676" s="105">
        <v>2007</v>
      </c>
      <c r="E1676" s="214">
        <v>4</v>
      </c>
      <c r="F1676" s="136">
        <v>15</v>
      </c>
      <c r="G1676" s="138">
        <v>5</v>
      </c>
      <c r="H1676" s="139">
        <v>20</v>
      </c>
      <c r="I1676" s="136">
        <v>17</v>
      </c>
      <c r="J1676" s="138">
        <v>27</v>
      </c>
      <c r="K1676" s="139">
        <v>44</v>
      </c>
      <c r="L1676" s="137">
        <v>50</v>
      </c>
      <c r="M1676" s="137">
        <v>400</v>
      </c>
      <c r="N1676" s="141"/>
      <c r="O1676" s="466"/>
    </row>
    <row r="1677" spans="1:15" s="33" customFormat="1" ht="12.75" hidden="1" customHeight="1" x14ac:dyDescent="0.2">
      <c r="A1677" s="129">
        <v>1</v>
      </c>
      <c r="B1677" s="106"/>
      <c r="C1677" s="203" t="s">
        <v>222</v>
      </c>
      <c r="D1677" s="105">
        <v>2008</v>
      </c>
      <c r="E1677" s="214">
        <v>5</v>
      </c>
      <c r="F1677" s="136">
        <v>14</v>
      </c>
      <c r="G1677" s="138">
        <v>8</v>
      </c>
      <c r="H1677" s="139">
        <v>22</v>
      </c>
      <c r="I1677" s="136">
        <v>43</v>
      </c>
      <c r="J1677" s="138">
        <v>18</v>
      </c>
      <c r="K1677" s="139">
        <v>61</v>
      </c>
      <c r="L1677" s="137">
        <v>30</v>
      </c>
      <c r="M1677" s="137">
        <v>431</v>
      </c>
      <c r="N1677" s="141"/>
      <c r="O1677" s="466"/>
    </row>
    <row r="1678" spans="1:15" s="33" customFormat="1" ht="12.75" hidden="1" customHeight="1" x14ac:dyDescent="0.2">
      <c r="A1678" s="129">
        <v>1</v>
      </c>
      <c r="B1678" s="106" t="s">
        <v>41</v>
      </c>
      <c r="C1678" s="203" t="s">
        <v>222</v>
      </c>
      <c r="D1678" s="105">
        <v>2009</v>
      </c>
      <c r="E1678" s="214">
        <v>6</v>
      </c>
      <c r="F1678" s="136">
        <v>7</v>
      </c>
      <c r="G1678" s="138">
        <v>2</v>
      </c>
      <c r="H1678" s="139">
        <v>9</v>
      </c>
      <c r="I1678" s="136">
        <v>10</v>
      </c>
      <c r="J1678" s="14">
        <v>10</v>
      </c>
      <c r="K1678" s="139">
        <v>20</v>
      </c>
      <c r="L1678" s="137">
        <v>34</v>
      </c>
      <c r="M1678" s="137">
        <v>417</v>
      </c>
      <c r="N1678" s="141"/>
      <c r="O1678" s="466"/>
    </row>
    <row r="1679" spans="1:15" s="33" customFormat="1" ht="12.75" hidden="1" customHeight="1" thickBot="1" x14ac:dyDescent="0.25">
      <c r="A1679" s="129">
        <v>1</v>
      </c>
      <c r="B1679" s="104"/>
      <c r="C1679" s="220"/>
      <c r="D1679" s="107">
        <v>2010</v>
      </c>
      <c r="E1679" s="216">
        <v>7</v>
      </c>
      <c r="F1679" s="94">
        <v>12</v>
      </c>
      <c r="G1679" s="95">
        <v>5</v>
      </c>
      <c r="H1679" s="96">
        <v>17</v>
      </c>
      <c r="I1679" s="94">
        <v>10</v>
      </c>
      <c r="J1679" s="97">
        <v>1</v>
      </c>
      <c r="K1679" s="96">
        <v>11</v>
      </c>
      <c r="L1679" s="93">
        <v>45</v>
      </c>
      <c r="M1679" s="93">
        <v>383</v>
      </c>
      <c r="N1679" s="140"/>
      <c r="O1679" s="466"/>
    </row>
    <row r="1680" spans="1:15" s="101" customFormat="1" ht="12.75" hidden="1" customHeight="1" x14ac:dyDescent="0.2">
      <c r="A1680" s="129"/>
      <c r="B1680" s="188"/>
      <c r="C1680" s="183"/>
      <c r="D1680" s="107">
        <v>2011</v>
      </c>
      <c r="E1680" s="214"/>
      <c r="F1680" s="94">
        <v>10</v>
      </c>
      <c r="G1680" s="95">
        <v>6</v>
      </c>
      <c r="H1680" s="96">
        <v>16</v>
      </c>
      <c r="I1680" s="94">
        <v>6</v>
      </c>
      <c r="J1680" s="97">
        <v>3</v>
      </c>
      <c r="K1680" s="96">
        <v>9</v>
      </c>
      <c r="L1680" s="93">
        <v>8</v>
      </c>
      <c r="M1680" s="93">
        <v>384</v>
      </c>
      <c r="N1680" s="115"/>
      <c r="O1680" s="466"/>
    </row>
    <row r="1681" spans="1:15" s="101" customFormat="1" ht="12.75" hidden="1" customHeight="1" x14ac:dyDescent="0.2">
      <c r="A1681" s="129">
        <v>65</v>
      </c>
      <c r="B1681" s="106" t="s">
        <v>41</v>
      </c>
      <c r="C1681" s="203" t="s">
        <v>222</v>
      </c>
      <c r="D1681" s="107" t="s">
        <v>339</v>
      </c>
      <c r="E1681" s="214"/>
      <c r="F1681" s="85">
        <v>17</v>
      </c>
      <c r="G1681" s="83">
        <v>3</v>
      </c>
      <c r="H1681" s="84">
        <v>20</v>
      </c>
      <c r="I1681" s="85">
        <v>22</v>
      </c>
      <c r="J1681" s="83">
        <v>6</v>
      </c>
      <c r="K1681" s="84">
        <v>28</v>
      </c>
      <c r="L1681" s="86">
        <v>30</v>
      </c>
      <c r="M1681" s="86">
        <v>382</v>
      </c>
      <c r="N1681" s="115"/>
      <c r="O1681" s="466"/>
    </row>
    <row r="1682" spans="1:15" s="101" customFormat="1" ht="12.75" hidden="1" customHeight="1" x14ac:dyDescent="0.2">
      <c r="A1682" s="129"/>
      <c r="B1682" s="106" t="s">
        <v>41</v>
      </c>
      <c r="C1682" s="203" t="s">
        <v>222</v>
      </c>
      <c r="D1682" s="107">
        <v>2013</v>
      </c>
      <c r="E1682" s="214"/>
      <c r="F1682" s="85">
        <v>15</v>
      </c>
      <c r="G1682" s="83">
        <v>3</v>
      </c>
      <c r="H1682" s="84">
        <v>18</v>
      </c>
      <c r="I1682" s="85">
        <v>26</v>
      </c>
      <c r="J1682" s="83">
        <v>3</v>
      </c>
      <c r="K1682" s="84">
        <v>29</v>
      </c>
      <c r="L1682" s="86">
        <v>11</v>
      </c>
      <c r="M1682" s="86">
        <v>400</v>
      </c>
      <c r="N1682" s="115"/>
      <c r="O1682" s="466"/>
    </row>
    <row r="1683" spans="1:15" s="101" customFormat="1" ht="12.75" customHeight="1" x14ac:dyDescent="0.2">
      <c r="A1683" s="129"/>
      <c r="B1683" s="106" t="s">
        <v>41</v>
      </c>
      <c r="C1683" s="203" t="s">
        <v>222</v>
      </c>
      <c r="D1683" s="107">
        <v>2014</v>
      </c>
      <c r="E1683" s="214"/>
      <c r="F1683" s="85">
        <v>11</v>
      </c>
      <c r="G1683" s="83">
        <v>5</v>
      </c>
      <c r="H1683" s="84">
        <v>16</v>
      </c>
      <c r="I1683" s="85">
        <v>23</v>
      </c>
      <c r="J1683" s="83">
        <v>0</v>
      </c>
      <c r="K1683" s="84">
        <v>23</v>
      </c>
      <c r="L1683" s="86">
        <v>14</v>
      </c>
      <c r="M1683" s="86">
        <v>409</v>
      </c>
      <c r="N1683" s="115"/>
      <c r="O1683" s="466"/>
    </row>
    <row r="1684" spans="1:15" s="101" customFormat="1" ht="12.75" customHeight="1" x14ac:dyDescent="0.2">
      <c r="A1684" s="129"/>
      <c r="B1684" s="106"/>
      <c r="C1684" s="203"/>
      <c r="D1684" s="107">
        <v>2015</v>
      </c>
      <c r="E1684" s="214"/>
      <c r="F1684" s="85">
        <v>16</v>
      </c>
      <c r="G1684" s="83">
        <v>3</v>
      </c>
      <c r="H1684" s="84">
        <v>19</v>
      </c>
      <c r="I1684" s="85">
        <v>13</v>
      </c>
      <c r="J1684" s="83">
        <v>3</v>
      </c>
      <c r="K1684" s="84">
        <v>16</v>
      </c>
      <c r="L1684" s="86">
        <v>9</v>
      </c>
      <c r="M1684" s="86">
        <v>416</v>
      </c>
      <c r="N1684" s="115"/>
      <c r="O1684" s="466"/>
    </row>
    <row r="1685" spans="1:15" s="101" customFormat="1" ht="12.75" customHeight="1" x14ac:dyDescent="0.2">
      <c r="A1685" s="129"/>
      <c r="B1685" s="106"/>
      <c r="C1685" s="203"/>
      <c r="D1685" s="107">
        <v>2016</v>
      </c>
      <c r="E1685" s="214"/>
      <c r="F1685" s="85">
        <v>20</v>
      </c>
      <c r="G1685" s="83">
        <v>1</v>
      </c>
      <c r="H1685" s="84">
        <v>21</v>
      </c>
      <c r="I1685" s="85">
        <v>24</v>
      </c>
      <c r="J1685" s="83">
        <v>3</v>
      </c>
      <c r="K1685" s="84">
        <v>27</v>
      </c>
      <c r="L1685" s="86">
        <v>0</v>
      </c>
      <c r="M1685" s="86">
        <v>443</v>
      </c>
      <c r="N1685" s="115"/>
      <c r="O1685" s="466"/>
    </row>
    <row r="1686" spans="1:15" s="467" customFormat="1" ht="12.75" customHeight="1" x14ac:dyDescent="0.25">
      <c r="A1686" s="128"/>
      <c r="B1686" s="107"/>
      <c r="C1686" s="201"/>
      <c r="D1686" s="107">
        <v>2017</v>
      </c>
      <c r="E1686" s="211"/>
      <c r="F1686" s="136">
        <v>7</v>
      </c>
      <c r="G1686" s="138">
        <v>1</v>
      </c>
      <c r="H1686" s="139">
        <v>8</v>
      </c>
      <c r="I1686" s="136">
        <v>16</v>
      </c>
      <c r="J1686" s="138">
        <v>0</v>
      </c>
      <c r="K1686" s="139">
        <v>16</v>
      </c>
      <c r="L1686" s="137">
        <v>82</v>
      </c>
      <c r="M1686" s="137">
        <v>377</v>
      </c>
      <c r="N1686" s="115"/>
      <c r="O1686" s="466"/>
    </row>
    <row r="1687" spans="1:15" s="467" customFormat="1" ht="12.75" customHeight="1" x14ac:dyDescent="0.25">
      <c r="A1687" s="128"/>
      <c r="B1687" s="107"/>
      <c r="C1687" s="201"/>
      <c r="D1687" s="107">
        <v>2018</v>
      </c>
      <c r="E1687" s="211"/>
      <c r="F1687" s="136">
        <v>5</v>
      </c>
      <c r="G1687" s="138">
        <v>3</v>
      </c>
      <c r="H1687" s="139">
        <v>8</v>
      </c>
      <c r="I1687" s="136">
        <v>7</v>
      </c>
      <c r="J1687" s="138">
        <v>2</v>
      </c>
      <c r="K1687" s="139">
        <v>9</v>
      </c>
      <c r="L1687" s="137">
        <v>13</v>
      </c>
      <c r="M1687" s="137">
        <v>373</v>
      </c>
      <c r="N1687" s="115"/>
      <c r="O1687" s="466"/>
    </row>
    <row r="1688" spans="1:15" s="466" customFormat="1" ht="4.5" customHeight="1" thickBot="1" x14ac:dyDescent="0.25">
      <c r="A1688" s="128"/>
      <c r="B1688" s="107"/>
      <c r="C1688" s="201"/>
      <c r="D1688" s="105"/>
      <c r="E1688" s="213">
        <v>5</v>
      </c>
      <c r="F1688" s="13"/>
      <c r="G1688" s="14"/>
      <c r="H1688" s="15"/>
      <c r="I1688" s="13"/>
      <c r="J1688" s="14"/>
      <c r="K1688" s="15"/>
      <c r="L1688" s="8"/>
      <c r="M1688" s="8"/>
      <c r="N1688" s="140"/>
    </row>
    <row r="1689" spans="1:15" s="62" customFormat="1" ht="36" x14ac:dyDescent="0.2">
      <c r="A1689" s="114"/>
      <c r="B1689" s="132"/>
      <c r="C1689" s="204" t="s">
        <v>187</v>
      </c>
      <c r="D1689" s="205" t="s">
        <v>186</v>
      </c>
      <c r="E1689" s="206"/>
      <c r="F1689" s="479" t="s">
        <v>188</v>
      </c>
      <c r="G1689" s="5"/>
      <c r="H1689" s="6"/>
      <c r="I1689" s="5" t="s">
        <v>189</v>
      </c>
      <c r="J1689" s="5"/>
      <c r="K1689" s="6"/>
      <c r="L1689" s="7" t="s">
        <v>190</v>
      </c>
      <c r="M1689" s="7" t="s">
        <v>347</v>
      </c>
      <c r="N1689" s="141"/>
      <c r="O1689" s="101"/>
    </row>
    <row r="1690" spans="1:15" s="471" customFormat="1" ht="4.5" customHeight="1" x14ac:dyDescent="0.2">
      <c r="A1690" s="127"/>
      <c r="B1690" s="107"/>
      <c r="C1690" s="203"/>
      <c r="D1690" s="105"/>
      <c r="E1690" s="211"/>
      <c r="F1690" s="480"/>
      <c r="G1690" s="64"/>
      <c r="H1690" s="65"/>
      <c r="I1690" s="63"/>
      <c r="J1690" s="14"/>
      <c r="K1690" s="65"/>
      <c r="L1690" s="66"/>
      <c r="M1690" s="66"/>
      <c r="N1690" s="141"/>
      <c r="O1690" s="112"/>
    </row>
    <row r="1691" spans="1:15" s="33" customFormat="1" ht="12.75" hidden="1" customHeight="1" x14ac:dyDescent="0.2">
      <c r="A1691" s="129">
        <v>1</v>
      </c>
      <c r="B1691" s="450"/>
      <c r="C1691" s="435" t="s">
        <v>107</v>
      </c>
      <c r="D1691" s="434">
        <v>1999</v>
      </c>
      <c r="E1691" s="436">
        <v>1</v>
      </c>
      <c r="F1691" s="439">
        <v>0</v>
      </c>
      <c r="G1691" s="437">
        <v>1</v>
      </c>
      <c r="H1691" s="438">
        <v>1</v>
      </c>
      <c r="I1691" s="439">
        <v>0</v>
      </c>
      <c r="J1691" s="437">
        <v>0</v>
      </c>
      <c r="K1691" s="438">
        <v>0</v>
      </c>
      <c r="L1691" s="440">
        <v>0</v>
      </c>
      <c r="M1691" s="440">
        <v>0</v>
      </c>
      <c r="N1691" s="141"/>
      <c r="O1691" s="466"/>
    </row>
    <row r="1692" spans="1:15" s="33" customFormat="1" ht="12.75" hidden="1" customHeight="1" x14ac:dyDescent="0.2">
      <c r="A1692" s="129">
        <v>1</v>
      </c>
      <c r="B1692" s="445"/>
      <c r="C1692" s="435" t="s">
        <v>107</v>
      </c>
      <c r="D1692" s="434">
        <v>2000</v>
      </c>
      <c r="E1692" s="436">
        <v>2</v>
      </c>
      <c r="F1692" s="439" t="s">
        <v>307</v>
      </c>
      <c r="G1692" s="437" t="s">
        <v>307</v>
      </c>
      <c r="H1692" s="438" t="s">
        <v>307</v>
      </c>
      <c r="I1692" s="439" t="s">
        <v>307</v>
      </c>
      <c r="J1692" s="437" t="s">
        <v>307</v>
      </c>
      <c r="K1692" s="438" t="s">
        <v>307</v>
      </c>
      <c r="L1692" s="440" t="s">
        <v>307</v>
      </c>
      <c r="M1692" s="440" t="s">
        <v>307</v>
      </c>
      <c r="N1692" s="141"/>
      <c r="O1692" s="466"/>
    </row>
    <row r="1693" spans="1:15" s="33" customFormat="1" ht="12.75" hidden="1" customHeight="1" thickBot="1" x14ac:dyDescent="0.25">
      <c r="A1693" s="129">
        <v>1</v>
      </c>
      <c r="B1693" s="434" t="s">
        <v>61</v>
      </c>
      <c r="C1693" s="435" t="s">
        <v>107</v>
      </c>
      <c r="D1693" s="434">
        <v>2001</v>
      </c>
      <c r="E1693" s="446">
        <v>3</v>
      </c>
      <c r="F1693" s="439">
        <v>1</v>
      </c>
      <c r="G1693" s="437">
        <v>3</v>
      </c>
      <c r="H1693" s="438">
        <v>4</v>
      </c>
      <c r="I1693" s="439">
        <v>0</v>
      </c>
      <c r="J1693" s="437">
        <v>0</v>
      </c>
      <c r="K1693" s="438">
        <v>0</v>
      </c>
      <c r="L1693" s="440">
        <v>0</v>
      </c>
      <c r="M1693" s="440">
        <v>0</v>
      </c>
      <c r="N1693" s="141"/>
      <c r="O1693" s="466"/>
    </row>
    <row r="1694" spans="1:15" s="33" customFormat="1" ht="12.75" hidden="1" customHeight="1" x14ac:dyDescent="0.2">
      <c r="A1694" s="129">
        <v>1</v>
      </c>
      <c r="B1694" s="434" t="s">
        <v>61</v>
      </c>
      <c r="C1694" s="435" t="s">
        <v>107</v>
      </c>
      <c r="D1694" s="434">
        <v>2002</v>
      </c>
      <c r="E1694" s="436">
        <v>2</v>
      </c>
      <c r="F1694" s="439">
        <v>15</v>
      </c>
      <c r="G1694" s="437">
        <v>2</v>
      </c>
      <c r="H1694" s="438">
        <v>17</v>
      </c>
      <c r="I1694" s="439">
        <v>0</v>
      </c>
      <c r="J1694" s="437">
        <v>0</v>
      </c>
      <c r="K1694" s="438">
        <v>0</v>
      </c>
      <c r="L1694" s="440">
        <v>0</v>
      </c>
      <c r="M1694" s="440">
        <v>0</v>
      </c>
      <c r="N1694" s="140"/>
      <c r="O1694" s="466"/>
    </row>
    <row r="1695" spans="1:15" s="33" customFormat="1" ht="12.75" hidden="1" customHeight="1" x14ac:dyDescent="0.2">
      <c r="A1695" s="129">
        <v>1</v>
      </c>
      <c r="B1695" s="107" t="s">
        <v>61</v>
      </c>
      <c r="C1695" s="203" t="s">
        <v>107</v>
      </c>
      <c r="D1695" s="107">
        <v>2003</v>
      </c>
      <c r="E1695" s="214">
        <v>3</v>
      </c>
      <c r="F1695" s="136">
        <v>3</v>
      </c>
      <c r="G1695" s="138">
        <v>4</v>
      </c>
      <c r="H1695" s="139">
        <v>7</v>
      </c>
      <c r="I1695" s="136">
        <v>0</v>
      </c>
      <c r="J1695" s="138">
        <v>1</v>
      </c>
      <c r="K1695" s="139">
        <v>1</v>
      </c>
      <c r="L1695" s="137">
        <v>0</v>
      </c>
      <c r="M1695" s="137">
        <v>1</v>
      </c>
      <c r="N1695" s="140"/>
      <c r="O1695" s="466"/>
    </row>
    <row r="1696" spans="1:15" s="33" customFormat="1" ht="12.75" hidden="1" customHeight="1" x14ac:dyDescent="0.2">
      <c r="A1696" s="129">
        <v>1</v>
      </c>
      <c r="B1696" s="107" t="s">
        <v>61</v>
      </c>
      <c r="C1696" s="203" t="s">
        <v>107</v>
      </c>
      <c r="D1696" s="107">
        <v>2004</v>
      </c>
      <c r="E1696" s="214">
        <v>4</v>
      </c>
      <c r="F1696" s="136">
        <v>8</v>
      </c>
      <c r="G1696" s="138">
        <v>13</v>
      </c>
      <c r="H1696" s="139">
        <v>21</v>
      </c>
      <c r="I1696" s="136">
        <v>0</v>
      </c>
      <c r="J1696" s="138">
        <v>0</v>
      </c>
      <c r="K1696" s="139">
        <v>0</v>
      </c>
      <c r="L1696" s="137">
        <v>0</v>
      </c>
      <c r="M1696" s="137">
        <v>1</v>
      </c>
      <c r="N1696" s="141"/>
      <c r="O1696" s="466"/>
    </row>
    <row r="1697" spans="1:15" s="33" customFormat="1" ht="12" hidden="1" customHeight="1" x14ac:dyDescent="0.2">
      <c r="A1697" s="129"/>
      <c r="B1697" s="107"/>
      <c r="C1697" s="203"/>
      <c r="D1697" s="107">
        <v>2005</v>
      </c>
      <c r="E1697" s="214"/>
      <c r="F1697" s="136">
        <v>0</v>
      </c>
      <c r="G1697" s="138">
        <v>6</v>
      </c>
      <c r="H1697" s="139">
        <v>6</v>
      </c>
      <c r="I1697" s="136">
        <v>3</v>
      </c>
      <c r="J1697" s="138">
        <v>3</v>
      </c>
      <c r="K1697" s="139">
        <v>6</v>
      </c>
      <c r="L1697" s="137">
        <v>0</v>
      </c>
      <c r="M1697" s="137">
        <v>9</v>
      </c>
      <c r="N1697" s="141"/>
      <c r="O1697" s="466"/>
    </row>
    <row r="1698" spans="1:15" s="33" customFormat="1" ht="12.75" hidden="1" customHeight="1" x14ac:dyDescent="0.2">
      <c r="A1698" s="129">
        <v>1</v>
      </c>
      <c r="B1698" s="107" t="s">
        <v>61</v>
      </c>
      <c r="C1698" s="203" t="s">
        <v>107</v>
      </c>
      <c r="D1698" s="105">
        <v>2006</v>
      </c>
      <c r="E1698" s="214">
        <v>7</v>
      </c>
      <c r="F1698" s="136">
        <v>26</v>
      </c>
      <c r="G1698" s="138">
        <v>44</v>
      </c>
      <c r="H1698" s="139">
        <v>70</v>
      </c>
      <c r="I1698" s="136">
        <v>8</v>
      </c>
      <c r="J1698" s="138">
        <v>0</v>
      </c>
      <c r="K1698" s="139">
        <v>8</v>
      </c>
      <c r="L1698" s="137">
        <v>0</v>
      </c>
      <c r="M1698" s="137">
        <v>17</v>
      </c>
      <c r="N1698" s="141"/>
      <c r="O1698" s="466"/>
    </row>
    <row r="1699" spans="1:15" s="33" customFormat="1" ht="12.75" hidden="1" customHeight="1" x14ac:dyDescent="0.2">
      <c r="A1699" s="129">
        <v>1</v>
      </c>
      <c r="B1699" s="107" t="s">
        <v>61</v>
      </c>
      <c r="C1699" s="203" t="s">
        <v>107</v>
      </c>
      <c r="D1699" s="105">
        <v>2007</v>
      </c>
      <c r="E1699" s="214">
        <v>8</v>
      </c>
      <c r="F1699" s="136">
        <v>10</v>
      </c>
      <c r="G1699" s="138">
        <v>21</v>
      </c>
      <c r="H1699" s="139">
        <v>31</v>
      </c>
      <c r="I1699" s="136">
        <v>13</v>
      </c>
      <c r="J1699" s="138">
        <v>16</v>
      </c>
      <c r="K1699" s="139">
        <v>29</v>
      </c>
      <c r="L1699" s="137">
        <v>0</v>
      </c>
      <c r="M1699" s="137">
        <v>46</v>
      </c>
      <c r="N1699" s="141"/>
      <c r="O1699" s="466"/>
    </row>
    <row r="1700" spans="1:15" s="33" customFormat="1" ht="12.75" hidden="1" customHeight="1" x14ac:dyDescent="0.2">
      <c r="A1700" s="129">
        <v>1</v>
      </c>
      <c r="B1700" s="107" t="s">
        <v>61</v>
      </c>
      <c r="C1700" s="203" t="s">
        <v>107</v>
      </c>
      <c r="D1700" s="105">
        <v>2008</v>
      </c>
      <c r="E1700" s="214">
        <v>9</v>
      </c>
      <c r="F1700" s="136">
        <v>1</v>
      </c>
      <c r="G1700" s="138">
        <v>19</v>
      </c>
      <c r="H1700" s="139">
        <v>20</v>
      </c>
      <c r="I1700" s="136">
        <v>0</v>
      </c>
      <c r="J1700" s="138">
        <v>0</v>
      </c>
      <c r="K1700" s="139">
        <v>0</v>
      </c>
      <c r="L1700" s="137">
        <v>0</v>
      </c>
      <c r="M1700" s="137">
        <v>46</v>
      </c>
      <c r="N1700" s="141"/>
      <c r="O1700" s="466"/>
    </row>
    <row r="1701" spans="1:15" s="33" customFormat="1" ht="12.75" hidden="1" customHeight="1" x14ac:dyDescent="0.2">
      <c r="A1701" s="129">
        <v>1</v>
      </c>
      <c r="B1701" s="107" t="s">
        <v>61</v>
      </c>
      <c r="C1701" s="203" t="s">
        <v>107</v>
      </c>
      <c r="D1701" s="105">
        <v>2009</v>
      </c>
      <c r="E1701" s="214">
        <v>10</v>
      </c>
      <c r="F1701" s="136">
        <v>3</v>
      </c>
      <c r="G1701" s="138">
        <v>21</v>
      </c>
      <c r="H1701" s="139">
        <v>24</v>
      </c>
      <c r="I1701" s="136">
        <v>7</v>
      </c>
      <c r="J1701" s="14">
        <v>11</v>
      </c>
      <c r="K1701" s="139">
        <v>18</v>
      </c>
      <c r="L1701" s="137">
        <v>0</v>
      </c>
      <c r="M1701" s="137">
        <v>64</v>
      </c>
      <c r="N1701" s="141"/>
      <c r="O1701" s="466"/>
    </row>
    <row r="1702" spans="1:15" s="33" customFormat="1" ht="12.75" hidden="1" customHeight="1" x14ac:dyDescent="0.2">
      <c r="A1702" s="129">
        <v>1</v>
      </c>
      <c r="B1702" s="104"/>
      <c r="C1702" s="220"/>
      <c r="D1702" s="107">
        <v>2010</v>
      </c>
      <c r="E1702" s="214">
        <v>11</v>
      </c>
      <c r="F1702" s="94">
        <v>0</v>
      </c>
      <c r="G1702" s="95">
        <v>35</v>
      </c>
      <c r="H1702" s="96">
        <v>35</v>
      </c>
      <c r="I1702" s="94">
        <v>2</v>
      </c>
      <c r="J1702" s="97">
        <v>16</v>
      </c>
      <c r="K1702" s="96">
        <v>18</v>
      </c>
      <c r="L1702" s="93">
        <v>0</v>
      </c>
      <c r="M1702" s="93">
        <v>82</v>
      </c>
      <c r="N1702" s="140"/>
      <c r="O1702" s="466"/>
    </row>
    <row r="1703" spans="1:15" s="112" customFormat="1" ht="12.75" hidden="1" customHeight="1" x14ac:dyDescent="0.2">
      <c r="B1703" s="188"/>
      <c r="C1703" s="183"/>
      <c r="D1703" s="107">
        <v>2011</v>
      </c>
      <c r="E1703" s="214"/>
      <c r="F1703" s="94" t="s">
        <v>307</v>
      </c>
      <c r="G1703" s="95" t="s">
        <v>307</v>
      </c>
      <c r="H1703" s="96" t="s">
        <v>307</v>
      </c>
      <c r="I1703" s="94" t="s">
        <v>307</v>
      </c>
      <c r="J1703" s="97" t="s">
        <v>307</v>
      </c>
      <c r="K1703" s="96" t="s">
        <v>307</v>
      </c>
      <c r="L1703" s="93" t="s">
        <v>307</v>
      </c>
      <c r="M1703" s="93">
        <v>81</v>
      </c>
      <c r="N1703" s="116"/>
      <c r="O1703" s="466"/>
    </row>
    <row r="1704" spans="1:15" s="112" customFormat="1" ht="12.75" hidden="1" customHeight="1" x14ac:dyDescent="0.2">
      <c r="A1704" s="12">
        <v>66</v>
      </c>
      <c r="B1704" s="215"/>
      <c r="C1704" s="215"/>
      <c r="D1704" s="107" t="s">
        <v>339</v>
      </c>
      <c r="E1704" s="214"/>
      <c r="F1704" s="85">
        <v>94</v>
      </c>
      <c r="G1704" s="83">
        <v>0</v>
      </c>
      <c r="H1704" s="84">
        <v>94</v>
      </c>
      <c r="I1704" s="85">
        <v>94</v>
      </c>
      <c r="J1704" s="83">
        <v>0</v>
      </c>
      <c r="K1704" s="84">
        <v>94</v>
      </c>
      <c r="L1704" s="86">
        <v>0</v>
      </c>
      <c r="M1704" s="86">
        <v>94</v>
      </c>
      <c r="N1704" s="116"/>
      <c r="O1704" s="466"/>
    </row>
    <row r="1705" spans="1:15" s="112" customFormat="1" ht="12.75" hidden="1" customHeight="1" x14ac:dyDescent="0.2">
      <c r="A1705" s="12"/>
      <c r="B1705" s="107" t="s">
        <v>61</v>
      </c>
      <c r="C1705" s="203" t="s">
        <v>107</v>
      </c>
      <c r="D1705" s="107">
        <v>2013</v>
      </c>
      <c r="E1705" s="214"/>
      <c r="F1705" s="94" t="s">
        <v>307</v>
      </c>
      <c r="G1705" s="95" t="s">
        <v>307</v>
      </c>
      <c r="H1705" s="96" t="s">
        <v>307</v>
      </c>
      <c r="I1705" s="94" t="s">
        <v>307</v>
      </c>
      <c r="J1705" s="97" t="s">
        <v>307</v>
      </c>
      <c r="K1705" s="96" t="s">
        <v>307</v>
      </c>
      <c r="L1705" s="93" t="s">
        <v>307</v>
      </c>
      <c r="M1705" s="93">
        <v>113</v>
      </c>
      <c r="N1705" s="116"/>
      <c r="O1705" s="466"/>
    </row>
    <row r="1706" spans="1:15" s="112" customFormat="1" ht="12.75" customHeight="1" x14ac:dyDescent="0.2">
      <c r="A1706" s="12"/>
      <c r="B1706" s="107" t="s">
        <v>61</v>
      </c>
      <c r="C1706" s="203" t="s">
        <v>107</v>
      </c>
      <c r="D1706" s="107">
        <v>2014</v>
      </c>
      <c r="E1706" s="214"/>
      <c r="F1706" s="94">
        <v>1</v>
      </c>
      <c r="G1706" s="95">
        <v>6</v>
      </c>
      <c r="H1706" s="96">
        <v>7</v>
      </c>
      <c r="I1706" s="94">
        <v>1</v>
      </c>
      <c r="J1706" s="97">
        <v>5</v>
      </c>
      <c r="K1706" s="96">
        <v>6</v>
      </c>
      <c r="L1706" s="93">
        <v>0</v>
      </c>
      <c r="M1706" s="93">
        <v>114</v>
      </c>
      <c r="N1706" s="116"/>
      <c r="O1706" s="466"/>
    </row>
    <row r="1707" spans="1:15" s="112" customFormat="1" ht="12.75" customHeight="1" x14ac:dyDescent="0.2">
      <c r="A1707" s="12"/>
      <c r="B1707" s="107"/>
      <c r="C1707" s="203"/>
      <c r="D1707" s="107">
        <v>2015</v>
      </c>
      <c r="E1707" s="214"/>
      <c r="F1707" s="94">
        <v>6</v>
      </c>
      <c r="G1707" s="95">
        <v>25</v>
      </c>
      <c r="H1707" s="96">
        <v>31</v>
      </c>
      <c r="I1707" s="94">
        <v>0</v>
      </c>
      <c r="J1707" s="97">
        <v>5</v>
      </c>
      <c r="K1707" s="96">
        <v>5</v>
      </c>
      <c r="L1707" s="93">
        <v>0</v>
      </c>
      <c r="M1707" s="93">
        <v>118</v>
      </c>
      <c r="N1707" s="116"/>
      <c r="O1707" s="466"/>
    </row>
    <row r="1708" spans="1:15" s="112" customFormat="1" ht="12.75" customHeight="1" x14ac:dyDescent="0.2">
      <c r="A1708" s="12"/>
      <c r="B1708" s="107"/>
      <c r="C1708" s="203"/>
      <c r="D1708" s="107">
        <v>2016</v>
      </c>
      <c r="E1708" s="214"/>
      <c r="F1708" s="94">
        <v>1</v>
      </c>
      <c r="G1708" s="95">
        <v>61</v>
      </c>
      <c r="H1708" s="96">
        <v>62</v>
      </c>
      <c r="I1708" s="94">
        <v>2</v>
      </c>
      <c r="J1708" s="97">
        <v>11</v>
      </c>
      <c r="K1708" s="96">
        <v>13</v>
      </c>
      <c r="L1708" s="93">
        <v>4</v>
      </c>
      <c r="M1708" s="93">
        <v>128</v>
      </c>
      <c r="N1708" s="116"/>
      <c r="O1708" s="466"/>
    </row>
    <row r="1709" spans="1:15" s="467" customFormat="1" ht="12.75" customHeight="1" x14ac:dyDescent="0.25">
      <c r="A1709" s="128"/>
      <c r="B1709" s="107"/>
      <c r="C1709" s="201"/>
      <c r="D1709" s="107">
        <v>2017</v>
      </c>
      <c r="E1709" s="211"/>
      <c r="F1709" s="94" t="s">
        <v>307</v>
      </c>
      <c r="G1709" s="95" t="s">
        <v>307</v>
      </c>
      <c r="H1709" s="96" t="s">
        <v>307</v>
      </c>
      <c r="I1709" s="94" t="s">
        <v>307</v>
      </c>
      <c r="J1709" s="95" t="s">
        <v>307</v>
      </c>
      <c r="K1709" s="96" t="s">
        <v>307</v>
      </c>
      <c r="L1709" s="93" t="s">
        <v>307</v>
      </c>
      <c r="M1709" s="93" t="s">
        <v>307</v>
      </c>
      <c r="N1709" s="56"/>
      <c r="O1709" s="466"/>
    </row>
    <row r="1710" spans="1:15" s="467" customFormat="1" ht="12.75" customHeight="1" x14ac:dyDescent="0.25">
      <c r="A1710" s="128"/>
      <c r="B1710" s="107"/>
      <c r="C1710" s="201"/>
      <c r="D1710" s="107">
        <v>2018</v>
      </c>
      <c r="E1710" s="211"/>
      <c r="F1710" s="94">
        <v>2</v>
      </c>
      <c r="G1710" s="95">
        <v>25</v>
      </c>
      <c r="H1710" s="96">
        <v>27</v>
      </c>
      <c r="I1710" s="94">
        <v>3</v>
      </c>
      <c r="J1710" s="95">
        <v>22</v>
      </c>
      <c r="K1710" s="96">
        <v>25</v>
      </c>
      <c r="L1710" s="93">
        <v>4</v>
      </c>
      <c r="M1710" s="137">
        <v>178</v>
      </c>
      <c r="N1710" s="56"/>
      <c r="O1710" s="466"/>
    </row>
    <row r="1711" spans="1:15" s="466" customFormat="1" ht="4.5" customHeight="1" thickBot="1" x14ac:dyDescent="0.25">
      <c r="A1711" s="128"/>
      <c r="B1711" s="107"/>
      <c r="C1711" s="201"/>
      <c r="D1711" s="105"/>
      <c r="E1711" s="213">
        <v>5</v>
      </c>
      <c r="F1711" s="13"/>
      <c r="G1711" s="14"/>
      <c r="H1711" s="15"/>
      <c r="I1711" s="13"/>
      <c r="J1711" s="14"/>
      <c r="K1711" s="15"/>
      <c r="L1711" s="8"/>
      <c r="M1711" s="8"/>
      <c r="N1711" s="140"/>
    </row>
    <row r="1712" spans="1:15" s="33" customFormat="1" ht="12" hidden="1" customHeight="1" x14ac:dyDescent="0.2">
      <c r="A1712" s="129">
        <v>1</v>
      </c>
      <c r="B1712" s="107"/>
      <c r="C1712" s="203" t="s">
        <v>223</v>
      </c>
      <c r="D1712" s="107">
        <v>2007</v>
      </c>
      <c r="E1712" s="214">
        <v>2</v>
      </c>
      <c r="F1712" s="136">
        <v>23</v>
      </c>
      <c r="G1712" s="138">
        <v>29</v>
      </c>
      <c r="H1712" s="139">
        <v>52</v>
      </c>
      <c r="I1712" s="136">
        <v>1</v>
      </c>
      <c r="J1712" s="138">
        <v>21</v>
      </c>
      <c r="K1712" s="139">
        <v>22</v>
      </c>
      <c r="L1712" s="137">
        <v>0</v>
      </c>
      <c r="M1712" s="137">
        <v>70</v>
      </c>
      <c r="N1712" s="141"/>
      <c r="O1712" s="466"/>
    </row>
    <row r="1713" spans="1:25" s="33" customFormat="1" ht="12.75" hidden="1" customHeight="1" x14ac:dyDescent="0.2">
      <c r="A1713" s="129">
        <v>1</v>
      </c>
      <c r="B1713" s="107" t="s">
        <v>128</v>
      </c>
      <c r="C1713" s="203" t="s">
        <v>223</v>
      </c>
      <c r="D1713" s="107">
        <v>2008</v>
      </c>
      <c r="E1713" s="214">
        <v>2</v>
      </c>
      <c r="F1713" s="136">
        <v>12</v>
      </c>
      <c r="G1713" s="138">
        <v>31</v>
      </c>
      <c r="H1713" s="139">
        <v>43</v>
      </c>
      <c r="I1713" s="136">
        <v>7</v>
      </c>
      <c r="J1713" s="138">
        <v>16</v>
      </c>
      <c r="K1713" s="139">
        <v>23</v>
      </c>
      <c r="L1713" s="137">
        <v>0</v>
      </c>
      <c r="M1713" s="137">
        <v>93</v>
      </c>
      <c r="N1713" s="141"/>
      <c r="O1713" s="466"/>
    </row>
    <row r="1714" spans="1:25" s="33" customFormat="1" ht="12.75" hidden="1" customHeight="1" x14ac:dyDescent="0.2">
      <c r="A1714" s="129"/>
      <c r="B1714" s="107"/>
      <c r="C1714" s="203"/>
      <c r="D1714" s="107">
        <v>2009</v>
      </c>
      <c r="E1714" s="214">
        <v>2</v>
      </c>
      <c r="F1714" s="136">
        <v>23</v>
      </c>
      <c r="G1714" s="138">
        <v>50</v>
      </c>
      <c r="H1714" s="139">
        <v>73</v>
      </c>
      <c r="I1714" s="136">
        <v>21</v>
      </c>
      <c r="J1714" s="138">
        <v>37</v>
      </c>
      <c r="K1714" s="139">
        <v>58</v>
      </c>
      <c r="L1714" s="137">
        <v>0</v>
      </c>
      <c r="M1714" s="137">
        <v>151</v>
      </c>
      <c r="N1714" s="141"/>
      <c r="O1714" s="466"/>
    </row>
    <row r="1715" spans="1:25" s="33" customFormat="1" ht="12.75" hidden="1" customHeight="1" x14ac:dyDescent="0.2">
      <c r="A1715" s="129">
        <v>1</v>
      </c>
      <c r="B1715" s="104"/>
      <c r="C1715" s="203"/>
      <c r="D1715" s="107">
        <v>2010</v>
      </c>
      <c r="E1715" s="214">
        <v>3</v>
      </c>
      <c r="F1715" s="136">
        <v>32</v>
      </c>
      <c r="G1715" s="138">
        <v>38</v>
      </c>
      <c r="H1715" s="96">
        <v>70</v>
      </c>
      <c r="I1715" s="136">
        <v>39</v>
      </c>
      <c r="J1715" s="14">
        <v>33</v>
      </c>
      <c r="K1715" s="96">
        <v>72</v>
      </c>
      <c r="L1715" s="137">
        <v>22</v>
      </c>
      <c r="M1715" s="137">
        <v>223</v>
      </c>
      <c r="N1715" s="141"/>
      <c r="O1715" s="466"/>
    </row>
    <row r="1716" spans="1:25" s="101" customFormat="1" ht="12.75" hidden="1" customHeight="1" x14ac:dyDescent="0.2">
      <c r="A1716" s="129"/>
      <c r="B1716" s="104"/>
      <c r="C1716" s="220"/>
      <c r="D1716" s="107">
        <v>2011</v>
      </c>
      <c r="E1716" s="214"/>
      <c r="F1716" s="136">
        <v>40</v>
      </c>
      <c r="G1716" s="138">
        <v>71</v>
      </c>
      <c r="H1716" s="96">
        <v>111</v>
      </c>
      <c r="I1716" s="136">
        <v>42</v>
      </c>
      <c r="J1716" s="14">
        <v>49</v>
      </c>
      <c r="K1716" s="96">
        <v>91</v>
      </c>
      <c r="L1716" s="137">
        <v>34</v>
      </c>
      <c r="M1716" s="137">
        <v>280</v>
      </c>
      <c r="N1716" s="141"/>
      <c r="O1716" s="466"/>
    </row>
    <row r="1717" spans="1:25" s="101" customFormat="1" ht="12.75" hidden="1" customHeight="1" x14ac:dyDescent="0.2">
      <c r="A1717" s="129">
        <v>67</v>
      </c>
      <c r="B1717" s="188"/>
      <c r="C1717" s="183"/>
      <c r="D1717" s="107" t="s">
        <v>339</v>
      </c>
      <c r="E1717" s="214"/>
      <c r="F1717" s="94">
        <v>54</v>
      </c>
      <c r="G1717" s="95">
        <v>65</v>
      </c>
      <c r="H1717" s="96">
        <v>119</v>
      </c>
      <c r="I1717" s="94">
        <v>49</v>
      </c>
      <c r="J1717" s="97">
        <v>38</v>
      </c>
      <c r="K1717" s="96">
        <v>87</v>
      </c>
      <c r="L1717" s="93">
        <v>42</v>
      </c>
      <c r="M1717" s="137">
        <v>359</v>
      </c>
      <c r="N1717" s="116"/>
      <c r="O1717" s="466"/>
    </row>
    <row r="1718" spans="1:25" s="101" customFormat="1" ht="12.75" hidden="1" customHeight="1" x14ac:dyDescent="0.2">
      <c r="A1718" s="129"/>
      <c r="B1718" s="107" t="s">
        <v>128</v>
      </c>
      <c r="C1718" s="203" t="s">
        <v>223</v>
      </c>
      <c r="D1718" s="107">
        <v>2013</v>
      </c>
      <c r="E1718" s="214"/>
      <c r="F1718" s="94">
        <v>113</v>
      </c>
      <c r="G1718" s="95">
        <v>102</v>
      </c>
      <c r="H1718" s="96">
        <v>215</v>
      </c>
      <c r="I1718" s="94">
        <v>38</v>
      </c>
      <c r="J1718" s="97">
        <v>44</v>
      </c>
      <c r="K1718" s="96">
        <v>82</v>
      </c>
      <c r="L1718" s="93">
        <v>16</v>
      </c>
      <c r="M1718" s="137">
        <v>425</v>
      </c>
      <c r="N1718" s="116"/>
      <c r="O1718" s="466"/>
    </row>
    <row r="1719" spans="1:25" s="101" customFormat="1" ht="12.75" customHeight="1" x14ac:dyDescent="0.2">
      <c r="A1719" s="129"/>
      <c r="B1719" s="107" t="s">
        <v>128</v>
      </c>
      <c r="C1719" s="203" t="s">
        <v>223</v>
      </c>
      <c r="D1719" s="107">
        <v>2014</v>
      </c>
      <c r="E1719" s="214"/>
      <c r="F1719" s="94">
        <v>77</v>
      </c>
      <c r="G1719" s="95">
        <v>125</v>
      </c>
      <c r="H1719" s="96">
        <v>202</v>
      </c>
      <c r="I1719" s="94">
        <v>59</v>
      </c>
      <c r="J1719" s="97">
        <v>60</v>
      </c>
      <c r="K1719" s="96">
        <v>119</v>
      </c>
      <c r="L1719" s="93">
        <v>78</v>
      </c>
      <c r="M1719" s="137">
        <v>524</v>
      </c>
      <c r="N1719" s="141"/>
      <c r="O1719" s="466"/>
    </row>
    <row r="1720" spans="1:25" s="101" customFormat="1" ht="12.75" customHeight="1" x14ac:dyDescent="0.2">
      <c r="A1720" s="129"/>
      <c r="B1720" s="107"/>
      <c r="C1720" s="203"/>
      <c r="D1720" s="107">
        <v>2015</v>
      </c>
      <c r="E1720" s="214"/>
      <c r="F1720" s="94">
        <v>87</v>
      </c>
      <c r="G1720" s="95">
        <v>144</v>
      </c>
      <c r="H1720" s="96">
        <v>231</v>
      </c>
      <c r="I1720" s="94">
        <v>45</v>
      </c>
      <c r="J1720" s="97">
        <v>74</v>
      </c>
      <c r="K1720" s="96">
        <v>119</v>
      </c>
      <c r="L1720" s="93">
        <v>20</v>
      </c>
      <c r="M1720" s="137">
        <v>524</v>
      </c>
      <c r="N1720" s="141"/>
      <c r="O1720" s="466"/>
    </row>
    <row r="1721" spans="1:25" s="101" customFormat="1" ht="12.75" customHeight="1" x14ac:dyDescent="0.2">
      <c r="A1721" s="129"/>
      <c r="B1721" s="107"/>
      <c r="C1721" s="203"/>
      <c r="D1721" s="107">
        <v>2016</v>
      </c>
      <c r="E1721" s="214"/>
      <c r="F1721" s="94">
        <v>76</v>
      </c>
      <c r="G1721" s="95">
        <v>117</v>
      </c>
      <c r="H1721" s="96">
        <v>193</v>
      </c>
      <c r="I1721" s="94">
        <v>60</v>
      </c>
      <c r="J1721" s="97">
        <v>114</v>
      </c>
      <c r="K1721" s="96">
        <v>174</v>
      </c>
      <c r="L1721" s="93">
        <v>0</v>
      </c>
      <c r="M1721" s="137">
        <v>737</v>
      </c>
      <c r="N1721" s="141"/>
      <c r="O1721" s="466"/>
    </row>
    <row r="1722" spans="1:25" s="467" customFormat="1" ht="12.75" customHeight="1" x14ac:dyDescent="0.25">
      <c r="A1722" s="128"/>
      <c r="B1722" s="107"/>
      <c r="C1722" s="201"/>
      <c r="D1722" s="107">
        <v>2017</v>
      </c>
      <c r="E1722" s="211"/>
      <c r="F1722" s="94">
        <v>96</v>
      </c>
      <c r="G1722" s="95">
        <v>120</v>
      </c>
      <c r="H1722" s="96">
        <v>216</v>
      </c>
      <c r="I1722" s="94">
        <v>64</v>
      </c>
      <c r="J1722" s="95">
        <v>73</v>
      </c>
      <c r="K1722" s="96">
        <v>137</v>
      </c>
      <c r="L1722" s="93">
        <v>0</v>
      </c>
      <c r="M1722" s="137">
        <v>793</v>
      </c>
      <c r="N1722" s="71"/>
      <c r="O1722" s="466"/>
    </row>
    <row r="1723" spans="1:25" s="467" customFormat="1" ht="12.75" customHeight="1" x14ac:dyDescent="0.25">
      <c r="A1723" s="128"/>
      <c r="B1723" s="107"/>
      <c r="C1723" s="201"/>
      <c r="D1723" s="107">
        <v>2018</v>
      </c>
      <c r="E1723" s="451"/>
      <c r="F1723" s="94">
        <v>99</v>
      </c>
      <c r="G1723" s="95">
        <v>79</v>
      </c>
      <c r="H1723" s="96">
        <v>178</v>
      </c>
      <c r="I1723" s="94">
        <v>106</v>
      </c>
      <c r="J1723" s="95">
        <v>111</v>
      </c>
      <c r="K1723" s="96">
        <v>217</v>
      </c>
      <c r="L1723" s="93">
        <v>64</v>
      </c>
      <c r="M1723" s="137">
        <v>1000</v>
      </c>
      <c r="N1723" s="56"/>
      <c r="O1723" s="466"/>
    </row>
    <row r="1724" spans="1:25" s="466" customFormat="1" ht="4.5" customHeight="1" thickBot="1" x14ac:dyDescent="0.25">
      <c r="A1724" s="128"/>
      <c r="B1724" s="107"/>
      <c r="C1724" s="201"/>
      <c r="D1724" s="105"/>
      <c r="E1724" s="213">
        <v>5</v>
      </c>
      <c r="F1724" s="13"/>
      <c r="G1724" s="14"/>
      <c r="H1724" s="15"/>
      <c r="I1724" s="13"/>
      <c r="J1724" s="14"/>
      <c r="K1724" s="15"/>
      <c r="L1724" s="8"/>
      <c r="M1724" s="8"/>
      <c r="N1724" s="140"/>
      <c r="R1724" s="2"/>
      <c r="S1724" s="2"/>
      <c r="T1724" s="2"/>
      <c r="U1724" s="2"/>
      <c r="V1724" s="2"/>
      <c r="W1724" s="2"/>
      <c r="X1724" s="2"/>
      <c r="Y1724" s="2"/>
    </row>
    <row r="1725" spans="1:25" s="33" customFormat="1" ht="12.75" hidden="1" customHeight="1" x14ac:dyDescent="0.2">
      <c r="A1725" s="129">
        <v>1</v>
      </c>
      <c r="B1725" s="107"/>
      <c r="C1725" s="203" t="s">
        <v>108</v>
      </c>
      <c r="D1725" s="107">
        <v>2001</v>
      </c>
      <c r="E1725" s="214">
        <v>6</v>
      </c>
      <c r="F1725" s="136" t="s">
        <v>307</v>
      </c>
      <c r="G1725" s="138" t="s">
        <v>307</v>
      </c>
      <c r="H1725" s="139" t="s">
        <v>307</v>
      </c>
      <c r="I1725" s="136" t="s">
        <v>307</v>
      </c>
      <c r="J1725" s="138" t="s">
        <v>307</v>
      </c>
      <c r="K1725" s="139" t="s">
        <v>307</v>
      </c>
      <c r="L1725" s="137" t="s">
        <v>307</v>
      </c>
      <c r="M1725" s="137" t="s">
        <v>307</v>
      </c>
      <c r="N1725" s="140"/>
      <c r="O1725" s="466"/>
    </row>
    <row r="1726" spans="1:25" s="33" customFormat="1" ht="12.75" hidden="1" customHeight="1" x14ac:dyDescent="0.2">
      <c r="A1726" s="129">
        <v>1</v>
      </c>
      <c r="B1726" s="107"/>
      <c r="C1726" s="203" t="s">
        <v>108</v>
      </c>
      <c r="D1726" s="107">
        <v>2002</v>
      </c>
      <c r="E1726" s="214">
        <v>7</v>
      </c>
      <c r="F1726" s="136" t="s">
        <v>307</v>
      </c>
      <c r="G1726" s="138" t="s">
        <v>307</v>
      </c>
      <c r="H1726" s="139" t="s">
        <v>307</v>
      </c>
      <c r="I1726" s="136" t="s">
        <v>307</v>
      </c>
      <c r="J1726" s="138" t="s">
        <v>307</v>
      </c>
      <c r="K1726" s="139" t="s">
        <v>307</v>
      </c>
      <c r="L1726" s="137" t="s">
        <v>307</v>
      </c>
      <c r="M1726" s="137" t="s">
        <v>307</v>
      </c>
      <c r="N1726" s="140"/>
      <c r="O1726" s="466"/>
    </row>
    <row r="1727" spans="1:25" s="33" customFormat="1" ht="12.75" hidden="1" customHeight="1" x14ac:dyDescent="0.2">
      <c r="A1727" s="129">
        <v>1</v>
      </c>
      <c r="B1727" s="107" t="s">
        <v>53</v>
      </c>
      <c r="C1727" s="203" t="s">
        <v>108</v>
      </c>
      <c r="D1727" s="107">
        <v>2003</v>
      </c>
      <c r="E1727" s="214">
        <v>8</v>
      </c>
      <c r="F1727" s="136" t="s">
        <v>307</v>
      </c>
      <c r="G1727" s="138" t="s">
        <v>307</v>
      </c>
      <c r="H1727" s="139" t="s">
        <v>307</v>
      </c>
      <c r="I1727" s="136" t="s">
        <v>307</v>
      </c>
      <c r="J1727" s="138" t="s">
        <v>307</v>
      </c>
      <c r="K1727" s="139" t="s">
        <v>307</v>
      </c>
      <c r="L1727" s="137" t="s">
        <v>307</v>
      </c>
      <c r="M1727" s="137" t="s">
        <v>307</v>
      </c>
      <c r="N1727" s="140"/>
      <c r="O1727" s="466"/>
    </row>
    <row r="1728" spans="1:25" s="33" customFormat="1" ht="12.75" hidden="1" customHeight="1" x14ac:dyDescent="0.2">
      <c r="A1728" s="129">
        <v>1</v>
      </c>
      <c r="B1728" s="107" t="s">
        <v>53</v>
      </c>
      <c r="C1728" s="203" t="s">
        <v>108</v>
      </c>
      <c r="D1728" s="107">
        <v>2004</v>
      </c>
      <c r="E1728" s="214">
        <v>9</v>
      </c>
      <c r="F1728" s="136" t="s">
        <v>307</v>
      </c>
      <c r="G1728" s="138" t="s">
        <v>307</v>
      </c>
      <c r="H1728" s="139" t="s">
        <v>307</v>
      </c>
      <c r="I1728" s="136" t="s">
        <v>307</v>
      </c>
      <c r="J1728" s="138" t="s">
        <v>307</v>
      </c>
      <c r="K1728" s="139" t="s">
        <v>307</v>
      </c>
      <c r="L1728" s="137" t="s">
        <v>307</v>
      </c>
      <c r="M1728" s="137" t="s">
        <v>307</v>
      </c>
      <c r="N1728" s="141"/>
      <c r="O1728" s="466"/>
    </row>
    <row r="1729" spans="1:15" s="33" customFormat="1" ht="12" hidden="1" customHeight="1" x14ac:dyDescent="0.2">
      <c r="A1729" s="129"/>
      <c r="B1729" s="107"/>
      <c r="C1729" s="203"/>
      <c r="D1729" s="107">
        <v>2005</v>
      </c>
      <c r="E1729" s="214"/>
      <c r="F1729" s="136" t="s">
        <v>307</v>
      </c>
      <c r="G1729" s="138" t="s">
        <v>307</v>
      </c>
      <c r="H1729" s="139" t="s">
        <v>307</v>
      </c>
      <c r="I1729" s="136" t="s">
        <v>307</v>
      </c>
      <c r="J1729" s="138" t="s">
        <v>307</v>
      </c>
      <c r="K1729" s="139" t="s">
        <v>307</v>
      </c>
      <c r="L1729" s="137" t="s">
        <v>307</v>
      </c>
      <c r="M1729" s="137" t="s">
        <v>307</v>
      </c>
      <c r="N1729" s="141"/>
      <c r="O1729" s="466"/>
    </row>
    <row r="1730" spans="1:15" s="33" customFormat="1" ht="12.75" hidden="1" customHeight="1" x14ac:dyDescent="0.2">
      <c r="A1730" s="129">
        <v>1</v>
      </c>
      <c r="B1730" s="107" t="s">
        <v>53</v>
      </c>
      <c r="C1730" s="203" t="s">
        <v>108</v>
      </c>
      <c r="D1730" s="105">
        <v>2006</v>
      </c>
      <c r="E1730" s="214">
        <v>10</v>
      </c>
      <c r="F1730" s="136" t="s">
        <v>307</v>
      </c>
      <c r="G1730" s="138" t="s">
        <v>307</v>
      </c>
      <c r="H1730" s="139" t="s">
        <v>307</v>
      </c>
      <c r="I1730" s="136" t="s">
        <v>307</v>
      </c>
      <c r="J1730" s="138" t="s">
        <v>307</v>
      </c>
      <c r="K1730" s="139" t="s">
        <v>307</v>
      </c>
      <c r="L1730" s="137" t="s">
        <v>307</v>
      </c>
      <c r="M1730" s="137" t="s">
        <v>307</v>
      </c>
      <c r="N1730" s="141"/>
      <c r="O1730" s="466"/>
    </row>
    <row r="1731" spans="1:15" s="33" customFormat="1" ht="12.75" hidden="1" customHeight="1" x14ac:dyDescent="0.2">
      <c r="A1731" s="129">
        <v>1</v>
      </c>
      <c r="B1731" s="107" t="s">
        <v>53</v>
      </c>
      <c r="C1731" s="203" t="s">
        <v>108</v>
      </c>
      <c r="D1731" s="105">
        <v>2007</v>
      </c>
      <c r="E1731" s="214">
        <v>11</v>
      </c>
      <c r="F1731" s="136" t="s">
        <v>307</v>
      </c>
      <c r="G1731" s="138" t="s">
        <v>307</v>
      </c>
      <c r="H1731" s="139" t="s">
        <v>307</v>
      </c>
      <c r="I1731" s="136" t="s">
        <v>307</v>
      </c>
      <c r="J1731" s="138" t="s">
        <v>307</v>
      </c>
      <c r="K1731" s="139" t="s">
        <v>307</v>
      </c>
      <c r="L1731" s="137" t="s">
        <v>307</v>
      </c>
      <c r="M1731" s="137" t="s">
        <v>307</v>
      </c>
      <c r="N1731" s="141"/>
      <c r="O1731" s="466"/>
    </row>
    <row r="1732" spans="1:15" s="33" customFormat="1" ht="12.75" hidden="1" customHeight="1" x14ac:dyDescent="0.2">
      <c r="A1732" s="129">
        <v>1</v>
      </c>
      <c r="B1732" s="107" t="s">
        <v>53</v>
      </c>
      <c r="C1732" s="203" t="s">
        <v>305</v>
      </c>
      <c r="D1732" s="105">
        <v>2008</v>
      </c>
      <c r="E1732" s="214">
        <v>12</v>
      </c>
      <c r="F1732" s="136" t="s">
        <v>307</v>
      </c>
      <c r="G1732" s="138" t="s">
        <v>307</v>
      </c>
      <c r="H1732" s="139" t="s">
        <v>307</v>
      </c>
      <c r="I1732" s="136" t="s">
        <v>307</v>
      </c>
      <c r="J1732" s="138" t="s">
        <v>307</v>
      </c>
      <c r="K1732" s="139" t="s">
        <v>307</v>
      </c>
      <c r="L1732" s="137" t="s">
        <v>307</v>
      </c>
      <c r="M1732" s="137" t="s">
        <v>307</v>
      </c>
      <c r="N1732" s="141"/>
      <c r="O1732" s="466"/>
    </row>
    <row r="1733" spans="1:15" s="33" customFormat="1" ht="12.75" hidden="1" customHeight="1" x14ac:dyDescent="0.2">
      <c r="A1733" s="129">
        <v>1</v>
      </c>
      <c r="B1733" s="107" t="s">
        <v>53</v>
      </c>
      <c r="C1733" s="203" t="s">
        <v>305</v>
      </c>
      <c r="D1733" s="105">
        <v>2009</v>
      </c>
      <c r="E1733" s="214">
        <v>13</v>
      </c>
      <c r="F1733" s="136" t="s">
        <v>307</v>
      </c>
      <c r="G1733" s="138" t="s">
        <v>307</v>
      </c>
      <c r="H1733" s="139" t="s">
        <v>307</v>
      </c>
      <c r="I1733" s="136" t="s">
        <v>307</v>
      </c>
      <c r="J1733" s="138" t="s">
        <v>307</v>
      </c>
      <c r="K1733" s="139" t="s">
        <v>307</v>
      </c>
      <c r="L1733" s="137" t="s">
        <v>307</v>
      </c>
      <c r="M1733" s="137" t="s">
        <v>307</v>
      </c>
      <c r="N1733" s="141"/>
      <c r="O1733" s="466"/>
    </row>
    <row r="1734" spans="1:15" s="33" customFormat="1" ht="12.75" hidden="1" customHeight="1" x14ac:dyDescent="0.2">
      <c r="A1734" s="129">
        <v>1</v>
      </c>
      <c r="B1734" s="107" t="s">
        <v>53</v>
      </c>
      <c r="C1734" s="203" t="s">
        <v>305</v>
      </c>
      <c r="D1734" s="107">
        <v>2010</v>
      </c>
      <c r="E1734" s="214">
        <v>14</v>
      </c>
      <c r="F1734" s="136" t="s">
        <v>307</v>
      </c>
      <c r="G1734" s="138" t="s">
        <v>307</v>
      </c>
      <c r="H1734" s="139" t="s">
        <v>307</v>
      </c>
      <c r="I1734" s="136" t="s">
        <v>307</v>
      </c>
      <c r="J1734" s="138" t="s">
        <v>307</v>
      </c>
      <c r="K1734" s="139" t="s">
        <v>307</v>
      </c>
      <c r="L1734" s="137" t="s">
        <v>307</v>
      </c>
      <c r="M1734" s="137" t="s">
        <v>307</v>
      </c>
      <c r="N1734" s="140"/>
      <c r="O1734" s="466"/>
    </row>
    <row r="1735" spans="1:15" s="101" customFormat="1" ht="12.75" hidden="1" customHeight="1" x14ac:dyDescent="0.2">
      <c r="A1735" s="129"/>
      <c r="B1735" s="104"/>
      <c r="C1735" s="220"/>
      <c r="D1735" s="107">
        <v>2011</v>
      </c>
      <c r="E1735" s="214"/>
      <c r="F1735" s="136" t="s">
        <v>307</v>
      </c>
      <c r="G1735" s="138" t="s">
        <v>307</v>
      </c>
      <c r="H1735" s="139" t="s">
        <v>307</v>
      </c>
      <c r="I1735" s="136" t="s">
        <v>307</v>
      </c>
      <c r="J1735" s="138" t="s">
        <v>307</v>
      </c>
      <c r="K1735" s="139" t="s">
        <v>307</v>
      </c>
      <c r="L1735" s="137" t="s">
        <v>307</v>
      </c>
      <c r="M1735" s="137" t="s">
        <v>307</v>
      </c>
      <c r="N1735" s="115"/>
      <c r="O1735" s="466"/>
    </row>
    <row r="1736" spans="1:15" s="101" customFormat="1" ht="12.75" hidden="1" customHeight="1" x14ac:dyDescent="0.2">
      <c r="A1736" s="129">
        <v>68</v>
      </c>
      <c r="B1736" s="188"/>
      <c r="C1736" s="183"/>
      <c r="D1736" s="107" t="s">
        <v>339</v>
      </c>
      <c r="E1736" s="214"/>
      <c r="F1736" s="136" t="s">
        <v>307</v>
      </c>
      <c r="G1736" s="138" t="s">
        <v>307</v>
      </c>
      <c r="H1736" s="139" t="s">
        <v>307</v>
      </c>
      <c r="I1736" s="136" t="s">
        <v>307</v>
      </c>
      <c r="J1736" s="138" t="s">
        <v>307</v>
      </c>
      <c r="K1736" s="139" t="s">
        <v>307</v>
      </c>
      <c r="L1736" s="137" t="s">
        <v>307</v>
      </c>
      <c r="M1736" s="137" t="s">
        <v>307</v>
      </c>
      <c r="N1736" s="115"/>
      <c r="O1736" s="466"/>
    </row>
    <row r="1737" spans="1:15" s="101" customFormat="1" ht="12.75" hidden="1" customHeight="1" x14ac:dyDescent="0.2">
      <c r="A1737" s="129"/>
      <c r="B1737" s="107" t="s">
        <v>53</v>
      </c>
      <c r="C1737" s="203" t="s">
        <v>305</v>
      </c>
      <c r="D1737" s="107">
        <v>2013</v>
      </c>
      <c r="E1737" s="214"/>
      <c r="F1737" s="136" t="s">
        <v>307</v>
      </c>
      <c r="G1737" s="138" t="s">
        <v>307</v>
      </c>
      <c r="H1737" s="139" t="s">
        <v>307</v>
      </c>
      <c r="I1737" s="136" t="s">
        <v>307</v>
      </c>
      <c r="J1737" s="138" t="s">
        <v>307</v>
      </c>
      <c r="K1737" s="139" t="s">
        <v>307</v>
      </c>
      <c r="L1737" s="137" t="s">
        <v>307</v>
      </c>
      <c r="M1737" s="137" t="s">
        <v>307</v>
      </c>
      <c r="N1737" s="115"/>
      <c r="O1737" s="466"/>
    </row>
    <row r="1738" spans="1:15" s="101" customFormat="1" ht="12.75" customHeight="1" x14ac:dyDescent="0.2">
      <c r="A1738" s="128"/>
      <c r="B1738" s="107" t="s">
        <v>53</v>
      </c>
      <c r="C1738" s="203" t="s">
        <v>305</v>
      </c>
      <c r="D1738" s="107">
        <v>2014</v>
      </c>
      <c r="E1738" s="214"/>
      <c r="F1738" s="136" t="s">
        <v>307</v>
      </c>
      <c r="G1738" s="138" t="s">
        <v>307</v>
      </c>
      <c r="H1738" s="139" t="s">
        <v>307</v>
      </c>
      <c r="I1738" s="136" t="s">
        <v>307</v>
      </c>
      <c r="J1738" s="138" t="s">
        <v>307</v>
      </c>
      <c r="K1738" s="139" t="s">
        <v>307</v>
      </c>
      <c r="L1738" s="137" t="s">
        <v>307</v>
      </c>
      <c r="M1738" s="137" t="s">
        <v>307</v>
      </c>
      <c r="N1738" s="56"/>
      <c r="O1738" s="466"/>
    </row>
    <row r="1739" spans="1:15" s="101" customFormat="1" ht="12.75" customHeight="1" x14ac:dyDescent="0.2">
      <c r="A1739" s="128"/>
      <c r="B1739" s="107"/>
      <c r="C1739" s="223" t="s">
        <v>306</v>
      </c>
      <c r="D1739" s="107">
        <v>2015</v>
      </c>
      <c r="E1739" s="214"/>
      <c r="F1739" s="136" t="s">
        <v>307</v>
      </c>
      <c r="G1739" s="138" t="s">
        <v>307</v>
      </c>
      <c r="H1739" s="139" t="s">
        <v>307</v>
      </c>
      <c r="I1739" s="136" t="s">
        <v>307</v>
      </c>
      <c r="J1739" s="138" t="s">
        <v>307</v>
      </c>
      <c r="K1739" s="139" t="s">
        <v>307</v>
      </c>
      <c r="L1739" s="137" t="s">
        <v>307</v>
      </c>
      <c r="M1739" s="137" t="s">
        <v>307</v>
      </c>
      <c r="N1739" s="56"/>
      <c r="O1739" s="466"/>
    </row>
    <row r="1740" spans="1:15" s="101" customFormat="1" ht="12.75" customHeight="1" x14ac:dyDescent="0.2">
      <c r="A1740" s="128"/>
      <c r="B1740" s="107"/>
      <c r="C1740" s="203"/>
      <c r="D1740" s="107">
        <v>2016</v>
      </c>
      <c r="E1740" s="214"/>
      <c r="F1740" s="136" t="s">
        <v>307</v>
      </c>
      <c r="G1740" s="138" t="s">
        <v>307</v>
      </c>
      <c r="H1740" s="139" t="s">
        <v>307</v>
      </c>
      <c r="I1740" s="136" t="s">
        <v>307</v>
      </c>
      <c r="J1740" s="138" t="s">
        <v>307</v>
      </c>
      <c r="K1740" s="139" t="s">
        <v>307</v>
      </c>
      <c r="L1740" s="137" t="s">
        <v>307</v>
      </c>
      <c r="M1740" s="137" t="s">
        <v>307</v>
      </c>
      <c r="N1740" s="56"/>
      <c r="O1740" s="466"/>
    </row>
    <row r="1741" spans="1:15" s="467" customFormat="1" ht="12.75" customHeight="1" x14ac:dyDescent="0.25">
      <c r="A1741" s="128"/>
      <c r="B1741" s="107"/>
      <c r="C1741" s="201"/>
      <c r="D1741" s="107">
        <v>2017</v>
      </c>
      <c r="E1741" s="211"/>
      <c r="F1741" s="136" t="s">
        <v>307</v>
      </c>
      <c r="G1741" s="138" t="s">
        <v>307</v>
      </c>
      <c r="H1741" s="139" t="s">
        <v>307</v>
      </c>
      <c r="I1741" s="136" t="s">
        <v>307</v>
      </c>
      <c r="J1741" s="138" t="s">
        <v>307</v>
      </c>
      <c r="K1741" s="139" t="s">
        <v>307</v>
      </c>
      <c r="L1741" s="137" t="s">
        <v>307</v>
      </c>
      <c r="M1741" s="137" t="s">
        <v>307</v>
      </c>
      <c r="N1741" s="56"/>
      <c r="O1741" s="466"/>
    </row>
    <row r="1742" spans="1:15" s="467" customFormat="1" ht="12.75" customHeight="1" x14ac:dyDescent="0.25">
      <c r="A1742" s="128"/>
      <c r="B1742" s="107"/>
      <c r="C1742" s="201"/>
      <c r="D1742" s="107">
        <v>2018</v>
      </c>
      <c r="E1742" s="211"/>
      <c r="F1742" s="136" t="s">
        <v>307</v>
      </c>
      <c r="G1742" s="138" t="s">
        <v>307</v>
      </c>
      <c r="H1742" s="139" t="s">
        <v>307</v>
      </c>
      <c r="I1742" s="136" t="s">
        <v>307</v>
      </c>
      <c r="J1742" s="138" t="s">
        <v>307</v>
      </c>
      <c r="K1742" s="139" t="s">
        <v>307</v>
      </c>
      <c r="L1742" s="137" t="s">
        <v>307</v>
      </c>
      <c r="M1742" s="137" t="s">
        <v>307</v>
      </c>
      <c r="N1742" s="56"/>
      <c r="O1742" s="466"/>
    </row>
    <row r="1743" spans="1:15" s="466" customFormat="1" ht="4.5" customHeight="1" thickBot="1" x14ac:dyDescent="0.25">
      <c r="A1743" s="128"/>
      <c r="B1743" s="107"/>
      <c r="C1743" s="201"/>
      <c r="D1743" s="105"/>
      <c r="E1743" s="213">
        <v>5</v>
      </c>
      <c r="F1743" s="13"/>
      <c r="G1743" s="14"/>
      <c r="H1743" s="15"/>
      <c r="I1743" s="13"/>
      <c r="J1743" s="14"/>
      <c r="K1743" s="15"/>
      <c r="L1743" s="8"/>
      <c r="M1743" s="8"/>
      <c r="N1743" s="140"/>
    </row>
    <row r="1744" spans="1:15" s="101" customFormat="1" ht="12.75" customHeight="1" x14ac:dyDescent="0.2">
      <c r="A1744" s="129"/>
      <c r="B1744" s="107" t="s">
        <v>363</v>
      </c>
      <c r="C1744" s="217" t="s">
        <v>414</v>
      </c>
      <c r="D1744" s="107">
        <v>2016</v>
      </c>
      <c r="E1744" s="214"/>
      <c r="F1744" s="136">
        <v>0</v>
      </c>
      <c r="G1744" s="138">
        <v>0</v>
      </c>
      <c r="H1744" s="139">
        <v>0</v>
      </c>
      <c r="I1744" s="136">
        <v>0</v>
      </c>
      <c r="J1744" s="14">
        <v>0</v>
      </c>
      <c r="K1744" s="139">
        <v>0</v>
      </c>
      <c r="L1744" s="137">
        <v>0</v>
      </c>
      <c r="M1744" s="137">
        <v>73</v>
      </c>
      <c r="N1744" s="115"/>
      <c r="O1744" s="466"/>
    </row>
    <row r="1745" spans="1:15" s="467" customFormat="1" ht="12.75" customHeight="1" x14ac:dyDescent="0.25">
      <c r="A1745" s="128"/>
      <c r="B1745" s="107"/>
      <c r="C1745" s="241" t="s">
        <v>426</v>
      </c>
      <c r="D1745" s="107">
        <v>2017</v>
      </c>
      <c r="E1745" s="211"/>
      <c r="F1745" s="136">
        <v>38</v>
      </c>
      <c r="G1745" s="138">
        <v>2</v>
      </c>
      <c r="H1745" s="139">
        <v>40</v>
      </c>
      <c r="I1745" s="136">
        <v>38</v>
      </c>
      <c r="J1745" s="138">
        <v>0</v>
      </c>
      <c r="K1745" s="139">
        <v>38</v>
      </c>
      <c r="L1745" s="137">
        <v>0</v>
      </c>
      <c r="M1745" s="137">
        <v>111</v>
      </c>
      <c r="N1745" s="115"/>
      <c r="O1745" s="466"/>
    </row>
    <row r="1746" spans="1:15" s="467" customFormat="1" ht="12.75" customHeight="1" x14ac:dyDescent="0.25">
      <c r="A1746" s="128"/>
      <c r="B1746" s="107"/>
      <c r="C1746" s="241"/>
      <c r="D1746" s="107">
        <v>2018</v>
      </c>
      <c r="E1746" s="211"/>
      <c r="F1746" s="136">
        <v>0</v>
      </c>
      <c r="G1746" s="138">
        <v>5</v>
      </c>
      <c r="H1746" s="139">
        <v>5</v>
      </c>
      <c r="I1746" s="136">
        <v>0</v>
      </c>
      <c r="J1746" s="138">
        <v>4</v>
      </c>
      <c r="K1746" s="139">
        <v>4</v>
      </c>
      <c r="L1746" s="137">
        <v>0</v>
      </c>
      <c r="M1746" s="137">
        <v>116</v>
      </c>
      <c r="N1746" s="100"/>
      <c r="O1746" s="466"/>
    </row>
    <row r="1747" spans="1:15" s="466" customFormat="1" ht="4.5" customHeight="1" thickBot="1" x14ac:dyDescent="0.25">
      <c r="A1747" s="128"/>
      <c r="B1747" s="107"/>
      <c r="C1747" s="201"/>
      <c r="D1747" s="105"/>
      <c r="E1747" s="213">
        <v>5</v>
      </c>
      <c r="F1747" s="13"/>
      <c r="G1747" s="14"/>
      <c r="H1747" s="15"/>
      <c r="I1747" s="13"/>
      <c r="J1747" s="14"/>
      <c r="K1747" s="15"/>
      <c r="L1747" s="8"/>
      <c r="M1747" s="8"/>
      <c r="N1747" s="140"/>
    </row>
    <row r="1748" spans="1:15" s="33" customFormat="1" ht="12.75" hidden="1" customHeight="1" x14ac:dyDescent="0.2">
      <c r="A1748" s="129">
        <v>1</v>
      </c>
      <c r="B1748" s="106"/>
      <c r="C1748" s="203" t="s">
        <v>109</v>
      </c>
      <c r="D1748" s="107">
        <v>1996</v>
      </c>
      <c r="E1748" s="214">
        <v>3</v>
      </c>
      <c r="F1748" s="136" t="s">
        <v>307</v>
      </c>
      <c r="G1748" s="138" t="s">
        <v>307</v>
      </c>
      <c r="H1748" s="139" t="s">
        <v>307</v>
      </c>
      <c r="I1748" s="136" t="s">
        <v>307</v>
      </c>
      <c r="J1748" s="138" t="s">
        <v>307</v>
      </c>
      <c r="K1748" s="139" t="s">
        <v>307</v>
      </c>
      <c r="L1748" s="137" t="s">
        <v>307</v>
      </c>
      <c r="M1748" s="137" t="s">
        <v>307</v>
      </c>
      <c r="N1748" s="140"/>
      <c r="O1748" s="466"/>
    </row>
    <row r="1749" spans="1:15" s="33" customFormat="1" ht="12.75" hidden="1" customHeight="1" x14ac:dyDescent="0.2">
      <c r="A1749" s="129">
        <v>1</v>
      </c>
      <c r="B1749" s="107"/>
      <c r="C1749" s="203" t="s">
        <v>109</v>
      </c>
      <c r="D1749" s="107">
        <v>1997</v>
      </c>
      <c r="E1749" s="214">
        <v>4</v>
      </c>
      <c r="F1749" s="94">
        <v>10</v>
      </c>
      <c r="G1749" s="95">
        <v>6</v>
      </c>
      <c r="H1749" s="96">
        <v>16</v>
      </c>
      <c r="I1749" s="94">
        <v>0</v>
      </c>
      <c r="J1749" s="95">
        <v>0</v>
      </c>
      <c r="K1749" s="96">
        <v>0</v>
      </c>
      <c r="L1749" s="93">
        <v>0</v>
      </c>
      <c r="M1749" s="93">
        <v>0</v>
      </c>
      <c r="N1749" s="140"/>
      <c r="O1749" s="466"/>
    </row>
    <row r="1750" spans="1:15" s="33" customFormat="1" ht="12.75" hidden="1" customHeight="1" x14ac:dyDescent="0.2">
      <c r="A1750" s="129">
        <v>1</v>
      </c>
      <c r="B1750" s="107" t="s">
        <v>43</v>
      </c>
      <c r="C1750" s="203" t="s">
        <v>109</v>
      </c>
      <c r="D1750" s="107">
        <v>1998</v>
      </c>
      <c r="E1750" s="214">
        <v>5</v>
      </c>
      <c r="F1750" s="136">
        <v>5</v>
      </c>
      <c r="G1750" s="138">
        <v>0</v>
      </c>
      <c r="H1750" s="139">
        <v>5</v>
      </c>
      <c r="I1750" s="136">
        <v>0</v>
      </c>
      <c r="J1750" s="138">
        <v>0</v>
      </c>
      <c r="K1750" s="139">
        <v>0</v>
      </c>
      <c r="L1750" s="137">
        <v>0</v>
      </c>
      <c r="M1750" s="137">
        <v>0</v>
      </c>
      <c r="N1750" s="140"/>
      <c r="O1750" s="466"/>
    </row>
    <row r="1751" spans="1:15" s="33" customFormat="1" ht="12.75" hidden="1" customHeight="1" x14ac:dyDescent="0.2">
      <c r="A1751" s="129">
        <v>1</v>
      </c>
      <c r="B1751" s="107" t="s">
        <v>43</v>
      </c>
      <c r="C1751" s="203" t="s">
        <v>109</v>
      </c>
      <c r="D1751" s="107">
        <v>1999</v>
      </c>
      <c r="E1751" s="214">
        <v>6</v>
      </c>
      <c r="F1751" s="136">
        <v>8</v>
      </c>
      <c r="G1751" s="138">
        <v>0</v>
      </c>
      <c r="H1751" s="139">
        <v>8</v>
      </c>
      <c r="I1751" s="136">
        <v>0</v>
      </c>
      <c r="J1751" s="138">
        <v>0</v>
      </c>
      <c r="K1751" s="139">
        <v>0</v>
      </c>
      <c r="L1751" s="137">
        <v>0</v>
      </c>
      <c r="M1751" s="137">
        <v>0</v>
      </c>
      <c r="N1751" s="140"/>
      <c r="O1751" s="466"/>
    </row>
    <row r="1752" spans="1:15" s="33" customFormat="1" ht="12.75" hidden="1" customHeight="1" x14ac:dyDescent="0.2">
      <c r="A1752" s="129">
        <v>1</v>
      </c>
      <c r="B1752" s="107" t="s">
        <v>43</v>
      </c>
      <c r="C1752" s="203" t="s">
        <v>109</v>
      </c>
      <c r="D1752" s="107">
        <v>2000</v>
      </c>
      <c r="E1752" s="214">
        <v>7</v>
      </c>
      <c r="F1752" s="136">
        <v>8</v>
      </c>
      <c r="G1752" s="138">
        <v>0</v>
      </c>
      <c r="H1752" s="139">
        <v>8</v>
      </c>
      <c r="I1752" s="136">
        <v>0</v>
      </c>
      <c r="J1752" s="138">
        <v>0</v>
      </c>
      <c r="K1752" s="139">
        <v>0</v>
      </c>
      <c r="L1752" s="137">
        <v>0</v>
      </c>
      <c r="M1752" s="137">
        <v>0</v>
      </c>
      <c r="N1752" s="140"/>
      <c r="O1752" s="466"/>
    </row>
    <row r="1753" spans="1:15" s="33" customFormat="1" ht="12.75" hidden="1" customHeight="1" x14ac:dyDescent="0.2">
      <c r="A1753" s="129">
        <v>1</v>
      </c>
      <c r="B1753" s="107" t="s">
        <v>43</v>
      </c>
      <c r="C1753" s="203" t="s">
        <v>109</v>
      </c>
      <c r="D1753" s="107">
        <v>2001</v>
      </c>
      <c r="E1753" s="214">
        <v>8</v>
      </c>
      <c r="F1753" s="136">
        <v>33</v>
      </c>
      <c r="G1753" s="138">
        <v>3</v>
      </c>
      <c r="H1753" s="139">
        <v>36</v>
      </c>
      <c r="I1753" s="136">
        <v>0</v>
      </c>
      <c r="J1753" s="138">
        <v>0</v>
      </c>
      <c r="K1753" s="139">
        <v>0</v>
      </c>
      <c r="L1753" s="137">
        <v>0</v>
      </c>
      <c r="M1753" s="137">
        <v>0</v>
      </c>
      <c r="N1753" s="141"/>
      <c r="O1753" s="466"/>
    </row>
    <row r="1754" spans="1:15" s="33" customFormat="1" ht="12.75" hidden="1" customHeight="1" x14ac:dyDescent="0.2">
      <c r="A1754" s="129">
        <v>1</v>
      </c>
      <c r="B1754" s="107" t="s">
        <v>43</v>
      </c>
      <c r="C1754" s="203" t="s">
        <v>109</v>
      </c>
      <c r="D1754" s="107">
        <v>2002</v>
      </c>
      <c r="E1754" s="214">
        <v>9</v>
      </c>
      <c r="F1754" s="136">
        <v>123</v>
      </c>
      <c r="G1754" s="138">
        <v>8</v>
      </c>
      <c r="H1754" s="139">
        <v>131</v>
      </c>
      <c r="I1754" s="136">
        <v>48</v>
      </c>
      <c r="J1754" s="138">
        <v>7</v>
      </c>
      <c r="K1754" s="139">
        <v>55</v>
      </c>
      <c r="L1754" s="137">
        <v>0</v>
      </c>
      <c r="M1754" s="137">
        <v>55</v>
      </c>
      <c r="N1754" s="141"/>
      <c r="O1754" s="466"/>
    </row>
    <row r="1755" spans="1:15" s="33" customFormat="1" ht="12.75" hidden="1" customHeight="1" x14ac:dyDescent="0.2">
      <c r="A1755" s="129">
        <v>1</v>
      </c>
      <c r="B1755" s="107" t="s">
        <v>43</v>
      </c>
      <c r="C1755" s="203" t="s">
        <v>109</v>
      </c>
      <c r="D1755" s="107">
        <v>2003</v>
      </c>
      <c r="E1755" s="214">
        <v>10</v>
      </c>
      <c r="F1755" s="136">
        <v>311</v>
      </c>
      <c r="G1755" s="138">
        <v>83</v>
      </c>
      <c r="H1755" s="139">
        <v>394</v>
      </c>
      <c r="I1755" s="136">
        <v>34</v>
      </c>
      <c r="J1755" s="138">
        <v>1</v>
      </c>
      <c r="K1755" s="139">
        <v>35</v>
      </c>
      <c r="L1755" s="137">
        <v>28</v>
      </c>
      <c r="M1755" s="137">
        <v>62</v>
      </c>
      <c r="N1755" s="141"/>
      <c r="O1755" s="466"/>
    </row>
    <row r="1756" spans="1:15" s="33" customFormat="1" ht="12.75" hidden="1" customHeight="1" x14ac:dyDescent="0.2">
      <c r="A1756" s="129">
        <v>1</v>
      </c>
      <c r="B1756" s="107" t="s">
        <v>43</v>
      </c>
      <c r="C1756" s="203" t="s">
        <v>109</v>
      </c>
      <c r="D1756" s="107">
        <v>2004</v>
      </c>
      <c r="E1756" s="214">
        <v>11</v>
      </c>
      <c r="F1756" s="136">
        <v>400</v>
      </c>
      <c r="G1756" s="138">
        <v>118</v>
      </c>
      <c r="H1756" s="139">
        <v>518</v>
      </c>
      <c r="I1756" s="136">
        <v>34</v>
      </c>
      <c r="J1756" s="138">
        <v>3</v>
      </c>
      <c r="K1756" s="139">
        <v>37</v>
      </c>
      <c r="L1756" s="137">
        <v>2</v>
      </c>
      <c r="M1756" s="137">
        <v>97</v>
      </c>
      <c r="N1756" s="141"/>
      <c r="O1756" s="466"/>
    </row>
    <row r="1757" spans="1:15" s="33" customFormat="1" ht="12.75" hidden="1" customHeight="1" x14ac:dyDescent="0.2">
      <c r="A1757" s="129"/>
      <c r="B1757" s="107"/>
      <c r="C1757" s="203"/>
      <c r="D1757" s="107">
        <v>2005</v>
      </c>
      <c r="E1757" s="214">
        <v>10</v>
      </c>
      <c r="F1757" s="136">
        <v>555</v>
      </c>
      <c r="G1757" s="138">
        <v>234</v>
      </c>
      <c r="H1757" s="139">
        <v>789</v>
      </c>
      <c r="I1757" s="136">
        <v>49</v>
      </c>
      <c r="J1757" s="138">
        <v>46</v>
      </c>
      <c r="K1757" s="139">
        <v>95</v>
      </c>
      <c r="L1757" s="137">
        <v>1</v>
      </c>
      <c r="M1757" s="137">
        <v>221</v>
      </c>
      <c r="N1757" s="141"/>
      <c r="O1757" s="466"/>
    </row>
    <row r="1758" spans="1:15" s="33" customFormat="1" ht="12.75" hidden="1" customHeight="1" x14ac:dyDescent="0.2">
      <c r="A1758" s="129">
        <v>1</v>
      </c>
      <c r="B1758" s="107" t="s">
        <v>43</v>
      </c>
      <c r="C1758" s="203" t="s">
        <v>109</v>
      </c>
      <c r="D1758" s="105">
        <v>2006</v>
      </c>
      <c r="E1758" s="214">
        <v>12</v>
      </c>
      <c r="F1758" s="136">
        <v>403</v>
      </c>
      <c r="G1758" s="138">
        <v>135</v>
      </c>
      <c r="H1758" s="139">
        <v>538</v>
      </c>
      <c r="I1758" s="136">
        <v>291</v>
      </c>
      <c r="J1758" s="138">
        <v>78</v>
      </c>
      <c r="K1758" s="139">
        <v>369</v>
      </c>
      <c r="L1758" s="137">
        <v>20</v>
      </c>
      <c r="M1758" s="137">
        <v>555</v>
      </c>
      <c r="N1758" s="141" t="s">
        <v>2</v>
      </c>
      <c r="O1758" s="466"/>
    </row>
    <row r="1759" spans="1:15" s="33" customFormat="1" ht="12.75" hidden="1" customHeight="1" x14ac:dyDescent="0.2">
      <c r="A1759" s="129">
        <v>1</v>
      </c>
      <c r="B1759" s="107" t="s">
        <v>43</v>
      </c>
      <c r="C1759" s="203" t="s">
        <v>109</v>
      </c>
      <c r="D1759" s="105">
        <v>2007</v>
      </c>
      <c r="E1759" s="214">
        <v>13</v>
      </c>
      <c r="F1759" s="136">
        <v>287</v>
      </c>
      <c r="G1759" s="138">
        <v>273</v>
      </c>
      <c r="H1759" s="139">
        <v>560</v>
      </c>
      <c r="I1759" s="136">
        <v>443</v>
      </c>
      <c r="J1759" s="138">
        <v>112</v>
      </c>
      <c r="K1759" s="139">
        <v>555</v>
      </c>
      <c r="L1759" s="137">
        <v>3</v>
      </c>
      <c r="M1759" s="137">
        <v>1107</v>
      </c>
      <c r="N1759" s="141"/>
      <c r="O1759" s="466"/>
    </row>
    <row r="1760" spans="1:15" s="33" customFormat="1" ht="12.75" hidden="1" customHeight="1" x14ac:dyDescent="0.2">
      <c r="A1760" s="129">
        <v>1</v>
      </c>
      <c r="B1760" s="107" t="s">
        <v>43</v>
      </c>
      <c r="C1760" s="203" t="s">
        <v>109</v>
      </c>
      <c r="D1760" s="105">
        <v>2008</v>
      </c>
      <c r="E1760" s="214">
        <v>14</v>
      </c>
      <c r="F1760" s="136">
        <v>74</v>
      </c>
      <c r="G1760" s="138">
        <v>81</v>
      </c>
      <c r="H1760" s="139">
        <v>155</v>
      </c>
      <c r="I1760" s="136">
        <v>518</v>
      </c>
      <c r="J1760" s="138">
        <v>186</v>
      </c>
      <c r="K1760" s="139">
        <v>704</v>
      </c>
      <c r="L1760" s="137">
        <v>0</v>
      </c>
      <c r="M1760" s="137">
        <v>1811</v>
      </c>
      <c r="N1760" s="141"/>
      <c r="O1760" s="466"/>
    </row>
    <row r="1761" spans="1:15" s="33" customFormat="1" ht="12.75" hidden="1" customHeight="1" x14ac:dyDescent="0.2">
      <c r="A1761" s="129">
        <v>1</v>
      </c>
      <c r="B1761" s="107" t="s">
        <v>43</v>
      </c>
      <c r="C1761" s="203" t="s">
        <v>109</v>
      </c>
      <c r="D1761" s="105">
        <v>2009</v>
      </c>
      <c r="E1761" s="214">
        <v>15</v>
      </c>
      <c r="F1761" s="136">
        <v>766</v>
      </c>
      <c r="G1761" s="138">
        <v>779</v>
      </c>
      <c r="H1761" s="139">
        <v>1545</v>
      </c>
      <c r="I1761" s="136">
        <v>163</v>
      </c>
      <c r="J1761" s="14">
        <v>122</v>
      </c>
      <c r="K1761" s="139">
        <v>285</v>
      </c>
      <c r="L1761" s="137">
        <v>195</v>
      </c>
      <c r="M1761" s="137">
        <v>2543</v>
      </c>
      <c r="N1761" s="98" t="s">
        <v>2</v>
      </c>
      <c r="O1761" s="466"/>
    </row>
    <row r="1762" spans="1:15" s="33" customFormat="1" ht="12.75" hidden="1" customHeight="1" x14ac:dyDescent="0.2">
      <c r="A1762" s="129">
        <v>1</v>
      </c>
      <c r="B1762" s="107" t="s">
        <v>43</v>
      </c>
      <c r="C1762" s="203" t="s">
        <v>109</v>
      </c>
      <c r="D1762" s="107">
        <v>2010</v>
      </c>
      <c r="E1762" s="214">
        <v>16</v>
      </c>
      <c r="F1762" s="94">
        <v>484</v>
      </c>
      <c r="G1762" s="95">
        <v>460</v>
      </c>
      <c r="H1762" s="96">
        <v>944</v>
      </c>
      <c r="I1762" s="94">
        <v>404</v>
      </c>
      <c r="J1762" s="97">
        <v>642</v>
      </c>
      <c r="K1762" s="96">
        <v>1046</v>
      </c>
      <c r="L1762" s="93">
        <v>73</v>
      </c>
      <c r="M1762" s="93">
        <v>3516</v>
      </c>
      <c r="N1762" s="44"/>
      <c r="O1762" s="466"/>
    </row>
    <row r="1763" spans="1:15" s="101" customFormat="1" ht="12.75" hidden="1" customHeight="1" x14ac:dyDescent="0.2">
      <c r="B1763" s="107" t="s">
        <v>43</v>
      </c>
      <c r="C1763" s="203" t="s">
        <v>109</v>
      </c>
      <c r="D1763" s="107">
        <v>2011</v>
      </c>
      <c r="E1763" s="214"/>
      <c r="F1763" s="94">
        <v>402</v>
      </c>
      <c r="G1763" s="95">
        <v>693</v>
      </c>
      <c r="H1763" s="96">
        <v>1095</v>
      </c>
      <c r="I1763" s="94">
        <v>248</v>
      </c>
      <c r="J1763" s="97">
        <v>217</v>
      </c>
      <c r="K1763" s="96">
        <v>465</v>
      </c>
      <c r="L1763" s="93">
        <v>2</v>
      </c>
      <c r="M1763" s="93">
        <v>3979</v>
      </c>
      <c r="N1763" s="98" t="s">
        <v>2</v>
      </c>
      <c r="O1763" s="466"/>
    </row>
    <row r="1764" spans="1:15" s="101" customFormat="1" ht="12.75" hidden="1" customHeight="1" x14ac:dyDescent="0.2">
      <c r="A1764" s="129">
        <v>70</v>
      </c>
      <c r="B1764" s="107" t="s">
        <v>43</v>
      </c>
      <c r="C1764" s="203" t="s">
        <v>109</v>
      </c>
      <c r="D1764" s="107" t="s">
        <v>339</v>
      </c>
      <c r="E1764" s="214"/>
      <c r="F1764" s="85">
        <v>332</v>
      </c>
      <c r="G1764" s="83">
        <v>949</v>
      </c>
      <c r="H1764" s="84">
        <v>1281</v>
      </c>
      <c r="I1764" s="85">
        <v>232</v>
      </c>
      <c r="J1764" s="83">
        <v>233</v>
      </c>
      <c r="K1764" s="84">
        <v>465</v>
      </c>
      <c r="L1764" s="86">
        <v>0</v>
      </c>
      <c r="M1764" s="86">
        <v>4448</v>
      </c>
      <c r="N1764" s="56"/>
      <c r="O1764" s="466"/>
    </row>
    <row r="1765" spans="1:15" s="101" customFormat="1" ht="12.75" hidden="1" customHeight="1" x14ac:dyDescent="0.2">
      <c r="A1765" s="129"/>
      <c r="B1765" s="107" t="s">
        <v>43</v>
      </c>
      <c r="C1765" s="203" t="s">
        <v>109</v>
      </c>
      <c r="D1765" s="107">
        <v>2013</v>
      </c>
      <c r="E1765" s="214"/>
      <c r="F1765" s="85">
        <v>475</v>
      </c>
      <c r="G1765" s="83">
        <v>1069</v>
      </c>
      <c r="H1765" s="84">
        <v>1544</v>
      </c>
      <c r="I1765" s="85">
        <v>166</v>
      </c>
      <c r="J1765" s="83">
        <v>102</v>
      </c>
      <c r="K1765" s="84">
        <v>268</v>
      </c>
      <c r="L1765" s="86">
        <v>0</v>
      </c>
      <c r="M1765" s="86">
        <v>4716</v>
      </c>
      <c r="N1765" s="56"/>
      <c r="O1765" s="466"/>
    </row>
    <row r="1766" spans="1:15" s="101" customFormat="1" ht="12.75" customHeight="1" x14ac:dyDescent="0.2">
      <c r="A1766" s="129"/>
      <c r="B1766" s="107" t="s">
        <v>43</v>
      </c>
      <c r="C1766" s="203" t="s">
        <v>109</v>
      </c>
      <c r="D1766" s="107">
        <v>2014</v>
      </c>
      <c r="E1766" s="214"/>
      <c r="F1766" s="85">
        <v>396</v>
      </c>
      <c r="G1766" s="83">
        <v>1051</v>
      </c>
      <c r="H1766" s="84">
        <v>1447</v>
      </c>
      <c r="I1766" s="85">
        <v>395</v>
      </c>
      <c r="J1766" s="83">
        <v>488</v>
      </c>
      <c r="K1766" s="84">
        <v>883</v>
      </c>
      <c r="L1766" s="86">
        <v>1964</v>
      </c>
      <c r="M1766" s="86">
        <v>3635</v>
      </c>
      <c r="N1766" s="56"/>
      <c r="O1766" s="466"/>
    </row>
    <row r="1767" spans="1:15" s="101" customFormat="1" ht="12.75" customHeight="1" x14ac:dyDescent="0.2">
      <c r="A1767" s="129"/>
      <c r="B1767" s="107"/>
      <c r="C1767" s="203"/>
      <c r="D1767" s="107">
        <v>2015</v>
      </c>
      <c r="E1767" s="214"/>
      <c r="F1767" s="85">
        <v>410</v>
      </c>
      <c r="G1767" s="83">
        <v>665</v>
      </c>
      <c r="H1767" s="84">
        <v>1075</v>
      </c>
      <c r="I1767" s="85">
        <v>297</v>
      </c>
      <c r="J1767" s="83">
        <v>649</v>
      </c>
      <c r="K1767" s="84">
        <v>946</v>
      </c>
      <c r="L1767" s="137" t="s">
        <v>307</v>
      </c>
      <c r="M1767" s="137" t="s">
        <v>307</v>
      </c>
      <c r="N1767" s="56"/>
      <c r="O1767" s="466"/>
    </row>
    <row r="1768" spans="1:15" s="101" customFormat="1" ht="12.75" customHeight="1" x14ac:dyDescent="0.2">
      <c r="A1768" s="129"/>
      <c r="B1768" s="107"/>
      <c r="C1768" s="201"/>
      <c r="D1768" s="107">
        <v>2016</v>
      </c>
      <c r="E1768" s="214"/>
      <c r="F1768" s="85">
        <v>364</v>
      </c>
      <c r="G1768" s="83">
        <v>910</v>
      </c>
      <c r="H1768" s="84">
        <v>1274</v>
      </c>
      <c r="I1768" s="136" t="s">
        <v>307</v>
      </c>
      <c r="J1768" s="138" t="s">
        <v>307</v>
      </c>
      <c r="K1768" s="139" t="s">
        <v>307</v>
      </c>
      <c r="L1768" s="137" t="s">
        <v>307</v>
      </c>
      <c r="M1768" s="137" t="s">
        <v>307</v>
      </c>
      <c r="N1768" s="56"/>
      <c r="O1768" s="466"/>
    </row>
    <row r="1769" spans="1:15" s="467" customFormat="1" ht="12.75" customHeight="1" x14ac:dyDescent="0.25">
      <c r="A1769" s="128"/>
      <c r="B1769" s="107"/>
      <c r="C1769" s="201"/>
      <c r="D1769" s="107">
        <v>2017</v>
      </c>
      <c r="E1769" s="211"/>
      <c r="F1769" s="136">
        <v>534</v>
      </c>
      <c r="G1769" s="138">
        <v>811</v>
      </c>
      <c r="H1769" s="139">
        <v>1345</v>
      </c>
      <c r="I1769" s="136">
        <v>307</v>
      </c>
      <c r="J1769" s="138">
        <v>580</v>
      </c>
      <c r="K1769" s="139">
        <v>887</v>
      </c>
      <c r="L1769" s="137">
        <v>0</v>
      </c>
      <c r="M1769" s="137">
        <v>8127</v>
      </c>
      <c r="N1769" s="115"/>
      <c r="O1769" s="466"/>
    </row>
    <row r="1770" spans="1:15" s="467" customFormat="1" ht="12.75" customHeight="1" x14ac:dyDescent="0.25">
      <c r="A1770" s="128"/>
      <c r="B1770" s="107"/>
      <c r="C1770" s="201"/>
      <c r="D1770" s="107">
        <v>2018</v>
      </c>
      <c r="E1770" s="211"/>
      <c r="F1770" s="136">
        <v>539</v>
      </c>
      <c r="G1770" s="138">
        <v>1036</v>
      </c>
      <c r="H1770" s="139">
        <v>1575</v>
      </c>
      <c r="I1770" s="136">
        <v>328</v>
      </c>
      <c r="J1770" s="138">
        <v>693</v>
      </c>
      <c r="K1770" s="139">
        <v>1021</v>
      </c>
      <c r="L1770" s="137">
        <v>109</v>
      </c>
      <c r="M1770" s="137">
        <v>9039</v>
      </c>
      <c r="N1770" s="115"/>
      <c r="O1770" s="466"/>
    </row>
    <row r="1771" spans="1:15" s="467" customFormat="1" ht="4.5" customHeight="1" x14ac:dyDescent="0.25">
      <c r="A1771" s="128"/>
      <c r="B1771" s="107"/>
      <c r="C1771" s="201"/>
      <c r="D1771" s="107"/>
      <c r="E1771" s="211"/>
      <c r="F1771" s="136"/>
      <c r="G1771" s="138"/>
      <c r="H1771" s="139"/>
      <c r="I1771" s="136"/>
      <c r="J1771" s="138"/>
      <c r="K1771" s="139"/>
      <c r="L1771" s="137"/>
      <c r="M1771" s="137"/>
      <c r="N1771" s="115"/>
      <c r="O1771" s="466"/>
    </row>
    <row r="1772" spans="1:15" s="467" customFormat="1" ht="12.75" hidden="1" customHeight="1" x14ac:dyDescent="0.25">
      <c r="A1772" s="128"/>
      <c r="B1772" s="107"/>
      <c r="C1772" s="203" t="s">
        <v>111</v>
      </c>
      <c r="D1772" s="107">
        <v>1981</v>
      </c>
      <c r="E1772" s="211"/>
      <c r="F1772" s="136">
        <v>291</v>
      </c>
      <c r="G1772" s="138">
        <v>79</v>
      </c>
      <c r="H1772" s="139">
        <v>370</v>
      </c>
      <c r="I1772" s="136">
        <v>255</v>
      </c>
      <c r="J1772" s="138">
        <v>36</v>
      </c>
      <c r="K1772" s="139">
        <v>291</v>
      </c>
      <c r="L1772" s="137">
        <v>131</v>
      </c>
      <c r="M1772" s="137">
        <v>3224</v>
      </c>
      <c r="N1772" s="115"/>
      <c r="O1772" s="466"/>
    </row>
    <row r="1773" spans="1:15" s="467" customFormat="1" ht="12.75" hidden="1" customHeight="1" x14ac:dyDescent="0.25">
      <c r="A1773" s="128"/>
      <c r="B1773" s="107"/>
      <c r="C1773" s="203" t="s">
        <v>111</v>
      </c>
      <c r="D1773" s="107">
        <v>1982</v>
      </c>
      <c r="E1773" s="211"/>
      <c r="F1773" s="136">
        <v>316</v>
      </c>
      <c r="G1773" s="138">
        <v>58</v>
      </c>
      <c r="H1773" s="139">
        <v>374</v>
      </c>
      <c r="I1773" s="136">
        <v>291</v>
      </c>
      <c r="J1773" s="138">
        <v>56</v>
      </c>
      <c r="K1773" s="139">
        <v>347</v>
      </c>
      <c r="L1773" s="137">
        <v>120</v>
      </c>
      <c r="M1773" s="137">
        <v>3451</v>
      </c>
      <c r="N1773" s="115"/>
      <c r="O1773" s="466"/>
    </row>
    <row r="1774" spans="1:15" s="466" customFormat="1" ht="14.25" hidden="1" customHeight="1" thickBot="1" x14ac:dyDescent="0.25">
      <c r="A1774" s="128"/>
      <c r="B1774" s="107"/>
      <c r="C1774" s="203" t="s">
        <v>111</v>
      </c>
      <c r="D1774" s="105">
        <v>1983</v>
      </c>
      <c r="E1774" s="213">
        <v>5</v>
      </c>
      <c r="F1774" s="13">
        <v>306</v>
      </c>
      <c r="G1774" s="14">
        <v>114</v>
      </c>
      <c r="H1774" s="15">
        <v>420</v>
      </c>
      <c r="I1774" s="13">
        <v>248</v>
      </c>
      <c r="J1774" s="14">
        <v>67</v>
      </c>
      <c r="K1774" s="15">
        <v>315</v>
      </c>
      <c r="L1774" s="8">
        <v>119</v>
      </c>
      <c r="M1774" s="8">
        <v>3647</v>
      </c>
      <c r="N1774" s="140"/>
    </row>
    <row r="1775" spans="1:15" s="466" customFormat="1" ht="14.25" hidden="1" customHeight="1" x14ac:dyDescent="0.2">
      <c r="A1775" s="128"/>
      <c r="B1775" s="107"/>
      <c r="C1775" s="203" t="s">
        <v>111</v>
      </c>
      <c r="D1775" s="105">
        <v>1984</v>
      </c>
      <c r="E1775" s="211"/>
      <c r="F1775" s="13" t="s">
        <v>307</v>
      </c>
      <c r="G1775" s="14" t="s">
        <v>307</v>
      </c>
      <c r="H1775" s="15" t="s">
        <v>307</v>
      </c>
      <c r="I1775" s="13" t="s">
        <v>307</v>
      </c>
      <c r="J1775" s="14" t="s">
        <v>307</v>
      </c>
      <c r="K1775" s="15" t="s">
        <v>307</v>
      </c>
      <c r="L1775" s="8" t="s">
        <v>307</v>
      </c>
      <c r="M1775" s="8" t="s">
        <v>307</v>
      </c>
      <c r="N1775" s="44"/>
    </row>
    <row r="1776" spans="1:15" s="33" customFormat="1" ht="12.75" hidden="1" customHeight="1" x14ac:dyDescent="0.2">
      <c r="A1776" s="129">
        <v>1</v>
      </c>
      <c r="B1776" s="107"/>
      <c r="C1776" s="203" t="s">
        <v>111</v>
      </c>
      <c r="D1776" s="107">
        <v>1985</v>
      </c>
      <c r="E1776" s="214">
        <v>19</v>
      </c>
      <c r="F1776" s="94">
        <v>213</v>
      </c>
      <c r="G1776" s="95">
        <v>13</v>
      </c>
      <c r="H1776" s="96">
        <v>226</v>
      </c>
      <c r="I1776" s="94">
        <v>150</v>
      </c>
      <c r="J1776" s="95">
        <v>11</v>
      </c>
      <c r="K1776" s="96">
        <v>161</v>
      </c>
      <c r="L1776" s="93">
        <v>0</v>
      </c>
      <c r="M1776" s="93">
        <v>1481</v>
      </c>
      <c r="N1776" s="44"/>
      <c r="O1776" s="466"/>
    </row>
    <row r="1777" spans="1:15" s="33" customFormat="1" ht="12.75" hidden="1" customHeight="1" x14ac:dyDescent="0.2">
      <c r="A1777" s="129">
        <v>1</v>
      </c>
      <c r="B1777" s="107"/>
      <c r="C1777" s="203" t="s">
        <v>111</v>
      </c>
      <c r="D1777" s="107">
        <v>1986</v>
      </c>
      <c r="E1777" s="214">
        <v>20</v>
      </c>
      <c r="F1777" s="94">
        <v>146</v>
      </c>
      <c r="G1777" s="95">
        <v>14</v>
      </c>
      <c r="H1777" s="96">
        <v>160</v>
      </c>
      <c r="I1777" s="94">
        <v>209</v>
      </c>
      <c r="J1777" s="95">
        <v>18</v>
      </c>
      <c r="K1777" s="96">
        <v>227</v>
      </c>
      <c r="L1777" s="93">
        <v>3</v>
      </c>
      <c r="M1777" s="93">
        <v>1705</v>
      </c>
      <c r="N1777" s="44"/>
      <c r="O1777" s="466"/>
    </row>
    <row r="1778" spans="1:15" s="33" customFormat="1" ht="12.75" hidden="1" customHeight="1" x14ac:dyDescent="0.2">
      <c r="A1778" s="129">
        <v>1</v>
      </c>
      <c r="B1778" s="106" t="s">
        <v>112</v>
      </c>
      <c r="C1778" s="203" t="s">
        <v>111</v>
      </c>
      <c r="D1778" s="107">
        <v>1987</v>
      </c>
      <c r="E1778" s="214">
        <v>21</v>
      </c>
      <c r="F1778" s="94">
        <v>209</v>
      </c>
      <c r="G1778" s="95">
        <v>15</v>
      </c>
      <c r="H1778" s="96">
        <v>224</v>
      </c>
      <c r="I1778" s="94">
        <v>170</v>
      </c>
      <c r="J1778" s="95">
        <v>17</v>
      </c>
      <c r="K1778" s="96">
        <v>187</v>
      </c>
      <c r="L1778" s="93">
        <v>0</v>
      </c>
      <c r="M1778" s="93">
        <v>1892</v>
      </c>
      <c r="N1778" s="44"/>
      <c r="O1778" s="466"/>
    </row>
    <row r="1779" spans="1:15" s="33" customFormat="1" ht="12.75" hidden="1" customHeight="1" x14ac:dyDescent="0.2">
      <c r="A1779" s="129">
        <v>1</v>
      </c>
      <c r="B1779" s="106" t="s">
        <v>112</v>
      </c>
      <c r="C1779" s="203" t="s">
        <v>111</v>
      </c>
      <c r="D1779" s="107">
        <v>1988</v>
      </c>
      <c r="E1779" s="214">
        <v>22</v>
      </c>
      <c r="F1779" s="16">
        <v>241</v>
      </c>
      <c r="G1779" s="17">
        <v>29</v>
      </c>
      <c r="H1779" s="18">
        <v>270</v>
      </c>
      <c r="I1779" s="16">
        <v>138</v>
      </c>
      <c r="J1779" s="17">
        <v>20</v>
      </c>
      <c r="K1779" s="18">
        <v>158</v>
      </c>
      <c r="L1779" s="184">
        <v>0</v>
      </c>
      <c r="M1779" s="93">
        <v>2122</v>
      </c>
      <c r="N1779" s="98"/>
      <c r="O1779" s="466"/>
    </row>
    <row r="1780" spans="1:15" s="33" customFormat="1" ht="12.75" hidden="1" customHeight="1" x14ac:dyDescent="0.2">
      <c r="A1780" s="129">
        <v>1</v>
      </c>
      <c r="B1780" s="106" t="s">
        <v>112</v>
      </c>
      <c r="C1780" s="203" t="s">
        <v>111</v>
      </c>
      <c r="D1780" s="107">
        <v>1989</v>
      </c>
      <c r="E1780" s="214">
        <v>23</v>
      </c>
      <c r="F1780" s="94">
        <v>274</v>
      </c>
      <c r="G1780" s="95">
        <v>43</v>
      </c>
      <c r="H1780" s="96">
        <v>317</v>
      </c>
      <c r="I1780" s="94">
        <v>107</v>
      </c>
      <c r="J1780" s="95">
        <v>0</v>
      </c>
      <c r="K1780" s="96">
        <v>107</v>
      </c>
      <c r="L1780" s="93">
        <v>1</v>
      </c>
      <c r="M1780" s="93">
        <v>2228</v>
      </c>
      <c r="N1780" s="44"/>
      <c r="O1780" s="466"/>
    </row>
    <row r="1781" spans="1:15" s="33" customFormat="1" ht="12.75" hidden="1" customHeight="1" x14ac:dyDescent="0.2">
      <c r="A1781" s="129">
        <v>1</v>
      </c>
      <c r="B1781" s="106" t="s">
        <v>112</v>
      </c>
      <c r="C1781" s="203" t="s">
        <v>111</v>
      </c>
      <c r="D1781" s="107">
        <v>1990</v>
      </c>
      <c r="E1781" s="214">
        <v>24</v>
      </c>
      <c r="F1781" s="136">
        <v>254</v>
      </c>
      <c r="G1781" s="138">
        <v>18</v>
      </c>
      <c r="H1781" s="139">
        <v>272</v>
      </c>
      <c r="I1781" s="136">
        <v>122</v>
      </c>
      <c r="J1781" s="138">
        <v>9</v>
      </c>
      <c r="K1781" s="139">
        <v>131</v>
      </c>
      <c r="L1781" s="137">
        <v>24</v>
      </c>
      <c r="M1781" s="137">
        <v>2336</v>
      </c>
      <c r="N1781" s="44"/>
      <c r="O1781" s="466"/>
    </row>
    <row r="1782" spans="1:15" s="33" customFormat="1" ht="12.75" hidden="1" customHeight="1" x14ac:dyDescent="0.2">
      <c r="A1782" s="129">
        <v>1</v>
      </c>
      <c r="B1782" s="107" t="s">
        <v>112</v>
      </c>
      <c r="C1782" s="203" t="s">
        <v>111</v>
      </c>
      <c r="D1782" s="107">
        <v>1991</v>
      </c>
      <c r="E1782" s="214">
        <v>25</v>
      </c>
      <c r="F1782" s="136">
        <v>257</v>
      </c>
      <c r="G1782" s="138">
        <v>14</v>
      </c>
      <c r="H1782" s="139">
        <v>271</v>
      </c>
      <c r="I1782" s="136">
        <v>197</v>
      </c>
      <c r="J1782" s="138">
        <v>18</v>
      </c>
      <c r="K1782" s="139">
        <v>215</v>
      </c>
      <c r="L1782" s="137">
        <v>133</v>
      </c>
      <c r="M1782" s="137">
        <v>2418</v>
      </c>
      <c r="N1782" s="44"/>
      <c r="O1782" s="466"/>
    </row>
    <row r="1783" spans="1:15" s="33" customFormat="1" ht="12.75" hidden="1" customHeight="1" x14ac:dyDescent="0.2">
      <c r="A1783" s="129">
        <v>1</v>
      </c>
      <c r="B1783" s="106" t="s">
        <v>112</v>
      </c>
      <c r="C1783" s="203" t="s">
        <v>111</v>
      </c>
      <c r="D1783" s="107">
        <v>1992</v>
      </c>
      <c r="E1783" s="214">
        <v>26</v>
      </c>
      <c r="F1783" s="136">
        <v>271</v>
      </c>
      <c r="G1783" s="138">
        <v>16</v>
      </c>
      <c r="H1783" s="139">
        <v>287</v>
      </c>
      <c r="I1783" s="136">
        <v>308</v>
      </c>
      <c r="J1783" s="138">
        <v>32</v>
      </c>
      <c r="K1783" s="139">
        <v>340</v>
      </c>
      <c r="L1783" s="137">
        <v>95</v>
      </c>
      <c r="M1783" s="137">
        <v>2663</v>
      </c>
      <c r="N1783" s="44"/>
      <c r="O1783" s="466"/>
    </row>
    <row r="1784" spans="1:15" s="33" customFormat="1" ht="12.75" hidden="1" customHeight="1" x14ac:dyDescent="0.2">
      <c r="A1784" s="129">
        <v>1</v>
      </c>
      <c r="B1784" s="106" t="s">
        <v>112</v>
      </c>
      <c r="C1784" s="203" t="s">
        <v>111</v>
      </c>
      <c r="D1784" s="107">
        <v>1993</v>
      </c>
      <c r="E1784" s="214">
        <v>27</v>
      </c>
      <c r="F1784" s="136">
        <v>294</v>
      </c>
      <c r="G1784" s="138">
        <v>14</v>
      </c>
      <c r="H1784" s="139">
        <v>308</v>
      </c>
      <c r="I1784" s="136">
        <v>227</v>
      </c>
      <c r="J1784" s="138">
        <v>13</v>
      </c>
      <c r="K1784" s="139">
        <v>240</v>
      </c>
      <c r="L1784" s="137">
        <v>104</v>
      </c>
      <c r="M1784" s="137">
        <v>2799</v>
      </c>
      <c r="N1784" s="44"/>
      <c r="O1784" s="466"/>
    </row>
    <row r="1785" spans="1:15" s="33" customFormat="1" ht="12.75" hidden="1" customHeight="1" x14ac:dyDescent="0.2">
      <c r="A1785" s="129">
        <v>1</v>
      </c>
      <c r="B1785" s="106" t="s">
        <v>112</v>
      </c>
      <c r="C1785" s="203" t="s">
        <v>111</v>
      </c>
      <c r="D1785" s="107">
        <v>1994</v>
      </c>
      <c r="E1785" s="214">
        <v>28</v>
      </c>
      <c r="F1785" s="136">
        <v>276</v>
      </c>
      <c r="G1785" s="138">
        <v>19</v>
      </c>
      <c r="H1785" s="139">
        <v>295</v>
      </c>
      <c r="I1785" s="136">
        <v>201</v>
      </c>
      <c r="J1785" s="138">
        <v>7</v>
      </c>
      <c r="K1785" s="139">
        <v>208</v>
      </c>
      <c r="L1785" s="137">
        <v>121</v>
      </c>
      <c r="M1785" s="137">
        <v>87</v>
      </c>
      <c r="N1785" s="44"/>
      <c r="O1785" s="466"/>
    </row>
    <row r="1786" spans="1:15" s="33" customFormat="1" ht="12.75" hidden="1" customHeight="1" thickBot="1" x14ac:dyDescent="0.25">
      <c r="A1786" s="129">
        <v>1</v>
      </c>
      <c r="B1786" s="106" t="s">
        <v>112</v>
      </c>
      <c r="C1786" s="203" t="s">
        <v>111</v>
      </c>
      <c r="D1786" s="107">
        <v>1995</v>
      </c>
      <c r="E1786" s="216">
        <v>29</v>
      </c>
      <c r="F1786" s="136">
        <v>0</v>
      </c>
      <c r="G1786" s="138">
        <v>0</v>
      </c>
      <c r="H1786" s="139">
        <v>0</v>
      </c>
      <c r="I1786" s="136">
        <v>0</v>
      </c>
      <c r="J1786" s="138">
        <v>0</v>
      </c>
      <c r="K1786" s="139">
        <v>0</v>
      </c>
      <c r="L1786" s="137">
        <v>70</v>
      </c>
      <c r="M1786" s="137">
        <v>2995</v>
      </c>
      <c r="N1786" s="44"/>
      <c r="O1786" s="466"/>
    </row>
    <row r="1787" spans="1:15" s="33" customFormat="1" ht="12.75" hidden="1" customHeight="1" x14ac:dyDescent="0.2">
      <c r="A1787" s="129">
        <v>1</v>
      </c>
      <c r="B1787" s="106" t="s">
        <v>112</v>
      </c>
      <c r="C1787" s="203" t="s">
        <v>111</v>
      </c>
      <c r="D1787" s="107">
        <v>1996</v>
      </c>
      <c r="E1787" s="214">
        <v>3</v>
      </c>
      <c r="F1787" s="136">
        <v>346</v>
      </c>
      <c r="G1787" s="138">
        <v>40</v>
      </c>
      <c r="H1787" s="139">
        <v>386</v>
      </c>
      <c r="I1787" s="136">
        <v>179</v>
      </c>
      <c r="J1787" s="138">
        <v>13</v>
      </c>
      <c r="K1787" s="139">
        <v>192</v>
      </c>
      <c r="L1787" s="137">
        <v>87</v>
      </c>
      <c r="M1787" s="137">
        <v>3100</v>
      </c>
      <c r="N1787" s="44"/>
      <c r="O1787" s="466"/>
    </row>
    <row r="1788" spans="1:15" s="33" customFormat="1" ht="12.75" hidden="1" customHeight="1" x14ac:dyDescent="0.2">
      <c r="A1788" s="129">
        <v>1</v>
      </c>
      <c r="B1788" s="106" t="s">
        <v>112</v>
      </c>
      <c r="C1788" s="203" t="s">
        <v>111</v>
      </c>
      <c r="D1788" s="107">
        <v>1997</v>
      </c>
      <c r="E1788" s="214">
        <v>4</v>
      </c>
      <c r="F1788" s="136">
        <v>345</v>
      </c>
      <c r="G1788" s="138">
        <v>55</v>
      </c>
      <c r="H1788" s="139">
        <v>400</v>
      </c>
      <c r="I1788" s="136">
        <v>167</v>
      </c>
      <c r="J1788" s="138">
        <v>20</v>
      </c>
      <c r="K1788" s="139">
        <v>187</v>
      </c>
      <c r="L1788" s="137">
        <v>141</v>
      </c>
      <c r="M1788" s="137">
        <v>3146</v>
      </c>
      <c r="N1788" s="44"/>
      <c r="O1788" s="466"/>
    </row>
    <row r="1789" spans="1:15" s="33" customFormat="1" ht="12.75" hidden="1" customHeight="1" x14ac:dyDescent="0.2">
      <c r="A1789" s="129">
        <v>1</v>
      </c>
      <c r="B1789" s="106" t="s">
        <v>112</v>
      </c>
      <c r="C1789" s="203" t="s">
        <v>111</v>
      </c>
      <c r="D1789" s="107">
        <v>1998</v>
      </c>
      <c r="E1789" s="214">
        <v>5</v>
      </c>
      <c r="F1789" s="136">
        <v>406</v>
      </c>
      <c r="G1789" s="138">
        <v>53</v>
      </c>
      <c r="H1789" s="139">
        <v>459</v>
      </c>
      <c r="I1789" s="136">
        <v>66</v>
      </c>
      <c r="J1789" s="138">
        <v>2</v>
      </c>
      <c r="K1789" s="139">
        <v>68</v>
      </c>
      <c r="L1789" s="137">
        <v>7</v>
      </c>
      <c r="M1789" s="137">
        <v>3207</v>
      </c>
      <c r="N1789" s="44"/>
      <c r="O1789" s="466"/>
    </row>
    <row r="1790" spans="1:15" s="33" customFormat="1" ht="12.75" hidden="1" customHeight="1" x14ac:dyDescent="0.2">
      <c r="A1790" s="129">
        <v>1</v>
      </c>
      <c r="B1790" s="106" t="s">
        <v>112</v>
      </c>
      <c r="C1790" s="203" t="s">
        <v>111</v>
      </c>
      <c r="D1790" s="107">
        <v>1999</v>
      </c>
      <c r="E1790" s="214">
        <v>6</v>
      </c>
      <c r="F1790" s="136">
        <v>400</v>
      </c>
      <c r="G1790" s="138">
        <v>30</v>
      </c>
      <c r="H1790" s="139">
        <v>430</v>
      </c>
      <c r="I1790" s="136">
        <v>198</v>
      </c>
      <c r="J1790" s="138">
        <v>8</v>
      </c>
      <c r="K1790" s="139">
        <v>206</v>
      </c>
      <c r="L1790" s="137">
        <v>111</v>
      </c>
      <c r="M1790" s="137">
        <v>3302</v>
      </c>
      <c r="N1790" s="44"/>
      <c r="O1790" s="466"/>
    </row>
    <row r="1791" spans="1:15" s="33" customFormat="1" ht="12.75" hidden="1" customHeight="1" x14ac:dyDescent="0.2">
      <c r="A1791" s="129">
        <v>1</v>
      </c>
      <c r="B1791" s="106" t="s">
        <v>112</v>
      </c>
      <c r="C1791" s="203" t="s">
        <v>111</v>
      </c>
      <c r="D1791" s="107">
        <v>2000</v>
      </c>
      <c r="E1791" s="214">
        <v>7</v>
      </c>
      <c r="F1791" s="136">
        <v>254</v>
      </c>
      <c r="G1791" s="138">
        <v>32</v>
      </c>
      <c r="H1791" s="139">
        <v>286</v>
      </c>
      <c r="I1791" s="136">
        <v>214</v>
      </c>
      <c r="J1791" s="138">
        <v>34</v>
      </c>
      <c r="K1791" s="139">
        <v>248</v>
      </c>
      <c r="L1791" s="137">
        <v>173</v>
      </c>
      <c r="M1791" s="137">
        <v>3377</v>
      </c>
      <c r="N1791" s="44"/>
      <c r="O1791" s="466"/>
    </row>
    <row r="1792" spans="1:15" s="33" customFormat="1" ht="12.75" hidden="1" customHeight="1" x14ac:dyDescent="0.2">
      <c r="A1792" s="129">
        <v>1</v>
      </c>
      <c r="B1792" s="106" t="s">
        <v>112</v>
      </c>
      <c r="C1792" s="203" t="s">
        <v>111</v>
      </c>
      <c r="D1792" s="107">
        <v>2001</v>
      </c>
      <c r="E1792" s="214">
        <v>8</v>
      </c>
      <c r="F1792" s="136">
        <v>269</v>
      </c>
      <c r="G1792" s="138">
        <v>31</v>
      </c>
      <c r="H1792" s="139">
        <v>300</v>
      </c>
      <c r="I1792" s="136">
        <v>475</v>
      </c>
      <c r="J1792" s="138">
        <v>51</v>
      </c>
      <c r="K1792" s="139">
        <v>526</v>
      </c>
      <c r="L1792" s="137">
        <v>113</v>
      </c>
      <c r="M1792" s="137">
        <v>3790</v>
      </c>
      <c r="N1792" s="44"/>
      <c r="O1792" s="466"/>
    </row>
    <row r="1793" spans="1:15" s="33" customFormat="1" ht="12.75" hidden="1" customHeight="1" x14ac:dyDescent="0.2">
      <c r="A1793" s="129">
        <v>1</v>
      </c>
      <c r="B1793" s="106" t="s">
        <v>112</v>
      </c>
      <c r="C1793" s="203" t="s">
        <v>111</v>
      </c>
      <c r="D1793" s="107">
        <v>2002</v>
      </c>
      <c r="E1793" s="214">
        <v>9</v>
      </c>
      <c r="F1793" s="136">
        <v>257</v>
      </c>
      <c r="G1793" s="138">
        <v>30</v>
      </c>
      <c r="H1793" s="139">
        <v>287</v>
      </c>
      <c r="I1793" s="136">
        <v>345</v>
      </c>
      <c r="J1793" s="138">
        <v>32</v>
      </c>
      <c r="K1793" s="139">
        <v>377</v>
      </c>
      <c r="L1793" s="137">
        <v>130</v>
      </c>
      <c r="M1793" s="137">
        <v>4037</v>
      </c>
      <c r="N1793" s="44"/>
      <c r="O1793" s="466"/>
    </row>
    <row r="1794" spans="1:15" s="33" customFormat="1" ht="12.75" hidden="1" customHeight="1" x14ac:dyDescent="0.2">
      <c r="A1794" s="129">
        <v>1</v>
      </c>
      <c r="B1794" s="106" t="s">
        <v>112</v>
      </c>
      <c r="C1794" s="203" t="s">
        <v>111</v>
      </c>
      <c r="D1794" s="107">
        <v>2003</v>
      </c>
      <c r="E1794" s="214">
        <v>10</v>
      </c>
      <c r="F1794" s="136">
        <v>304</v>
      </c>
      <c r="G1794" s="138">
        <v>38</v>
      </c>
      <c r="H1794" s="139">
        <v>342</v>
      </c>
      <c r="I1794" s="136">
        <v>307</v>
      </c>
      <c r="J1794" s="138">
        <v>11</v>
      </c>
      <c r="K1794" s="139">
        <v>318</v>
      </c>
      <c r="L1794" s="137">
        <v>181</v>
      </c>
      <c r="M1794" s="137">
        <v>4174</v>
      </c>
      <c r="N1794" s="44"/>
      <c r="O1794" s="466"/>
    </row>
    <row r="1795" spans="1:15" s="33" customFormat="1" ht="13.5" hidden="1" customHeight="1" x14ac:dyDescent="0.2">
      <c r="A1795" s="129">
        <v>1</v>
      </c>
      <c r="B1795" s="106" t="s">
        <v>112</v>
      </c>
      <c r="C1795" s="203" t="s">
        <v>111</v>
      </c>
      <c r="D1795" s="107">
        <v>2004</v>
      </c>
      <c r="E1795" s="214">
        <v>11</v>
      </c>
      <c r="F1795" s="136">
        <v>291</v>
      </c>
      <c r="G1795" s="138">
        <v>36</v>
      </c>
      <c r="H1795" s="139">
        <v>327</v>
      </c>
      <c r="I1795" s="136">
        <v>388</v>
      </c>
      <c r="J1795" s="138">
        <v>33</v>
      </c>
      <c r="K1795" s="139">
        <v>421</v>
      </c>
      <c r="L1795" s="137">
        <v>263</v>
      </c>
      <c r="M1795" s="137">
        <v>4343</v>
      </c>
      <c r="N1795" s="44"/>
      <c r="O1795" s="466"/>
    </row>
    <row r="1796" spans="1:15" s="33" customFormat="1" ht="12" hidden="1" customHeight="1" x14ac:dyDescent="0.2">
      <c r="A1796" s="129"/>
      <c r="B1796" s="106"/>
      <c r="C1796" s="203"/>
      <c r="D1796" s="107">
        <v>2005</v>
      </c>
      <c r="E1796" s="214"/>
      <c r="F1796" s="136">
        <v>305</v>
      </c>
      <c r="G1796" s="138">
        <v>41</v>
      </c>
      <c r="H1796" s="139">
        <v>346</v>
      </c>
      <c r="I1796" s="136">
        <v>211</v>
      </c>
      <c r="J1796" s="138">
        <v>37</v>
      </c>
      <c r="K1796" s="139">
        <v>248</v>
      </c>
      <c r="L1796" s="137">
        <v>187</v>
      </c>
      <c r="M1796" s="137">
        <v>4376</v>
      </c>
      <c r="N1796" s="44"/>
      <c r="O1796" s="466"/>
    </row>
    <row r="1797" spans="1:15" s="33" customFormat="1" ht="12.75" hidden="1" customHeight="1" x14ac:dyDescent="0.2">
      <c r="A1797" s="129">
        <v>1</v>
      </c>
      <c r="B1797" s="106" t="s">
        <v>112</v>
      </c>
      <c r="C1797" s="203" t="s">
        <v>111</v>
      </c>
      <c r="D1797" s="105">
        <v>2006</v>
      </c>
      <c r="E1797" s="214">
        <v>12</v>
      </c>
      <c r="F1797" s="136">
        <v>299</v>
      </c>
      <c r="G1797" s="138">
        <v>32</v>
      </c>
      <c r="H1797" s="139">
        <v>331</v>
      </c>
      <c r="I1797" s="136">
        <v>214</v>
      </c>
      <c r="J1797" s="138">
        <v>27</v>
      </c>
      <c r="K1797" s="139">
        <v>241</v>
      </c>
      <c r="L1797" s="137">
        <v>199</v>
      </c>
      <c r="M1797" s="137">
        <v>4418</v>
      </c>
      <c r="N1797" s="44"/>
      <c r="O1797" s="466"/>
    </row>
    <row r="1798" spans="1:15" s="33" customFormat="1" ht="12.75" hidden="1" customHeight="1" x14ac:dyDescent="0.2">
      <c r="A1798" s="129">
        <v>1</v>
      </c>
      <c r="B1798" s="106" t="s">
        <v>112</v>
      </c>
      <c r="C1798" s="203" t="s">
        <v>111</v>
      </c>
      <c r="D1798" s="105">
        <v>2007</v>
      </c>
      <c r="E1798" s="214">
        <v>13</v>
      </c>
      <c r="F1798" s="136">
        <v>376</v>
      </c>
      <c r="G1798" s="138">
        <v>60</v>
      </c>
      <c r="H1798" s="139">
        <v>436</v>
      </c>
      <c r="I1798" s="136">
        <v>296</v>
      </c>
      <c r="J1798" s="138">
        <v>31</v>
      </c>
      <c r="K1798" s="139">
        <v>327</v>
      </c>
      <c r="L1798" s="137">
        <v>125</v>
      </c>
      <c r="M1798" s="137">
        <v>4620</v>
      </c>
      <c r="N1798" s="44"/>
      <c r="O1798" s="466"/>
    </row>
    <row r="1799" spans="1:15" s="33" customFormat="1" ht="12.75" hidden="1" customHeight="1" x14ac:dyDescent="0.2">
      <c r="A1799" s="129">
        <v>1</v>
      </c>
      <c r="B1799" s="106" t="s">
        <v>112</v>
      </c>
      <c r="C1799" s="203" t="s">
        <v>224</v>
      </c>
      <c r="D1799" s="105">
        <v>2008</v>
      </c>
      <c r="E1799" s="214">
        <v>14</v>
      </c>
      <c r="F1799" s="136">
        <v>366</v>
      </c>
      <c r="G1799" s="138">
        <v>63</v>
      </c>
      <c r="H1799" s="139">
        <v>429</v>
      </c>
      <c r="I1799" s="136">
        <v>314</v>
      </c>
      <c r="J1799" s="138">
        <v>42</v>
      </c>
      <c r="K1799" s="139">
        <v>356</v>
      </c>
      <c r="L1799" s="137">
        <v>133</v>
      </c>
      <c r="M1799" s="137">
        <v>4836</v>
      </c>
      <c r="N1799" s="44"/>
      <c r="O1799" s="466"/>
    </row>
    <row r="1800" spans="1:15" s="33" customFormat="1" ht="12.75" hidden="1" customHeight="1" x14ac:dyDescent="0.2">
      <c r="A1800" s="129">
        <v>1</v>
      </c>
      <c r="B1800" s="106" t="s">
        <v>44</v>
      </c>
      <c r="C1800" s="203" t="s">
        <v>224</v>
      </c>
      <c r="D1800" s="105">
        <v>2009</v>
      </c>
      <c r="E1800" s="214">
        <v>15</v>
      </c>
      <c r="F1800" s="136">
        <v>453</v>
      </c>
      <c r="G1800" s="138">
        <v>49</v>
      </c>
      <c r="H1800" s="139">
        <v>502</v>
      </c>
      <c r="I1800" s="136">
        <v>265</v>
      </c>
      <c r="J1800" s="14">
        <v>34</v>
      </c>
      <c r="K1800" s="139">
        <v>299</v>
      </c>
      <c r="L1800" s="137">
        <v>222</v>
      </c>
      <c r="M1800" s="137">
        <v>4913</v>
      </c>
      <c r="N1800" s="44"/>
      <c r="O1800" s="466"/>
    </row>
    <row r="1801" spans="1:15" s="33" customFormat="1" ht="12.75" hidden="1" customHeight="1" x14ac:dyDescent="0.2">
      <c r="A1801" s="129">
        <v>1</v>
      </c>
      <c r="B1801" s="106" t="s">
        <v>44</v>
      </c>
      <c r="C1801" s="203" t="s">
        <v>224</v>
      </c>
      <c r="D1801" s="107">
        <v>2010</v>
      </c>
      <c r="E1801" s="214">
        <v>16</v>
      </c>
      <c r="F1801" s="94">
        <v>609</v>
      </c>
      <c r="G1801" s="95">
        <v>45</v>
      </c>
      <c r="H1801" s="96">
        <v>654</v>
      </c>
      <c r="I1801" s="94">
        <v>362</v>
      </c>
      <c r="J1801" s="97">
        <v>34</v>
      </c>
      <c r="K1801" s="96">
        <v>396</v>
      </c>
      <c r="L1801" s="93">
        <v>325</v>
      </c>
      <c r="M1801" s="93">
        <v>4984</v>
      </c>
      <c r="N1801" s="44"/>
      <c r="O1801" s="466"/>
    </row>
    <row r="1802" spans="1:15" s="101" customFormat="1" ht="12.75" hidden="1" customHeight="1" x14ac:dyDescent="0.2">
      <c r="A1802" s="129"/>
      <c r="B1802" s="104"/>
      <c r="C1802" s="220"/>
      <c r="D1802" s="107">
        <v>2011</v>
      </c>
      <c r="E1802" s="214"/>
      <c r="F1802" s="94">
        <v>374</v>
      </c>
      <c r="G1802" s="95">
        <v>100</v>
      </c>
      <c r="H1802" s="96">
        <v>474</v>
      </c>
      <c r="I1802" s="94">
        <v>252</v>
      </c>
      <c r="J1802" s="97">
        <v>24</v>
      </c>
      <c r="K1802" s="96">
        <v>276</v>
      </c>
      <c r="L1802" s="93">
        <v>224</v>
      </c>
      <c r="M1802" s="93">
        <v>5036</v>
      </c>
      <c r="N1802" s="98"/>
      <c r="O1802" s="466"/>
    </row>
    <row r="1803" spans="1:15" s="101" customFormat="1" ht="12.75" hidden="1" customHeight="1" x14ac:dyDescent="0.2">
      <c r="A1803" s="129">
        <v>71</v>
      </c>
      <c r="B1803" s="188"/>
      <c r="C1803" s="183"/>
      <c r="D1803" s="107" t="s">
        <v>339</v>
      </c>
      <c r="E1803" s="214"/>
      <c r="F1803" s="85">
        <v>402</v>
      </c>
      <c r="G1803" s="83">
        <v>97</v>
      </c>
      <c r="H1803" s="84">
        <v>499</v>
      </c>
      <c r="I1803" s="85">
        <v>224</v>
      </c>
      <c r="J1803" s="83">
        <v>52</v>
      </c>
      <c r="K1803" s="84">
        <v>276</v>
      </c>
      <c r="L1803" s="86">
        <v>206</v>
      </c>
      <c r="M1803" s="86">
        <v>5077</v>
      </c>
      <c r="N1803" s="56"/>
      <c r="O1803" s="466"/>
    </row>
    <row r="1804" spans="1:15" s="101" customFormat="1" ht="12.75" hidden="1" customHeight="1" x14ac:dyDescent="0.2">
      <c r="A1804" s="129"/>
      <c r="B1804" s="106" t="s">
        <v>44</v>
      </c>
      <c r="C1804" s="203" t="s">
        <v>427</v>
      </c>
      <c r="D1804" s="107">
        <v>2013</v>
      </c>
      <c r="E1804" s="214"/>
      <c r="F1804" s="85">
        <v>353</v>
      </c>
      <c r="G1804" s="83">
        <v>130</v>
      </c>
      <c r="H1804" s="84">
        <v>483</v>
      </c>
      <c r="I1804" s="85">
        <v>839</v>
      </c>
      <c r="J1804" s="83">
        <v>173</v>
      </c>
      <c r="K1804" s="84">
        <v>1012</v>
      </c>
      <c r="L1804" s="86">
        <v>88</v>
      </c>
      <c r="M1804" s="86">
        <v>6001</v>
      </c>
      <c r="N1804" s="56"/>
      <c r="O1804" s="466"/>
    </row>
    <row r="1805" spans="1:15" s="101" customFormat="1" ht="12.75" customHeight="1" x14ac:dyDescent="0.2">
      <c r="A1805" s="129"/>
      <c r="B1805" s="106" t="s">
        <v>44</v>
      </c>
      <c r="C1805" s="203" t="s">
        <v>427</v>
      </c>
      <c r="D1805" s="107">
        <v>2014</v>
      </c>
      <c r="E1805" s="214"/>
      <c r="F1805" s="85">
        <v>369</v>
      </c>
      <c r="G1805" s="83">
        <v>135</v>
      </c>
      <c r="H1805" s="84">
        <v>504</v>
      </c>
      <c r="I1805" s="85">
        <v>661</v>
      </c>
      <c r="J1805" s="83">
        <v>218</v>
      </c>
      <c r="K1805" s="84">
        <v>879</v>
      </c>
      <c r="L1805" s="86">
        <v>45</v>
      </c>
      <c r="M1805" s="86">
        <v>6834</v>
      </c>
      <c r="N1805" s="56"/>
      <c r="O1805" s="466"/>
    </row>
    <row r="1806" spans="1:15" s="101" customFormat="1" ht="12.75" customHeight="1" x14ac:dyDescent="0.2">
      <c r="A1806" s="129"/>
      <c r="B1806" s="106"/>
      <c r="C1806" s="223" t="s">
        <v>429</v>
      </c>
      <c r="D1806" s="107">
        <v>2015</v>
      </c>
      <c r="E1806" s="214"/>
      <c r="F1806" s="85">
        <v>431</v>
      </c>
      <c r="G1806" s="83">
        <v>63</v>
      </c>
      <c r="H1806" s="84">
        <v>494</v>
      </c>
      <c r="I1806" s="85">
        <v>444</v>
      </c>
      <c r="J1806" s="83">
        <v>77</v>
      </c>
      <c r="K1806" s="84">
        <v>521</v>
      </c>
      <c r="L1806" s="86">
        <v>168</v>
      </c>
      <c r="M1806" s="86">
        <v>7187</v>
      </c>
      <c r="O1806" s="466"/>
    </row>
    <row r="1807" spans="1:15" s="101" customFormat="1" ht="12.75" customHeight="1" x14ac:dyDescent="0.2">
      <c r="A1807" s="129"/>
      <c r="B1807" s="106"/>
      <c r="C1807" s="33" t="s">
        <v>428</v>
      </c>
      <c r="D1807" s="107">
        <v>2016</v>
      </c>
      <c r="E1807" s="214"/>
      <c r="F1807" s="85">
        <v>344</v>
      </c>
      <c r="G1807" s="83">
        <v>83</v>
      </c>
      <c r="H1807" s="84">
        <v>427</v>
      </c>
      <c r="I1807" s="85">
        <v>391</v>
      </c>
      <c r="J1807" s="83">
        <v>77</v>
      </c>
      <c r="K1807" s="84">
        <v>468</v>
      </c>
      <c r="L1807" s="86">
        <v>174</v>
      </c>
      <c r="M1807" s="86">
        <v>7433</v>
      </c>
      <c r="N1807" s="56"/>
      <c r="O1807" s="466"/>
    </row>
    <row r="1808" spans="1:15" s="467" customFormat="1" ht="12.75" customHeight="1" x14ac:dyDescent="0.25">
      <c r="A1808" s="128"/>
      <c r="B1808" s="106"/>
      <c r="C1808" s="233" t="s">
        <v>466</v>
      </c>
      <c r="D1808" s="107">
        <v>2017</v>
      </c>
      <c r="E1808" s="211"/>
      <c r="F1808" s="85">
        <v>400</v>
      </c>
      <c r="G1808" s="83">
        <v>98</v>
      </c>
      <c r="H1808" s="84">
        <v>498</v>
      </c>
      <c r="I1808" s="85">
        <v>248</v>
      </c>
      <c r="J1808" s="83">
        <v>45</v>
      </c>
      <c r="K1808" s="84">
        <v>293</v>
      </c>
      <c r="L1808" s="86">
        <v>158</v>
      </c>
      <c r="M1808" s="86">
        <v>7594</v>
      </c>
      <c r="N1808" s="56"/>
      <c r="O1808" s="466"/>
    </row>
    <row r="1809" spans="1:15" s="467" customFormat="1" ht="12.75" customHeight="1" x14ac:dyDescent="0.25">
      <c r="A1809" s="128"/>
      <c r="B1809" s="107"/>
      <c r="C1809" s="201"/>
      <c r="D1809" s="107">
        <v>2018</v>
      </c>
      <c r="E1809" s="211"/>
      <c r="F1809" s="85">
        <v>461</v>
      </c>
      <c r="G1809" s="83">
        <v>69</v>
      </c>
      <c r="H1809" s="84">
        <v>530</v>
      </c>
      <c r="I1809" s="85">
        <v>170</v>
      </c>
      <c r="J1809" s="83">
        <v>46</v>
      </c>
      <c r="K1809" s="84">
        <v>216</v>
      </c>
      <c r="L1809" s="86">
        <v>289</v>
      </c>
      <c r="M1809" s="86">
        <v>7521</v>
      </c>
      <c r="N1809" s="56"/>
      <c r="O1809" s="466"/>
    </row>
    <row r="1810" spans="1:15" s="466" customFormat="1" ht="2.25" customHeight="1" thickBot="1" x14ac:dyDescent="0.25">
      <c r="A1810" s="128"/>
      <c r="B1810" s="107"/>
      <c r="C1810" s="201"/>
      <c r="D1810" s="105"/>
      <c r="E1810" s="213">
        <v>5</v>
      </c>
      <c r="F1810" s="13"/>
      <c r="G1810" s="14"/>
      <c r="H1810" s="15"/>
      <c r="I1810" s="13"/>
      <c r="J1810" s="14"/>
      <c r="K1810" s="15"/>
      <c r="L1810" s="8"/>
      <c r="M1810" s="8"/>
      <c r="N1810" s="140"/>
    </row>
    <row r="1811" spans="1:15" s="33" customFormat="1" ht="12.75" hidden="1" customHeight="1" x14ac:dyDescent="0.2">
      <c r="A1811" s="129">
        <v>1</v>
      </c>
      <c r="B1811" s="107" t="s">
        <v>113</v>
      </c>
      <c r="C1811" s="203" t="s">
        <v>111</v>
      </c>
      <c r="D1811" s="107">
        <v>1984</v>
      </c>
      <c r="E1811" s="214">
        <v>20</v>
      </c>
      <c r="F1811" s="94">
        <v>159</v>
      </c>
      <c r="G1811" s="95">
        <v>94</v>
      </c>
      <c r="H1811" s="96">
        <v>253</v>
      </c>
      <c r="I1811" s="94">
        <v>161</v>
      </c>
      <c r="J1811" s="95">
        <v>51</v>
      </c>
      <c r="K1811" s="96">
        <v>212</v>
      </c>
      <c r="L1811" s="93">
        <v>85</v>
      </c>
      <c r="M1811" s="93">
        <v>2583</v>
      </c>
      <c r="N1811" s="44"/>
      <c r="O1811" s="466"/>
    </row>
    <row r="1812" spans="1:15" s="33" customFormat="1" ht="12.75" hidden="1" customHeight="1" x14ac:dyDescent="0.2">
      <c r="A1812" s="129">
        <v>1</v>
      </c>
      <c r="B1812" s="106"/>
      <c r="C1812" s="203"/>
      <c r="D1812" s="107">
        <v>1985</v>
      </c>
      <c r="E1812" s="214">
        <v>19</v>
      </c>
      <c r="F1812" s="94">
        <v>144</v>
      </c>
      <c r="G1812" s="95">
        <v>87</v>
      </c>
      <c r="H1812" s="96">
        <v>231</v>
      </c>
      <c r="I1812" s="94">
        <v>142</v>
      </c>
      <c r="J1812" s="95">
        <v>100</v>
      </c>
      <c r="K1812" s="96">
        <v>242</v>
      </c>
      <c r="L1812" s="93">
        <v>72</v>
      </c>
      <c r="M1812" s="93">
        <v>2753</v>
      </c>
      <c r="N1812" s="44"/>
      <c r="O1812" s="466"/>
    </row>
    <row r="1813" spans="1:15" s="33" customFormat="1" ht="12.75" hidden="1" customHeight="1" x14ac:dyDescent="0.2">
      <c r="A1813" s="129">
        <v>1</v>
      </c>
      <c r="B1813" s="106"/>
      <c r="C1813" s="203" t="s">
        <v>111</v>
      </c>
      <c r="D1813" s="107">
        <v>1986</v>
      </c>
      <c r="E1813" s="214">
        <v>20</v>
      </c>
      <c r="F1813" s="94">
        <v>193</v>
      </c>
      <c r="G1813" s="95">
        <v>127</v>
      </c>
      <c r="H1813" s="96">
        <v>320</v>
      </c>
      <c r="I1813" s="94">
        <v>150</v>
      </c>
      <c r="J1813" s="95">
        <v>74</v>
      </c>
      <c r="K1813" s="96">
        <v>224</v>
      </c>
      <c r="L1813" s="93">
        <v>103</v>
      </c>
      <c r="M1813" s="93">
        <v>2874</v>
      </c>
      <c r="N1813" s="44"/>
      <c r="O1813" s="466"/>
    </row>
    <row r="1814" spans="1:15" s="33" customFormat="1" ht="12.75" hidden="1" customHeight="1" x14ac:dyDescent="0.2">
      <c r="A1814" s="129">
        <v>1</v>
      </c>
      <c r="B1814" s="107" t="s">
        <v>113</v>
      </c>
      <c r="C1814" s="203" t="s">
        <v>111</v>
      </c>
      <c r="D1814" s="107">
        <v>1987</v>
      </c>
      <c r="E1814" s="214">
        <v>21</v>
      </c>
      <c r="F1814" s="94">
        <v>222</v>
      </c>
      <c r="G1814" s="95">
        <v>163</v>
      </c>
      <c r="H1814" s="96">
        <v>385</v>
      </c>
      <c r="I1814" s="94">
        <v>131</v>
      </c>
      <c r="J1814" s="95">
        <v>98</v>
      </c>
      <c r="K1814" s="96">
        <v>229</v>
      </c>
      <c r="L1814" s="93">
        <v>52</v>
      </c>
      <c r="M1814" s="93">
        <v>3051</v>
      </c>
      <c r="N1814" s="44"/>
      <c r="O1814" s="466"/>
    </row>
    <row r="1815" spans="1:15" s="33" customFormat="1" ht="12.75" hidden="1" customHeight="1" x14ac:dyDescent="0.2">
      <c r="A1815" s="129">
        <v>1</v>
      </c>
      <c r="B1815" s="107" t="s">
        <v>113</v>
      </c>
      <c r="C1815" s="203" t="s">
        <v>111</v>
      </c>
      <c r="D1815" s="107">
        <v>1988</v>
      </c>
      <c r="E1815" s="214">
        <v>22</v>
      </c>
      <c r="F1815" s="94">
        <v>240</v>
      </c>
      <c r="G1815" s="95">
        <v>137</v>
      </c>
      <c r="H1815" s="96">
        <v>377</v>
      </c>
      <c r="I1815" s="94">
        <v>260</v>
      </c>
      <c r="J1815" s="95">
        <v>165</v>
      </c>
      <c r="K1815" s="96">
        <v>425</v>
      </c>
      <c r="L1815" s="93">
        <v>71</v>
      </c>
      <c r="M1815" s="93">
        <v>3405</v>
      </c>
      <c r="N1815" s="44"/>
      <c r="O1815" s="466"/>
    </row>
    <row r="1816" spans="1:15" s="33" customFormat="1" ht="12.75" hidden="1" customHeight="1" x14ac:dyDescent="0.2">
      <c r="A1816" s="129">
        <v>1</v>
      </c>
      <c r="B1816" s="107" t="s">
        <v>113</v>
      </c>
      <c r="C1816" s="203" t="s">
        <v>111</v>
      </c>
      <c r="D1816" s="107">
        <v>1989</v>
      </c>
      <c r="E1816" s="214">
        <v>23</v>
      </c>
      <c r="F1816" s="94">
        <v>208</v>
      </c>
      <c r="G1816" s="95">
        <v>175</v>
      </c>
      <c r="H1816" s="96">
        <v>383</v>
      </c>
      <c r="I1816" s="94">
        <v>345</v>
      </c>
      <c r="J1816" s="95">
        <v>242</v>
      </c>
      <c r="K1816" s="96">
        <v>587</v>
      </c>
      <c r="L1816" s="93">
        <v>199</v>
      </c>
      <c r="M1816" s="93">
        <v>3793</v>
      </c>
      <c r="N1816" s="44"/>
      <c r="O1816" s="466"/>
    </row>
    <row r="1817" spans="1:15" s="33" customFormat="1" ht="12.75" hidden="1" customHeight="1" x14ac:dyDescent="0.2">
      <c r="A1817" s="129">
        <v>1</v>
      </c>
      <c r="B1817" s="107" t="s">
        <v>113</v>
      </c>
      <c r="C1817" s="203" t="s">
        <v>111</v>
      </c>
      <c r="D1817" s="107">
        <v>1990</v>
      </c>
      <c r="E1817" s="214">
        <v>24</v>
      </c>
      <c r="F1817" s="136">
        <v>255</v>
      </c>
      <c r="G1817" s="138">
        <v>163</v>
      </c>
      <c r="H1817" s="139">
        <v>418</v>
      </c>
      <c r="I1817" s="136">
        <v>153</v>
      </c>
      <c r="J1817" s="138">
        <v>165</v>
      </c>
      <c r="K1817" s="139">
        <v>318</v>
      </c>
      <c r="L1817" s="137">
        <v>132</v>
      </c>
      <c r="M1817" s="137">
        <v>3949</v>
      </c>
      <c r="N1817" s="44"/>
      <c r="O1817" s="466"/>
    </row>
    <row r="1818" spans="1:15" s="33" customFormat="1" ht="12.75" hidden="1" customHeight="1" x14ac:dyDescent="0.2">
      <c r="A1818" s="129">
        <v>1</v>
      </c>
      <c r="B1818" s="107" t="s">
        <v>113</v>
      </c>
      <c r="C1818" s="203" t="s">
        <v>111</v>
      </c>
      <c r="D1818" s="107">
        <v>1991</v>
      </c>
      <c r="E1818" s="214">
        <v>25</v>
      </c>
      <c r="F1818" s="136">
        <v>227</v>
      </c>
      <c r="G1818" s="138">
        <v>236</v>
      </c>
      <c r="H1818" s="139">
        <v>463</v>
      </c>
      <c r="I1818" s="136">
        <v>237</v>
      </c>
      <c r="J1818" s="138">
        <v>116</v>
      </c>
      <c r="K1818" s="139">
        <v>353</v>
      </c>
      <c r="L1818" s="137">
        <v>157</v>
      </c>
      <c r="M1818" s="137">
        <v>4175</v>
      </c>
      <c r="N1818" s="44"/>
      <c r="O1818" s="466"/>
    </row>
    <row r="1819" spans="1:15" s="33" customFormat="1" ht="12.75" hidden="1" customHeight="1" x14ac:dyDescent="0.2">
      <c r="A1819" s="129">
        <v>1</v>
      </c>
      <c r="B1819" s="107" t="s">
        <v>113</v>
      </c>
      <c r="C1819" s="203" t="s">
        <v>111</v>
      </c>
      <c r="D1819" s="107">
        <v>1992</v>
      </c>
      <c r="E1819" s="214">
        <v>26</v>
      </c>
      <c r="F1819" s="136">
        <v>192</v>
      </c>
      <c r="G1819" s="138">
        <v>162</v>
      </c>
      <c r="H1819" s="139">
        <v>354</v>
      </c>
      <c r="I1819" s="136">
        <v>196</v>
      </c>
      <c r="J1819" s="138">
        <v>125</v>
      </c>
      <c r="K1819" s="139">
        <v>321</v>
      </c>
      <c r="L1819" s="137">
        <v>249</v>
      </c>
      <c r="M1819" s="137">
        <v>4247</v>
      </c>
      <c r="N1819" s="44"/>
      <c r="O1819" s="466"/>
    </row>
    <row r="1820" spans="1:15" s="33" customFormat="1" ht="12.75" hidden="1" customHeight="1" x14ac:dyDescent="0.2">
      <c r="A1820" s="129">
        <v>1</v>
      </c>
      <c r="B1820" s="107" t="s">
        <v>113</v>
      </c>
      <c r="C1820" s="203" t="s">
        <v>111</v>
      </c>
      <c r="D1820" s="107">
        <v>1993</v>
      </c>
      <c r="E1820" s="214">
        <v>27</v>
      </c>
      <c r="F1820" s="136">
        <v>220</v>
      </c>
      <c r="G1820" s="138">
        <v>141</v>
      </c>
      <c r="H1820" s="139">
        <v>361</v>
      </c>
      <c r="I1820" s="136">
        <v>236</v>
      </c>
      <c r="J1820" s="138">
        <v>206</v>
      </c>
      <c r="K1820" s="139">
        <v>442</v>
      </c>
      <c r="L1820" s="137">
        <v>176</v>
      </c>
      <c r="M1820" s="137">
        <v>4513</v>
      </c>
      <c r="N1820" s="44"/>
      <c r="O1820" s="466"/>
    </row>
    <row r="1821" spans="1:15" s="33" customFormat="1" ht="12.75" hidden="1" customHeight="1" x14ac:dyDescent="0.2">
      <c r="A1821" s="129">
        <v>1</v>
      </c>
      <c r="B1821" s="107" t="s">
        <v>113</v>
      </c>
      <c r="C1821" s="203" t="s">
        <v>111</v>
      </c>
      <c r="D1821" s="107">
        <v>1994</v>
      </c>
      <c r="E1821" s="214">
        <v>28</v>
      </c>
      <c r="F1821" s="136">
        <v>231</v>
      </c>
      <c r="G1821" s="138">
        <v>228</v>
      </c>
      <c r="H1821" s="139">
        <v>459</v>
      </c>
      <c r="I1821" s="136">
        <v>283</v>
      </c>
      <c r="J1821" s="138">
        <v>216</v>
      </c>
      <c r="K1821" s="139">
        <v>499</v>
      </c>
      <c r="L1821" s="137">
        <v>173</v>
      </c>
      <c r="M1821" s="137">
        <v>4839</v>
      </c>
      <c r="N1821" s="44"/>
      <c r="O1821" s="466"/>
    </row>
    <row r="1822" spans="1:15" s="33" customFormat="1" ht="12.75" hidden="1" customHeight="1" thickBot="1" x14ac:dyDescent="0.25">
      <c r="A1822" s="129">
        <v>1</v>
      </c>
      <c r="B1822" s="107" t="s">
        <v>113</v>
      </c>
      <c r="C1822" s="203" t="s">
        <v>111</v>
      </c>
      <c r="D1822" s="107">
        <v>1995</v>
      </c>
      <c r="E1822" s="216">
        <v>29</v>
      </c>
      <c r="F1822" s="136">
        <v>232</v>
      </c>
      <c r="G1822" s="138">
        <v>220</v>
      </c>
      <c r="H1822" s="139">
        <v>452</v>
      </c>
      <c r="I1822" s="136">
        <v>201</v>
      </c>
      <c r="J1822" s="138">
        <v>186</v>
      </c>
      <c r="K1822" s="139">
        <v>387</v>
      </c>
      <c r="L1822" s="137">
        <v>186</v>
      </c>
      <c r="M1822" s="137">
        <v>5040</v>
      </c>
      <c r="N1822" s="44"/>
      <c r="O1822" s="466"/>
    </row>
    <row r="1823" spans="1:15" s="33" customFormat="1" ht="12.75" hidden="1" customHeight="1" x14ac:dyDescent="0.2">
      <c r="A1823" s="129">
        <v>1</v>
      </c>
      <c r="B1823" s="107" t="s">
        <v>113</v>
      </c>
      <c r="C1823" s="203" t="s">
        <v>111</v>
      </c>
      <c r="D1823" s="107">
        <v>1996</v>
      </c>
      <c r="E1823" s="214">
        <v>0</v>
      </c>
      <c r="F1823" s="136">
        <v>331</v>
      </c>
      <c r="G1823" s="138">
        <v>334</v>
      </c>
      <c r="H1823" s="139">
        <v>665</v>
      </c>
      <c r="I1823" s="136">
        <v>183</v>
      </c>
      <c r="J1823" s="138">
        <v>179</v>
      </c>
      <c r="K1823" s="139">
        <v>362</v>
      </c>
      <c r="L1823" s="137">
        <v>131</v>
      </c>
      <c r="M1823" s="137">
        <v>5271</v>
      </c>
      <c r="N1823" s="44"/>
      <c r="O1823" s="466"/>
    </row>
    <row r="1824" spans="1:15" s="33" customFormat="1" ht="12.75" hidden="1" customHeight="1" x14ac:dyDescent="0.2">
      <c r="A1824" s="129">
        <v>1</v>
      </c>
      <c r="B1824" s="107" t="s">
        <v>113</v>
      </c>
      <c r="C1824" s="203" t="s">
        <v>111</v>
      </c>
      <c r="D1824" s="107">
        <v>1997</v>
      </c>
      <c r="E1824" s="214">
        <v>1</v>
      </c>
      <c r="F1824" s="136">
        <v>264</v>
      </c>
      <c r="G1824" s="138">
        <v>357</v>
      </c>
      <c r="H1824" s="139">
        <v>621</v>
      </c>
      <c r="I1824" s="136">
        <v>230</v>
      </c>
      <c r="J1824" s="138">
        <v>164</v>
      </c>
      <c r="K1824" s="139">
        <v>394</v>
      </c>
      <c r="L1824" s="137">
        <v>117</v>
      </c>
      <c r="M1824" s="137">
        <v>5548</v>
      </c>
      <c r="N1824" s="44"/>
      <c r="O1824" s="466"/>
    </row>
    <row r="1825" spans="1:15" s="33" customFormat="1" ht="12.75" hidden="1" customHeight="1" x14ac:dyDescent="0.2">
      <c r="A1825" s="129">
        <v>1</v>
      </c>
      <c r="B1825" s="107" t="s">
        <v>113</v>
      </c>
      <c r="C1825" s="203" t="s">
        <v>111</v>
      </c>
      <c r="D1825" s="107">
        <v>1998</v>
      </c>
      <c r="E1825" s="214">
        <v>2</v>
      </c>
      <c r="F1825" s="94">
        <v>346</v>
      </c>
      <c r="G1825" s="138">
        <v>373</v>
      </c>
      <c r="H1825" s="139">
        <v>719</v>
      </c>
      <c r="I1825" s="136">
        <v>245</v>
      </c>
      <c r="J1825" s="138">
        <v>316</v>
      </c>
      <c r="K1825" s="139">
        <v>561</v>
      </c>
      <c r="L1825" s="137">
        <v>183</v>
      </c>
      <c r="M1825" s="137">
        <v>6169</v>
      </c>
      <c r="N1825" s="44"/>
      <c r="O1825" s="466"/>
    </row>
    <row r="1826" spans="1:15" s="33" customFormat="1" ht="12.75" hidden="1" customHeight="1" x14ac:dyDescent="0.2">
      <c r="A1826" s="129">
        <v>1</v>
      </c>
      <c r="B1826" s="107" t="s">
        <v>113</v>
      </c>
      <c r="C1826" s="203" t="s">
        <v>111</v>
      </c>
      <c r="D1826" s="107">
        <v>1999</v>
      </c>
      <c r="E1826" s="214">
        <v>3</v>
      </c>
      <c r="F1826" s="94">
        <v>421</v>
      </c>
      <c r="G1826" s="138">
        <v>442</v>
      </c>
      <c r="H1826" s="139">
        <v>863</v>
      </c>
      <c r="I1826" s="136">
        <v>201</v>
      </c>
      <c r="J1826" s="138">
        <v>220</v>
      </c>
      <c r="K1826" s="139">
        <v>421</v>
      </c>
      <c r="L1826" s="137">
        <v>159</v>
      </c>
      <c r="M1826" s="137">
        <v>6431</v>
      </c>
      <c r="N1826" s="44"/>
      <c r="O1826" s="466"/>
    </row>
    <row r="1827" spans="1:15" s="33" customFormat="1" ht="12.75" hidden="1" customHeight="1" x14ac:dyDescent="0.2">
      <c r="A1827" s="129">
        <v>1</v>
      </c>
      <c r="B1827" s="107" t="s">
        <v>113</v>
      </c>
      <c r="C1827" s="203" t="s">
        <v>111</v>
      </c>
      <c r="D1827" s="107">
        <v>2000</v>
      </c>
      <c r="E1827" s="214">
        <v>4</v>
      </c>
      <c r="F1827" s="94">
        <v>333</v>
      </c>
      <c r="G1827" s="138">
        <v>464</v>
      </c>
      <c r="H1827" s="139">
        <v>797</v>
      </c>
      <c r="I1827" s="136">
        <v>232</v>
      </c>
      <c r="J1827" s="138">
        <v>316</v>
      </c>
      <c r="K1827" s="139">
        <v>548</v>
      </c>
      <c r="L1827" s="137">
        <v>211</v>
      </c>
      <c r="M1827" s="137">
        <v>6768</v>
      </c>
      <c r="N1827" s="44"/>
      <c r="O1827" s="466"/>
    </row>
    <row r="1828" spans="1:15" s="33" customFormat="1" ht="12.75" hidden="1" customHeight="1" x14ac:dyDescent="0.2">
      <c r="A1828" s="129">
        <v>1</v>
      </c>
      <c r="B1828" s="107" t="s">
        <v>113</v>
      </c>
      <c r="C1828" s="203" t="s">
        <v>111</v>
      </c>
      <c r="D1828" s="107">
        <v>2001</v>
      </c>
      <c r="E1828" s="214">
        <v>5</v>
      </c>
      <c r="F1828" s="94">
        <v>433</v>
      </c>
      <c r="G1828" s="138">
        <v>511</v>
      </c>
      <c r="H1828" s="139">
        <v>944</v>
      </c>
      <c r="I1828" s="136">
        <v>372</v>
      </c>
      <c r="J1828" s="138">
        <v>212</v>
      </c>
      <c r="K1828" s="139">
        <v>584</v>
      </c>
      <c r="L1828" s="137">
        <v>177</v>
      </c>
      <c r="M1828" s="137">
        <v>7175</v>
      </c>
      <c r="N1828" s="98"/>
      <c r="O1828" s="466"/>
    </row>
    <row r="1829" spans="1:15" s="33" customFormat="1" ht="12.75" hidden="1" customHeight="1" x14ac:dyDescent="0.2">
      <c r="A1829" s="129">
        <v>1</v>
      </c>
      <c r="B1829" s="107" t="s">
        <v>113</v>
      </c>
      <c r="C1829" s="203" t="s">
        <v>111</v>
      </c>
      <c r="D1829" s="107">
        <v>2002</v>
      </c>
      <c r="E1829" s="214">
        <v>6</v>
      </c>
      <c r="F1829" s="136">
        <v>454</v>
      </c>
      <c r="G1829" s="138">
        <v>690</v>
      </c>
      <c r="H1829" s="139">
        <v>1144</v>
      </c>
      <c r="I1829" s="136">
        <v>518</v>
      </c>
      <c r="J1829" s="138">
        <v>615</v>
      </c>
      <c r="K1829" s="139">
        <v>1133</v>
      </c>
      <c r="L1829" s="137">
        <v>214</v>
      </c>
      <c r="M1829" s="137">
        <v>8094</v>
      </c>
      <c r="N1829" s="44"/>
      <c r="O1829" s="466"/>
    </row>
    <row r="1830" spans="1:15" s="33" customFormat="1" ht="12.75" hidden="1" customHeight="1" x14ac:dyDescent="0.2">
      <c r="A1830" s="129">
        <v>1</v>
      </c>
      <c r="B1830" s="107" t="s">
        <v>113</v>
      </c>
      <c r="C1830" s="203" t="s">
        <v>111</v>
      </c>
      <c r="D1830" s="107">
        <v>2003</v>
      </c>
      <c r="E1830" s="214">
        <v>7</v>
      </c>
      <c r="F1830" s="136">
        <v>384</v>
      </c>
      <c r="G1830" s="138">
        <v>616</v>
      </c>
      <c r="H1830" s="139">
        <v>1000</v>
      </c>
      <c r="I1830" s="136">
        <v>395</v>
      </c>
      <c r="J1830" s="138">
        <v>599</v>
      </c>
      <c r="K1830" s="139">
        <v>994</v>
      </c>
      <c r="L1830" s="137">
        <v>302</v>
      </c>
      <c r="M1830" s="137">
        <v>8786</v>
      </c>
      <c r="N1830" s="44"/>
      <c r="O1830" s="466"/>
    </row>
    <row r="1831" spans="1:15" s="33" customFormat="1" ht="12.75" hidden="1" customHeight="1" x14ac:dyDescent="0.2">
      <c r="A1831" s="129">
        <v>1</v>
      </c>
      <c r="B1831" s="107" t="s">
        <v>113</v>
      </c>
      <c r="C1831" s="203" t="s">
        <v>111</v>
      </c>
      <c r="D1831" s="107">
        <v>2004</v>
      </c>
      <c r="E1831" s="214">
        <v>8</v>
      </c>
      <c r="F1831" s="136">
        <v>417</v>
      </c>
      <c r="G1831" s="138">
        <v>804</v>
      </c>
      <c r="H1831" s="139">
        <v>1221</v>
      </c>
      <c r="I1831" s="136">
        <v>428</v>
      </c>
      <c r="J1831" s="138">
        <v>588</v>
      </c>
      <c r="K1831" s="139">
        <v>1016</v>
      </c>
      <c r="L1831" s="137">
        <v>239</v>
      </c>
      <c r="M1831" s="137">
        <v>9563</v>
      </c>
      <c r="N1831" s="44"/>
      <c r="O1831" s="466"/>
    </row>
    <row r="1832" spans="1:15" s="33" customFormat="1" ht="12" hidden="1" customHeight="1" x14ac:dyDescent="0.2">
      <c r="A1832" s="129"/>
      <c r="B1832" s="107"/>
      <c r="C1832" s="203"/>
      <c r="D1832" s="107">
        <v>2005</v>
      </c>
      <c r="E1832" s="214"/>
      <c r="F1832" s="136">
        <v>453</v>
      </c>
      <c r="G1832" s="138">
        <v>783</v>
      </c>
      <c r="H1832" s="139">
        <v>1236</v>
      </c>
      <c r="I1832" s="136">
        <v>236</v>
      </c>
      <c r="J1832" s="138">
        <v>480</v>
      </c>
      <c r="K1832" s="139">
        <v>716</v>
      </c>
      <c r="L1832" s="137">
        <v>265</v>
      </c>
      <c r="M1832" s="137">
        <v>10014</v>
      </c>
      <c r="N1832" s="44"/>
      <c r="O1832" s="466"/>
    </row>
    <row r="1833" spans="1:15" s="33" customFormat="1" ht="12.75" hidden="1" customHeight="1" x14ac:dyDescent="0.2">
      <c r="A1833" s="129">
        <v>1</v>
      </c>
      <c r="B1833" s="107" t="s">
        <v>113</v>
      </c>
      <c r="C1833" s="203" t="s">
        <v>111</v>
      </c>
      <c r="D1833" s="105">
        <v>2006</v>
      </c>
      <c r="E1833" s="214">
        <v>9</v>
      </c>
      <c r="F1833" s="136">
        <v>374</v>
      </c>
      <c r="G1833" s="138">
        <v>777</v>
      </c>
      <c r="H1833" s="139">
        <v>1151</v>
      </c>
      <c r="I1833" s="136">
        <v>430</v>
      </c>
      <c r="J1833" s="138">
        <v>719</v>
      </c>
      <c r="K1833" s="139">
        <v>1149</v>
      </c>
      <c r="L1833" s="137">
        <v>309</v>
      </c>
      <c r="M1833" s="137">
        <v>10854</v>
      </c>
      <c r="N1833" s="44"/>
      <c r="O1833" s="466"/>
    </row>
    <row r="1834" spans="1:15" s="33" customFormat="1" ht="12.75" hidden="1" customHeight="1" x14ac:dyDescent="0.2">
      <c r="A1834" s="129">
        <v>1</v>
      </c>
      <c r="B1834" s="107" t="s">
        <v>113</v>
      </c>
      <c r="C1834" s="203" t="s">
        <v>111</v>
      </c>
      <c r="D1834" s="105">
        <v>2007</v>
      </c>
      <c r="E1834" s="214">
        <v>10</v>
      </c>
      <c r="F1834" s="136">
        <v>338</v>
      </c>
      <c r="G1834" s="138">
        <v>711</v>
      </c>
      <c r="H1834" s="139">
        <v>1049</v>
      </c>
      <c r="I1834" s="136">
        <v>364</v>
      </c>
      <c r="J1834" s="138">
        <v>683</v>
      </c>
      <c r="K1834" s="139">
        <v>1047</v>
      </c>
      <c r="L1834" s="137">
        <v>421</v>
      </c>
      <c r="M1834" s="137">
        <v>11480</v>
      </c>
      <c r="N1834" s="44"/>
      <c r="O1834" s="466"/>
    </row>
    <row r="1835" spans="1:15" s="33" customFormat="1" ht="12.75" hidden="1" customHeight="1" x14ac:dyDescent="0.2">
      <c r="A1835" s="129">
        <v>1</v>
      </c>
      <c r="B1835" s="107" t="s">
        <v>113</v>
      </c>
      <c r="C1835" s="233" t="s">
        <v>225</v>
      </c>
      <c r="D1835" s="105">
        <v>2008</v>
      </c>
      <c r="E1835" s="214">
        <v>11</v>
      </c>
      <c r="F1835" s="136">
        <v>430</v>
      </c>
      <c r="G1835" s="138">
        <v>765</v>
      </c>
      <c r="H1835" s="139">
        <v>1195</v>
      </c>
      <c r="I1835" s="136">
        <v>433</v>
      </c>
      <c r="J1835" s="138">
        <v>800</v>
      </c>
      <c r="K1835" s="139">
        <v>1233</v>
      </c>
      <c r="L1835" s="137">
        <v>363</v>
      </c>
      <c r="M1835" s="137">
        <v>12357</v>
      </c>
      <c r="N1835" s="44"/>
      <c r="O1835" s="466"/>
    </row>
    <row r="1836" spans="1:15" s="33" customFormat="1" ht="12.75" hidden="1" customHeight="1" x14ac:dyDescent="0.2">
      <c r="A1836" s="129">
        <v>1</v>
      </c>
      <c r="B1836" s="107"/>
      <c r="C1836" s="233" t="s">
        <v>225</v>
      </c>
      <c r="D1836" s="105">
        <v>2009</v>
      </c>
      <c r="E1836" s="214">
        <v>12</v>
      </c>
      <c r="F1836" s="136">
        <v>329</v>
      </c>
      <c r="G1836" s="138">
        <v>630</v>
      </c>
      <c r="H1836" s="139">
        <v>959</v>
      </c>
      <c r="I1836" s="136">
        <v>389</v>
      </c>
      <c r="J1836" s="14">
        <v>620</v>
      </c>
      <c r="K1836" s="139">
        <v>1009</v>
      </c>
      <c r="L1836" s="137">
        <v>360</v>
      </c>
      <c r="M1836" s="137">
        <v>13006</v>
      </c>
      <c r="N1836" s="44"/>
      <c r="O1836" s="466"/>
    </row>
    <row r="1837" spans="1:15" s="33" customFormat="1" ht="12.75" hidden="1" customHeight="1" x14ac:dyDescent="0.2">
      <c r="A1837" s="129">
        <v>1</v>
      </c>
      <c r="B1837" s="107"/>
      <c r="C1837" s="233" t="s">
        <v>225</v>
      </c>
      <c r="D1837" s="107">
        <v>2010</v>
      </c>
      <c r="E1837" s="214">
        <v>13</v>
      </c>
      <c r="F1837" s="94">
        <v>390</v>
      </c>
      <c r="G1837" s="95">
        <v>602</v>
      </c>
      <c r="H1837" s="96">
        <v>992</v>
      </c>
      <c r="I1837" s="94">
        <v>297</v>
      </c>
      <c r="J1837" s="97">
        <v>684</v>
      </c>
      <c r="K1837" s="96">
        <v>981</v>
      </c>
      <c r="L1837" s="93">
        <v>417</v>
      </c>
      <c r="M1837" s="93">
        <v>13570</v>
      </c>
      <c r="N1837" s="44"/>
      <c r="O1837" s="466"/>
    </row>
    <row r="1838" spans="1:15" s="101" customFormat="1" ht="12.75" hidden="1" customHeight="1" x14ac:dyDescent="0.2">
      <c r="A1838" s="129"/>
      <c r="B1838" s="104"/>
      <c r="C1838" s="220"/>
      <c r="D1838" s="107">
        <v>2011</v>
      </c>
      <c r="E1838" s="214"/>
      <c r="F1838" s="94">
        <v>455</v>
      </c>
      <c r="G1838" s="95">
        <v>684</v>
      </c>
      <c r="H1838" s="96">
        <v>1139</v>
      </c>
      <c r="I1838" s="94">
        <v>308</v>
      </c>
      <c r="J1838" s="97">
        <v>515</v>
      </c>
      <c r="K1838" s="96">
        <v>823</v>
      </c>
      <c r="L1838" s="93">
        <v>406</v>
      </c>
      <c r="M1838" s="93">
        <v>13987</v>
      </c>
      <c r="N1838" s="56"/>
      <c r="O1838" s="466"/>
    </row>
    <row r="1839" spans="1:15" s="101" customFormat="1" ht="12.75" hidden="1" customHeight="1" x14ac:dyDescent="0.2">
      <c r="A1839" s="129"/>
      <c r="B1839" s="107"/>
      <c r="C1839" s="183"/>
      <c r="D1839" s="107" t="s">
        <v>339</v>
      </c>
      <c r="E1839" s="214"/>
      <c r="F1839" s="85">
        <v>411</v>
      </c>
      <c r="G1839" s="83">
        <v>738</v>
      </c>
      <c r="H1839" s="84">
        <v>1149</v>
      </c>
      <c r="I1839" s="85">
        <v>315</v>
      </c>
      <c r="J1839" s="83">
        <v>545</v>
      </c>
      <c r="K1839" s="84">
        <v>860</v>
      </c>
      <c r="L1839" s="86">
        <v>312</v>
      </c>
      <c r="M1839" s="86">
        <v>14535</v>
      </c>
      <c r="N1839" s="56"/>
      <c r="O1839" s="466"/>
    </row>
    <row r="1840" spans="1:15" s="101" customFormat="1" ht="0.75" customHeight="1" x14ac:dyDescent="0.2">
      <c r="A1840" s="129"/>
      <c r="B1840" s="107"/>
      <c r="C1840" s="233" t="s">
        <v>430</v>
      </c>
      <c r="D1840" s="107">
        <v>2013</v>
      </c>
      <c r="E1840" s="214"/>
      <c r="F1840" s="85">
        <v>532</v>
      </c>
      <c r="G1840" s="83">
        <v>874</v>
      </c>
      <c r="H1840" s="84">
        <v>1406</v>
      </c>
      <c r="I1840" s="85">
        <v>354</v>
      </c>
      <c r="J1840" s="83">
        <v>493</v>
      </c>
      <c r="K1840" s="84">
        <v>847</v>
      </c>
      <c r="L1840" s="86">
        <v>342</v>
      </c>
      <c r="M1840" s="86">
        <v>15040</v>
      </c>
      <c r="N1840" s="56"/>
      <c r="O1840" s="466"/>
    </row>
    <row r="1841" spans="1:15" s="101" customFormat="1" ht="12.75" customHeight="1" x14ac:dyDescent="0.2">
      <c r="A1841" s="129"/>
      <c r="B1841" s="107"/>
      <c r="C1841" s="233" t="s">
        <v>225</v>
      </c>
      <c r="D1841" s="107">
        <v>2014</v>
      </c>
      <c r="E1841" s="214"/>
      <c r="F1841" s="85">
        <v>378</v>
      </c>
      <c r="G1841" s="83">
        <v>685</v>
      </c>
      <c r="H1841" s="84">
        <v>1063</v>
      </c>
      <c r="I1841" s="85">
        <v>401</v>
      </c>
      <c r="J1841" s="83">
        <v>671</v>
      </c>
      <c r="K1841" s="84">
        <v>1072</v>
      </c>
      <c r="L1841" s="86">
        <v>419</v>
      </c>
      <c r="M1841" s="86">
        <v>15693</v>
      </c>
      <c r="N1841" s="56"/>
      <c r="O1841" s="466"/>
    </row>
    <row r="1842" spans="1:15" s="101" customFormat="1" ht="12.75" customHeight="1" x14ac:dyDescent="0.2">
      <c r="A1842" s="129"/>
      <c r="B1842" s="107"/>
      <c r="C1842" s="203"/>
      <c r="D1842" s="107">
        <v>2015</v>
      </c>
      <c r="E1842" s="214"/>
      <c r="F1842" s="85">
        <v>466</v>
      </c>
      <c r="G1842" s="83">
        <v>674</v>
      </c>
      <c r="H1842" s="84">
        <v>1140</v>
      </c>
      <c r="I1842" s="85">
        <v>400</v>
      </c>
      <c r="J1842" s="83">
        <v>674</v>
      </c>
      <c r="K1842" s="84">
        <v>1074</v>
      </c>
      <c r="L1842" s="86">
        <v>431</v>
      </c>
      <c r="M1842" s="86">
        <v>16336</v>
      </c>
      <c r="N1842" s="56"/>
      <c r="O1842" s="466"/>
    </row>
    <row r="1843" spans="1:15" s="101" customFormat="1" ht="12.75" customHeight="1" x14ac:dyDescent="0.2">
      <c r="A1843" s="129"/>
      <c r="B1843" s="107"/>
      <c r="C1843" s="203"/>
      <c r="D1843" s="107">
        <v>2016</v>
      </c>
      <c r="E1843" s="214"/>
      <c r="F1843" s="85">
        <v>468</v>
      </c>
      <c r="G1843" s="83">
        <v>709</v>
      </c>
      <c r="H1843" s="84">
        <v>1177</v>
      </c>
      <c r="I1843" s="85">
        <v>474</v>
      </c>
      <c r="J1843" s="83">
        <v>761</v>
      </c>
      <c r="K1843" s="84">
        <v>1235</v>
      </c>
      <c r="L1843" s="86">
        <v>629</v>
      </c>
      <c r="M1843" s="86">
        <v>16942</v>
      </c>
      <c r="N1843" s="56"/>
      <c r="O1843" s="466"/>
    </row>
    <row r="1844" spans="1:15" s="467" customFormat="1" ht="12.75" customHeight="1" x14ac:dyDescent="0.25">
      <c r="A1844" s="128"/>
      <c r="B1844" s="107"/>
      <c r="C1844" s="201"/>
      <c r="D1844" s="107">
        <v>2017</v>
      </c>
      <c r="E1844" s="211"/>
      <c r="F1844" s="136">
        <v>422</v>
      </c>
      <c r="G1844" s="138">
        <v>637</v>
      </c>
      <c r="H1844" s="139">
        <v>1059</v>
      </c>
      <c r="I1844" s="136">
        <v>516</v>
      </c>
      <c r="J1844" s="138">
        <v>795</v>
      </c>
      <c r="K1844" s="139">
        <v>1311</v>
      </c>
      <c r="L1844" s="137">
        <v>609</v>
      </c>
      <c r="M1844" s="137">
        <v>17644</v>
      </c>
      <c r="N1844" s="115"/>
      <c r="O1844" s="466"/>
    </row>
    <row r="1845" spans="1:15" s="467" customFormat="1" ht="12.75" customHeight="1" x14ac:dyDescent="0.25">
      <c r="A1845" s="128"/>
      <c r="B1845" s="107"/>
      <c r="C1845" s="201"/>
      <c r="D1845" s="107">
        <v>2018</v>
      </c>
      <c r="E1845" s="211"/>
      <c r="F1845" s="136">
        <v>439</v>
      </c>
      <c r="G1845" s="138">
        <v>640</v>
      </c>
      <c r="H1845" s="139">
        <v>1079</v>
      </c>
      <c r="I1845" s="136">
        <v>493</v>
      </c>
      <c r="J1845" s="138">
        <v>715</v>
      </c>
      <c r="K1845" s="139">
        <v>1208</v>
      </c>
      <c r="L1845" s="137">
        <v>586</v>
      </c>
      <c r="M1845" s="137">
        <v>18266</v>
      </c>
      <c r="N1845" s="115"/>
      <c r="O1845" s="466"/>
    </row>
    <row r="1846" spans="1:15" s="466" customFormat="1" ht="4.5" customHeight="1" thickBot="1" x14ac:dyDescent="0.25">
      <c r="A1846" s="128"/>
      <c r="B1846" s="107"/>
      <c r="C1846" s="201"/>
      <c r="D1846" s="105"/>
      <c r="E1846" s="213">
        <v>5</v>
      </c>
      <c r="F1846" s="13"/>
      <c r="G1846" s="14"/>
      <c r="H1846" s="15"/>
      <c r="I1846" s="13"/>
      <c r="J1846" s="14"/>
      <c r="K1846" s="15"/>
      <c r="L1846" s="8"/>
      <c r="M1846" s="8"/>
      <c r="N1846" s="140"/>
    </row>
    <row r="1847" spans="1:15" s="33" customFormat="1" ht="12.75" hidden="1" customHeight="1" x14ac:dyDescent="0.2">
      <c r="A1847" s="129">
        <v>1</v>
      </c>
      <c r="B1847" s="107"/>
      <c r="C1847" s="203" t="s">
        <v>46</v>
      </c>
      <c r="D1847" s="107">
        <v>1995</v>
      </c>
      <c r="E1847" s="214">
        <v>16</v>
      </c>
      <c r="F1847" s="136" t="s">
        <v>307</v>
      </c>
      <c r="G1847" s="138" t="s">
        <v>307</v>
      </c>
      <c r="H1847" s="139" t="s">
        <v>307</v>
      </c>
      <c r="I1847" s="136" t="s">
        <v>307</v>
      </c>
      <c r="J1847" s="138" t="s">
        <v>307</v>
      </c>
      <c r="K1847" s="139" t="s">
        <v>307</v>
      </c>
      <c r="L1847" s="137" t="s">
        <v>307</v>
      </c>
      <c r="M1847" s="137" t="s">
        <v>307</v>
      </c>
      <c r="N1847" s="44"/>
      <c r="O1847" s="466"/>
    </row>
    <row r="1848" spans="1:15" s="33" customFormat="1" ht="12.75" hidden="1" customHeight="1" x14ac:dyDescent="0.2">
      <c r="A1848" s="129">
        <v>1</v>
      </c>
      <c r="B1848" s="107"/>
      <c r="C1848" s="203" t="s">
        <v>46</v>
      </c>
      <c r="D1848" s="107">
        <v>1996</v>
      </c>
      <c r="E1848" s="214">
        <v>0</v>
      </c>
      <c r="F1848" s="136">
        <v>13</v>
      </c>
      <c r="G1848" s="138">
        <v>6</v>
      </c>
      <c r="H1848" s="139">
        <v>19</v>
      </c>
      <c r="I1848" s="136">
        <v>10</v>
      </c>
      <c r="J1848" s="138">
        <v>7</v>
      </c>
      <c r="K1848" s="139">
        <v>17</v>
      </c>
      <c r="L1848" s="137">
        <v>6</v>
      </c>
      <c r="M1848" s="137">
        <v>38</v>
      </c>
      <c r="N1848" s="44"/>
      <c r="O1848" s="466"/>
    </row>
    <row r="1849" spans="1:15" s="33" customFormat="1" ht="12.75" hidden="1" customHeight="1" x14ac:dyDescent="0.2">
      <c r="A1849" s="129">
        <v>1</v>
      </c>
      <c r="B1849" s="106" t="s">
        <v>45</v>
      </c>
      <c r="C1849" s="203" t="s">
        <v>46</v>
      </c>
      <c r="D1849" s="107">
        <v>1997</v>
      </c>
      <c r="E1849" s="214">
        <v>1</v>
      </c>
      <c r="F1849" s="136">
        <v>3</v>
      </c>
      <c r="G1849" s="138">
        <v>17</v>
      </c>
      <c r="H1849" s="139">
        <v>20</v>
      </c>
      <c r="I1849" s="136">
        <v>12</v>
      </c>
      <c r="J1849" s="138">
        <v>1</v>
      </c>
      <c r="K1849" s="139">
        <v>13</v>
      </c>
      <c r="L1849" s="137">
        <v>0</v>
      </c>
      <c r="M1849" s="137">
        <v>49</v>
      </c>
      <c r="N1849" s="44"/>
      <c r="O1849" s="466"/>
    </row>
    <row r="1850" spans="1:15" s="33" customFormat="1" ht="12.75" hidden="1" customHeight="1" x14ac:dyDescent="0.2">
      <c r="A1850" s="129">
        <v>1</v>
      </c>
      <c r="B1850" s="106" t="s">
        <v>45</v>
      </c>
      <c r="C1850" s="203" t="s">
        <v>46</v>
      </c>
      <c r="D1850" s="107">
        <v>1998</v>
      </c>
      <c r="E1850" s="214">
        <v>2</v>
      </c>
      <c r="F1850" s="136">
        <v>7</v>
      </c>
      <c r="G1850" s="138">
        <v>4</v>
      </c>
      <c r="H1850" s="139">
        <v>11</v>
      </c>
      <c r="I1850" s="136">
        <v>9</v>
      </c>
      <c r="J1850" s="138">
        <v>14</v>
      </c>
      <c r="K1850" s="139">
        <v>23</v>
      </c>
      <c r="L1850" s="137">
        <v>0</v>
      </c>
      <c r="M1850" s="137">
        <v>72</v>
      </c>
      <c r="N1850" s="44"/>
      <c r="O1850" s="466"/>
    </row>
    <row r="1851" spans="1:15" s="33" customFormat="1" ht="12.75" hidden="1" customHeight="1" x14ac:dyDescent="0.2">
      <c r="A1851" s="129">
        <v>1</v>
      </c>
      <c r="B1851" s="106" t="s">
        <v>45</v>
      </c>
      <c r="C1851" s="203" t="s">
        <v>46</v>
      </c>
      <c r="D1851" s="107">
        <v>1999</v>
      </c>
      <c r="E1851" s="214">
        <v>3</v>
      </c>
      <c r="F1851" s="136">
        <v>0</v>
      </c>
      <c r="G1851" s="138">
        <v>0</v>
      </c>
      <c r="H1851" s="96">
        <v>0</v>
      </c>
      <c r="I1851" s="136">
        <v>0</v>
      </c>
      <c r="J1851" s="138">
        <v>0</v>
      </c>
      <c r="K1851" s="96">
        <v>0</v>
      </c>
      <c r="L1851" s="93">
        <v>0</v>
      </c>
      <c r="M1851" s="137">
        <v>76</v>
      </c>
      <c r="N1851" s="44"/>
      <c r="O1851" s="466"/>
    </row>
    <row r="1852" spans="1:15" s="33" customFormat="1" ht="12.75" hidden="1" customHeight="1" x14ac:dyDescent="0.2">
      <c r="A1852" s="129">
        <v>1</v>
      </c>
      <c r="B1852" s="106" t="s">
        <v>45</v>
      </c>
      <c r="C1852" s="203" t="s">
        <v>46</v>
      </c>
      <c r="D1852" s="107">
        <v>2000</v>
      </c>
      <c r="E1852" s="214">
        <v>4</v>
      </c>
      <c r="F1852" s="136">
        <v>9</v>
      </c>
      <c r="G1852" s="138">
        <v>12</v>
      </c>
      <c r="H1852" s="139">
        <v>21</v>
      </c>
      <c r="I1852" s="136">
        <v>2</v>
      </c>
      <c r="J1852" s="138">
        <v>7</v>
      </c>
      <c r="K1852" s="139">
        <v>9</v>
      </c>
      <c r="L1852" s="137">
        <v>9</v>
      </c>
      <c r="M1852" s="137">
        <v>76</v>
      </c>
      <c r="N1852" s="98"/>
      <c r="O1852" s="466"/>
    </row>
    <row r="1853" spans="1:15" s="33" customFormat="1" ht="12.75" hidden="1" customHeight="1" x14ac:dyDescent="0.2">
      <c r="A1853" s="129">
        <v>1</v>
      </c>
      <c r="B1853" s="106" t="s">
        <v>45</v>
      </c>
      <c r="C1853" s="203" t="s">
        <v>46</v>
      </c>
      <c r="D1853" s="107">
        <v>2001</v>
      </c>
      <c r="E1853" s="214">
        <v>5</v>
      </c>
      <c r="F1853" s="136">
        <v>5</v>
      </c>
      <c r="G1853" s="138">
        <v>6</v>
      </c>
      <c r="H1853" s="139">
        <v>11</v>
      </c>
      <c r="I1853" s="136">
        <v>5</v>
      </c>
      <c r="J1853" s="138">
        <v>21</v>
      </c>
      <c r="K1853" s="139">
        <v>26</v>
      </c>
      <c r="L1853" s="137">
        <v>11</v>
      </c>
      <c r="M1853" s="137">
        <v>91</v>
      </c>
      <c r="N1853" s="98"/>
      <c r="O1853" s="466"/>
    </row>
    <row r="1854" spans="1:15" s="33" customFormat="1" ht="12.75" hidden="1" customHeight="1" x14ac:dyDescent="0.2">
      <c r="A1854" s="129">
        <v>1</v>
      </c>
      <c r="B1854" s="106" t="s">
        <v>45</v>
      </c>
      <c r="C1854" s="203" t="s">
        <v>46</v>
      </c>
      <c r="D1854" s="107">
        <v>2002</v>
      </c>
      <c r="E1854" s="214">
        <v>6</v>
      </c>
      <c r="F1854" s="136">
        <v>5</v>
      </c>
      <c r="G1854" s="138">
        <v>14</v>
      </c>
      <c r="H1854" s="139">
        <v>19</v>
      </c>
      <c r="I1854" s="136">
        <v>15</v>
      </c>
      <c r="J1854" s="138">
        <v>9</v>
      </c>
      <c r="K1854" s="139">
        <v>24</v>
      </c>
      <c r="L1854" s="137">
        <v>7</v>
      </c>
      <c r="M1854" s="137">
        <v>108</v>
      </c>
      <c r="N1854" s="98"/>
      <c r="O1854" s="466"/>
    </row>
    <row r="1855" spans="1:15" s="33" customFormat="1" ht="12.75" hidden="1" customHeight="1" x14ac:dyDescent="0.2">
      <c r="A1855" s="129">
        <v>1</v>
      </c>
      <c r="B1855" s="106" t="s">
        <v>45</v>
      </c>
      <c r="C1855" s="203" t="s">
        <v>46</v>
      </c>
      <c r="D1855" s="107">
        <v>2003</v>
      </c>
      <c r="E1855" s="214">
        <v>0</v>
      </c>
      <c r="F1855" s="136">
        <v>5</v>
      </c>
      <c r="G1855" s="138">
        <v>41</v>
      </c>
      <c r="H1855" s="139">
        <v>46</v>
      </c>
      <c r="I1855" s="136">
        <v>1</v>
      </c>
      <c r="J1855" s="138">
        <v>11</v>
      </c>
      <c r="K1855" s="139">
        <v>12</v>
      </c>
      <c r="L1855" s="137">
        <v>2</v>
      </c>
      <c r="M1855" s="137">
        <v>154</v>
      </c>
      <c r="N1855" s="98"/>
      <c r="O1855" s="466"/>
    </row>
    <row r="1856" spans="1:15" s="33" customFormat="1" ht="12.75" hidden="1" customHeight="1" x14ac:dyDescent="0.2">
      <c r="A1856" s="129">
        <v>1</v>
      </c>
      <c r="B1856" s="106" t="s">
        <v>45</v>
      </c>
      <c r="C1856" s="203" t="s">
        <v>46</v>
      </c>
      <c r="D1856" s="107">
        <v>2004</v>
      </c>
      <c r="E1856" s="214">
        <v>1</v>
      </c>
      <c r="F1856" s="136">
        <v>6</v>
      </c>
      <c r="G1856" s="138">
        <v>18</v>
      </c>
      <c r="H1856" s="139">
        <v>24</v>
      </c>
      <c r="I1856" s="136">
        <v>4</v>
      </c>
      <c r="J1856" s="138">
        <v>38</v>
      </c>
      <c r="K1856" s="139">
        <v>42</v>
      </c>
      <c r="L1856" s="137">
        <v>5</v>
      </c>
      <c r="M1856" s="137">
        <v>156</v>
      </c>
      <c r="N1856" s="98"/>
      <c r="O1856" s="466"/>
    </row>
    <row r="1857" spans="1:15" s="33" customFormat="1" ht="12" hidden="1" customHeight="1" x14ac:dyDescent="0.2">
      <c r="A1857" s="129"/>
      <c r="B1857" s="106"/>
      <c r="C1857" s="203"/>
      <c r="D1857" s="107">
        <v>2005</v>
      </c>
      <c r="E1857" s="214"/>
      <c r="F1857" s="136">
        <v>9</v>
      </c>
      <c r="G1857" s="138">
        <v>16</v>
      </c>
      <c r="H1857" s="139">
        <v>25</v>
      </c>
      <c r="I1857" s="136">
        <v>4</v>
      </c>
      <c r="J1857" s="138">
        <v>17</v>
      </c>
      <c r="K1857" s="139">
        <v>21</v>
      </c>
      <c r="L1857" s="137">
        <v>9</v>
      </c>
      <c r="M1857" s="137">
        <v>168</v>
      </c>
      <c r="N1857" s="98"/>
      <c r="O1857" s="466"/>
    </row>
    <row r="1858" spans="1:15" s="33" customFormat="1" ht="12.75" hidden="1" customHeight="1" x14ac:dyDescent="0.2">
      <c r="A1858" s="129">
        <v>1</v>
      </c>
      <c r="B1858" s="106" t="s">
        <v>45</v>
      </c>
      <c r="C1858" s="203" t="s">
        <v>46</v>
      </c>
      <c r="D1858" s="105">
        <v>2006</v>
      </c>
      <c r="E1858" s="214">
        <v>2</v>
      </c>
      <c r="F1858" s="136">
        <v>8</v>
      </c>
      <c r="G1858" s="138">
        <v>53</v>
      </c>
      <c r="H1858" s="139">
        <v>61</v>
      </c>
      <c r="I1858" s="136">
        <v>12</v>
      </c>
      <c r="J1858" s="138">
        <v>21</v>
      </c>
      <c r="K1858" s="139">
        <v>33</v>
      </c>
      <c r="L1858" s="137">
        <v>4</v>
      </c>
      <c r="M1858" s="137">
        <v>196</v>
      </c>
      <c r="N1858" s="98"/>
      <c r="O1858" s="466"/>
    </row>
    <row r="1859" spans="1:15" s="33" customFormat="1" ht="12.75" hidden="1" customHeight="1" x14ac:dyDescent="0.2">
      <c r="A1859" s="129">
        <v>1</v>
      </c>
      <c r="B1859" s="107" t="s">
        <v>45</v>
      </c>
      <c r="C1859" s="203" t="s">
        <v>46</v>
      </c>
      <c r="D1859" s="105">
        <v>2007</v>
      </c>
      <c r="E1859" s="214">
        <v>3</v>
      </c>
      <c r="F1859" s="136">
        <v>7</v>
      </c>
      <c r="G1859" s="138">
        <v>56</v>
      </c>
      <c r="H1859" s="139">
        <v>63</v>
      </c>
      <c r="I1859" s="136">
        <v>10</v>
      </c>
      <c r="J1859" s="138">
        <v>44</v>
      </c>
      <c r="K1859" s="139">
        <v>54</v>
      </c>
      <c r="L1859" s="137">
        <v>3</v>
      </c>
      <c r="M1859" s="137">
        <v>247</v>
      </c>
      <c r="N1859" s="98"/>
      <c r="O1859" s="466"/>
    </row>
    <row r="1860" spans="1:15" s="33" customFormat="1" ht="12.75" hidden="1" customHeight="1" thickBot="1" x14ac:dyDescent="0.25">
      <c r="A1860" s="129">
        <v>1</v>
      </c>
      <c r="B1860" s="107" t="s">
        <v>45</v>
      </c>
      <c r="C1860" s="203" t="s">
        <v>46</v>
      </c>
      <c r="D1860" s="105">
        <v>2008</v>
      </c>
      <c r="E1860" s="216">
        <v>4</v>
      </c>
      <c r="F1860" s="136">
        <v>13</v>
      </c>
      <c r="G1860" s="138">
        <v>30</v>
      </c>
      <c r="H1860" s="139">
        <v>43</v>
      </c>
      <c r="I1860" s="136">
        <v>2</v>
      </c>
      <c r="J1860" s="138">
        <v>30</v>
      </c>
      <c r="K1860" s="139">
        <v>32</v>
      </c>
      <c r="L1860" s="137">
        <v>6</v>
      </c>
      <c r="M1860" s="137">
        <v>273</v>
      </c>
      <c r="N1860" s="98"/>
      <c r="O1860" s="466"/>
    </row>
    <row r="1861" spans="1:15" s="33" customFormat="1" ht="12.75" hidden="1" customHeight="1" x14ac:dyDescent="0.2">
      <c r="A1861" s="129">
        <v>1</v>
      </c>
      <c r="B1861" s="107" t="s">
        <v>45</v>
      </c>
      <c r="C1861" s="203" t="s">
        <v>46</v>
      </c>
      <c r="D1861" s="105">
        <v>2009</v>
      </c>
      <c r="E1861" s="214">
        <v>7</v>
      </c>
      <c r="F1861" s="136">
        <v>29</v>
      </c>
      <c r="G1861" s="138">
        <v>36</v>
      </c>
      <c r="H1861" s="139">
        <v>65</v>
      </c>
      <c r="I1861" s="136">
        <v>12</v>
      </c>
      <c r="J1861" s="14">
        <v>41</v>
      </c>
      <c r="K1861" s="139">
        <v>53</v>
      </c>
      <c r="L1861" s="137">
        <v>6</v>
      </c>
      <c r="M1861" s="137">
        <v>322</v>
      </c>
      <c r="N1861" s="98"/>
      <c r="O1861" s="466"/>
    </row>
    <row r="1862" spans="1:15" s="33" customFormat="1" ht="12.75" hidden="1" customHeight="1" x14ac:dyDescent="0.2">
      <c r="A1862" s="129">
        <v>1</v>
      </c>
      <c r="B1862" s="107" t="s">
        <v>45</v>
      </c>
      <c r="C1862" s="203" t="s">
        <v>46</v>
      </c>
      <c r="D1862" s="107">
        <v>2010</v>
      </c>
      <c r="E1862" s="214">
        <v>8</v>
      </c>
      <c r="F1862" s="94">
        <v>10</v>
      </c>
      <c r="G1862" s="95">
        <v>36</v>
      </c>
      <c r="H1862" s="96">
        <v>46</v>
      </c>
      <c r="I1862" s="94">
        <v>5</v>
      </c>
      <c r="J1862" s="97">
        <v>33</v>
      </c>
      <c r="K1862" s="96">
        <v>38</v>
      </c>
      <c r="L1862" s="93">
        <v>2</v>
      </c>
      <c r="M1862" s="93">
        <v>358</v>
      </c>
      <c r="N1862" s="44"/>
      <c r="O1862" s="466"/>
    </row>
    <row r="1863" spans="1:15" s="101" customFormat="1" ht="12.75" hidden="1" customHeight="1" x14ac:dyDescent="0.2">
      <c r="A1863" s="129"/>
      <c r="B1863" s="104"/>
      <c r="C1863" s="220"/>
      <c r="D1863" s="107">
        <v>2011</v>
      </c>
      <c r="E1863" s="214"/>
      <c r="F1863" s="94">
        <v>6</v>
      </c>
      <c r="G1863" s="95">
        <v>62</v>
      </c>
      <c r="H1863" s="96">
        <v>68</v>
      </c>
      <c r="I1863" s="94">
        <v>33</v>
      </c>
      <c r="J1863" s="97">
        <v>29</v>
      </c>
      <c r="K1863" s="96">
        <v>62</v>
      </c>
      <c r="L1863" s="93">
        <v>5</v>
      </c>
      <c r="M1863" s="93">
        <v>415</v>
      </c>
      <c r="N1863" s="98"/>
      <c r="O1863" s="466"/>
    </row>
    <row r="1864" spans="1:15" s="101" customFormat="1" ht="12.75" hidden="1" customHeight="1" x14ac:dyDescent="0.2">
      <c r="A1864" s="129">
        <v>72</v>
      </c>
      <c r="B1864" s="188"/>
      <c r="C1864" s="183"/>
      <c r="D1864" s="107" t="s">
        <v>339</v>
      </c>
      <c r="E1864" s="214"/>
      <c r="F1864" s="85">
        <v>16</v>
      </c>
      <c r="G1864" s="83">
        <v>40</v>
      </c>
      <c r="H1864" s="84">
        <v>56</v>
      </c>
      <c r="I1864" s="85">
        <v>14</v>
      </c>
      <c r="J1864" s="83">
        <v>66</v>
      </c>
      <c r="K1864" s="84">
        <v>80</v>
      </c>
      <c r="L1864" s="86">
        <v>6</v>
      </c>
      <c r="M1864" s="86">
        <v>467</v>
      </c>
      <c r="N1864" s="56"/>
      <c r="O1864" s="466"/>
    </row>
    <row r="1865" spans="1:15" s="101" customFormat="1" ht="12.75" hidden="1" customHeight="1" x14ac:dyDescent="0.2">
      <c r="A1865" s="129"/>
      <c r="B1865" s="107" t="s">
        <v>45</v>
      </c>
      <c r="C1865" s="203" t="s">
        <v>46</v>
      </c>
      <c r="D1865" s="107">
        <v>2013</v>
      </c>
      <c r="E1865" s="214"/>
      <c r="F1865" s="85">
        <v>6</v>
      </c>
      <c r="G1865" s="83">
        <v>48</v>
      </c>
      <c r="H1865" s="84">
        <v>54</v>
      </c>
      <c r="I1865" s="85">
        <v>14</v>
      </c>
      <c r="J1865" s="83">
        <v>96</v>
      </c>
      <c r="K1865" s="84">
        <v>110</v>
      </c>
      <c r="L1865" s="86">
        <v>9</v>
      </c>
      <c r="M1865" s="86">
        <v>515</v>
      </c>
      <c r="N1865" s="56"/>
      <c r="O1865" s="466"/>
    </row>
    <row r="1866" spans="1:15" s="101" customFormat="1" ht="12.75" customHeight="1" x14ac:dyDescent="0.2">
      <c r="A1866" s="129"/>
      <c r="B1866" s="107" t="s">
        <v>45</v>
      </c>
      <c r="C1866" s="203" t="s">
        <v>46</v>
      </c>
      <c r="D1866" s="107">
        <v>2014</v>
      </c>
      <c r="E1866" s="214"/>
      <c r="F1866" s="85">
        <v>14</v>
      </c>
      <c r="G1866" s="83">
        <v>35</v>
      </c>
      <c r="H1866" s="84">
        <v>49</v>
      </c>
      <c r="I1866" s="85">
        <v>13</v>
      </c>
      <c r="J1866" s="83">
        <v>26</v>
      </c>
      <c r="K1866" s="84">
        <v>39</v>
      </c>
      <c r="L1866" s="86">
        <v>41</v>
      </c>
      <c r="M1866" s="86">
        <v>550</v>
      </c>
      <c r="N1866" s="56"/>
      <c r="O1866" s="466"/>
    </row>
    <row r="1867" spans="1:15" s="101" customFormat="1" ht="12.75" customHeight="1" x14ac:dyDescent="0.2">
      <c r="A1867" s="129"/>
      <c r="B1867" s="107"/>
      <c r="C1867" s="203"/>
      <c r="D1867" s="107">
        <v>2015</v>
      </c>
      <c r="E1867" s="214"/>
      <c r="F1867" s="136" t="s">
        <v>307</v>
      </c>
      <c r="G1867" s="138" t="s">
        <v>307</v>
      </c>
      <c r="H1867" s="139" t="s">
        <v>307</v>
      </c>
      <c r="I1867" s="136" t="s">
        <v>307</v>
      </c>
      <c r="J1867" s="14" t="s">
        <v>307</v>
      </c>
      <c r="K1867" s="139" t="s">
        <v>307</v>
      </c>
      <c r="L1867" s="137" t="s">
        <v>307</v>
      </c>
      <c r="M1867" s="137" t="s">
        <v>307</v>
      </c>
      <c r="N1867" s="56"/>
      <c r="O1867" s="466"/>
    </row>
    <row r="1868" spans="1:15" s="101" customFormat="1" ht="12.75" customHeight="1" x14ac:dyDescent="0.2">
      <c r="A1868" s="129"/>
      <c r="B1868" s="107"/>
      <c r="C1868" s="203"/>
      <c r="D1868" s="107">
        <v>2016</v>
      </c>
      <c r="E1868" s="214"/>
      <c r="F1868" s="136">
        <v>14</v>
      </c>
      <c r="G1868" s="138">
        <v>34</v>
      </c>
      <c r="H1868" s="139">
        <v>48</v>
      </c>
      <c r="I1868" s="136">
        <v>12</v>
      </c>
      <c r="J1868" s="14">
        <v>46</v>
      </c>
      <c r="K1868" s="139">
        <v>58</v>
      </c>
      <c r="L1868" s="137">
        <v>41</v>
      </c>
      <c r="M1868" s="86">
        <v>576</v>
      </c>
      <c r="N1868" s="56"/>
      <c r="O1868" s="466"/>
    </row>
    <row r="1869" spans="1:15" s="467" customFormat="1" ht="12.75" customHeight="1" x14ac:dyDescent="0.25">
      <c r="A1869" s="128"/>
      <c r="B1869" s="107"/>
      <c r="C1869" s="201"/>
      <c r="D1869" s="107">
        <v>2017</v>
      </c>
      <c r="E1869" s="211"/>
      <c r="F1869" s="136">
        <v>18</v>
      </c>
      <c r="G1869" s="138">
        <v>36</v>
      </c>
      <c r="H1869" s="139">
        <v>54</v>
      </c>
      <c r="I1869" s="136">
        <v>20</v>
      </c>
      <c r="J1869" s="138">
        <v>32</v>
      </c>
      <c r="K1869" s="139">
        <v>52</v>
      </c>
      <c r="L1869" s="137">
        <v>41</v>
      </c>
      <c r="M1869" s="137">
        <v>588</v>
      </c>
      <c r="N1869" s="115"/>
      <c r="O1869" s="466"/>
    </row>
    <row r="1870" spans="1:15" s="467" customFormat="1" ht="12.75" customHeight="1" x14ac:dyDescent="0.25">
      <c r="A1870" s="128"/>
      <c r="B1870" s="107"/>
      <c r="C1870" s="201"/>
      <c r="D1870" s="107">
        <v>2018</v>
      </c>
      <c r="E1870" s="211"/>
      <c r="F1870" s="136">
        <v>8</v>
      </c>
      <c r="G1870" s="138">
        <v>40</v>
      </c>
      <c r="H1870" s="139">
        <v>48</v>
      </c>
      <c r="I1870" s="136">
        <v>7</v>
      </c>
      <c r="J1870" s="138">
        <v>30</v>
      </c>
      <c r="K1870" s="139">
        <v>37</v>
      </c>
      <c r="L1870" s="137">
        <v>56</v>
      </c>
      <c r="M1870" s="137">
        <v>568</v>
      </c>
      <c r="N1870" s="100"/>
      <c r="O1870" s="466"/>
    </row>
    <row r="1871" spans="1:15" s="466" customFormat="1" ht="4.5" customHeight="1" thickBot="1" x14ac:dyDescent="0.25">
      <c r="A1871" s="128"/>
      <c r="B1871" s="107"/>
      <c r="C1871" s="201"/>
      <c r="D1871" s="105"/>
      <c r="E1871" s="213">
        <v>5</v>
      </c>
      <c r="F1871" s="13"/>
      <c r="G1871" s="14"/>
      <c r="H1871" s="15"/>
      <c r="I1871" s="13"/>
      <c r="J1871" s="14"/>
      <c r="K1871" s="15"/>
      <c r="L1871" s="8"/>
      <c r="M1871" s="8"/>
      <c r="N1871" s="140"/>
    </row>
    <row r="1872" spans="1:15" s="33" customFormat="1" ht="12" hidden="1" customHeight="1" x14ac:dyDescent="0.2">
      <c r="A1872" s="128"/>
      <c r="B1872" s="107"/>
      <c r="C1872" s="203" t="s">
        <v>226</v>
      </c>
      <c r="D1872" s="105">
        <v>2004</v>
      </c>
      <c r="E1872" s="214"/>
      <c r="F1872" s="136">
        <v>14</v>
      </c>
      <c r="G1872" s="138">
        <v>0</v>
      </c>
      <c r="H1872" s="139">
        <v>14</v>
      </c>
      <c r="I1872" s="136">
        <v>6</v>
      </c>
      <c r="J1872" s="138">
        <v>0</v>
      </c>
      <c r="K1872" s="139">
        <v>6</v>
      </c>
      <c r="L1872" s="137">
        <v>0</v>
      </c>
      <c r="M1872" s="137">
        <v>30</v>
      </c>
      <c r="N1872" s="98"/>
      <c r="O1872" s="466"/>
    </row>
    <row r="1873" spans="1:15" s="33" customFormat="1" ht="12" hidden="1" customHeight="1" x14ac:dyDescent="0.2">
      <c r="A1873" s="128"/>
      <c r="B1873" s="107"/>
      <c r="C1873" s="203" t="s">
        <v>226</v>
      </c>
      <c r="D1873" s="105">
        <v>2005</v>
      </c>
      <c r="E1873" s="214"/>
      <c r="F1873" s="136">
        <v>5</v>
      </c>
      <c r="G1873" s="138">
        <v>0</v>
      </c>
      <c r="H1873" s="139">
        <v>5</v>
      </c>
      <c r="I1873" s="136">
        <v>8</v>
      </c>
      <c r="J1873" s="138">
        <v>0</v>
      </c>
      <c r="K1873" s="139">
        <v>8</v>
      </c>
      <c r="L1873" s="137">
        <v>10</v>
      </c>
      <c r="M1873" s="137">
        <v>28</v>
      </c>
      <c r="N1873" s="98"/>
      <c r="O1873" s="466"/>
    </row>
    <row r="1874" spans="1:15" s="33" customFormat="1" ht="12.75" hidden="1" customHeight="1" x14ac:dyDescent="0.2">
      <c r="A1874" s="129">
        <v>1</v>
      </c>
      <c r="B1874" s="107"/>
      <c r="C1874" s="203" t="s">
        <v>177</v>
      </c>
      <c r="D1874" s="105">
        <v>2006</v>
      </c>
      <c r="E1874" s="214">
        <v>11</v>
      </c>
      <c r="F1874" s="136">
        <v>9</v>
      </c>
      <c r="G1874" s="138">
        <v>0</v>
      </c>
      <c r="H1874" s="139">
        <v>9</v>
      </c>
      <c r="I1874" s="136">
        <v>9</v>
      </c>
      <c r="J1874" s="138">
        <v>0</v>
      </c>
      <c r="K1874" s="139">
        <v>9</v>
      </c>
      <c r="L1874" s="137">
        <v>4</v>
      </c>
      <c r="M1874" s="137">
        <v>33</v>
      </c>
      <c r="N1874" s="98"/>
      <c r="O1874" s="466"/>
    </row>
    <row r="1875" spans="1:15" s="33" customFormat="1" ht="12.75" hidden="1" customHeight="1" x14ac:dyDescent="0.2">
      <c r="A1875" s="129">
        <v>1</v>
      </c>
      <c r="B1875" s="107" t="s">
        <v>121</v>
      </c>
      <c r="C1875" s="203" t="s">
        <v>226</v>
      </c>
      <c r="D1875" s="105">
        <v>2007</v>
      </c>
      <c r="E1875" s="214">
        <v>12</v>
      </c>
      <c r="F1875" s="136">
        <v>11</v>
      </c>
      <c r="G1875" s="138">
        <v>2</v>
      </c>
      <c r="H1875" s="139">
        <v>13</v>
      </c>
      <c r="I1875" s="136">
        <v>8</v>
      </c>
      <c r="J1875" s="138">
        <v>0</v>
      </c>
      <c r="K1875" s="139">
        <v>8</v>
      </c>
      <c r="L1875" s="137">
        <v>3</v>
      </c>
      <c r="M1875" s="137">
        <v>38</v>
      </c>
      <c r="N1875" s="98"/>
      <c r="O1875" s="466"/>
    </row>
    <row r="1876" spans="1:15" s="33" customFormat="1" ht="12.75" hidden="1" customHeight="1" x14ac:dyDescent="0.2">
      <c r="A1876" s="129">
        <v>1</v>
      </c>
      <c r="B1876" s="107" t="s">
        <v>121</v>
      </c>
      <c r="C1876" s="203" t="s">
        <v>226</v>
      </c>
      <c r="D1876" s="105">
        <v>2008</v>
      </c>
      <c r="E1876" s="214">
        <v>13</v>
      </c>
      <c r="F1876" s="136">
        <v>7</v>
      </c>
      <c r="G1876" s="138">
        <v>0</v>
      </c>
      <c r="H1876" s="139">
        <v>7</v>
      </c>
      <c r="I1876" s="136">
        <v>6</v>
      </c>
      <c r="J1876" s="138">
        <v>0</v>
      </c>
      <c r="K1876" s="139">
        <v>6</v>
      </c>
      <c r="L1876" s="137">
        <v>0</v>
      </c>
      <c r="M1876" s="137">
        <v>44</v>
      </c>
      <c r="N1876" s="98"/>
      <c r="O1876" s="466"/>
    </row>
    <row r="1877" spans="1:15" s="33" customFormat="1" ht="12.75" hidden="1" customHeight="1" x14ac:dyDescent="0.2">
      <c r="A1877" s="129">
        <v>1</v>
      </c>
      <c r="B1877" s="107" t="s">
        <v>121</v>
      </c>
      <c r="C1877" s="203" t="s">
        <v>226</v>
      </c>
      <c r="D1877" s="105">
        <v>2009</v>
      </c>
      <c r="E1877" s="214">
        <v>14</v>
      </c>
      <c r="F1877" s="136">
        <v>9</v>
      </c>
      <c r="G1877" s="138">
        <v>0</v>
      </c>
      <c r="H1877" s="139">
        <v>9</v>
      </c>
      <c r="I1877" s="136">
        <v>11</v>
      </c>
      <c r="J1877" s="14">
        <v>0</v>
      </c>
      <c r="K1877" s="139">
        <v>11</v>
      </c>
      <c r="L1877" s="137">
        <v>1</v>
      </c>
      <c r="M1877" s="137">
        <v>54</v>
      </c>
      <c r="N1877" s="98"/>
      <c r="O1877" s="466"/>
    </row>
    <row r="1878" spans="1:15" s="33" customFormat="1" ht="12.75" hidden="1" customHeight="1" x14ac:dyDescent="0.2">
      <c r="A1878" s="129">
        <v>1</v>
      </c>
      <c r="B1878" s="104"/>
      <c r="C1878" s="220"/>
      <c r="D1878" s="107">
        <v>2010</v>
      </c>
      <c r="E1878" s="214">
        <v>15</v>
      </c>
      <c r="F1878" s="94">
        <v>11</v>
      </c>
      <c r="G1878" s="95">
        <v>0</v>
      </c>
      <c r="H1878" s="96">
        <f>SUM(G1878,F1878)</f>
        <v>11</v>
      </c>
      <c r="I1878" s="94">
        <v>10</v>
      </c>
      <c r="J1878" s="97">
        <v>0</v>
      </c>
      <c r="K1878" s="96">
        <f>SUM(J1878,I1878)</f>
        <v>10</v>
      </c>
      <c r="L1878" s="93">
        <v>11</v>
      </c>
      <c r="M1878" s="93">
        <v>53</v>
      </c>
      <c r="N1878" s="44"/>
      <c r="O1878" s="466"/>
    </row>
    <row r="1879" spans="1:15" s="101" customFormat="1" ht="12.75" hidden="1" customHeight="1" x14ac:dyDescent="0.2">
      <c r="A1879" s="129"/>
      <c r="B1879" s="188"/>
      <c r="C1879" s="183"/>
      <c r="D1879" s="107">
        <v>2011</v>
      </c>
      <c r="E1879" s="214"/>
      <c r="F1879" s="94">
        <v>13</v>
      </c>
      <c r="G1879" s="95">
        <v>1</v>
      </c>
      <c r="H1879" s="96">
        <f>SUM(G1879,F1879)</f>
        <v>14</v>
      </c>
      <c r="I1879" s="94">
        <v>8</v>
      </c>
      <c r="J1879" s="97">
        <v>0</v>
      </c>
      <c r="K1879" s="96">
        <f>SUM(J1879,I1879)</f>
        <v>8</v>
      </c>
      <c r="L1879" s="93">
        <v>18</v>
      </c>
      <c r="M1879" s="93">
        <v>43</v>
      </c>
      <c r="N1879" s="56"/>
      <c r="O1879" s="466"/>
    </row>
    <row r="1880" spans="1:15" s="101" customFormat="1" ht="12.75" hidden="1" customHeight="1" x14ac:dyDescent="0.2">
      <c r="A1880" s="129">
        <v>73</v>
      </c>
      <c r="B1880" s="107" t="s">
        <v>121</v>
      </c>
      <c r="C1880" s="203" t="s">
        <v>226</v>
      </c>
      <c r="D1880" s="107" t="s">
        <v>339</v>
      </c>
      <c r="E1880" s="214"/>
      <c r="F1880" s="94">
        <v>8</v>
      </c>
      <c r="G1880" s="95">
        <v>0</v>
      </c>
      <c r="H1880" s="96">
        <v>8</v>
      </c>
      <c r="I1880" s="94">
        <v>12</v>
      </c>
      <c r="J1880" s="97">
        <v>0</v>
      </c>
      <c r="K1880" s="96">
        <v>12</v>
      </c>
      <c r="L1880" s="93">
        <v>3</v>
      </c>
      <c r="M1880" s="93">
        <v>55</v>
      </c>
      <c r="N1880" s="98"/>
      <c r="O1880" s="466"/>
    </row>
    <row r="1881" spans="1:15" s="101" customFormat="1" ht="12.75" hidden="1" customHeight="1" x14ac:dyDescent="0.2">
      <c r="A1881" s="129"/>
      <c r="B1881" s="107" t="s">
        <v>121</v>
      </c>
      <c r="C1881" s="203" t="s">
        <v>226</v>
      </c>
      <c r="D1881" s="107">
        <v>2013</v>
      </c>
      <c r="E1881" s="214"/>
      <c r="F1881" s="94">
        <v>21</v>
      </c>
      <c r="G1881" s="95">
        <v>0</v>
      </c>
      <c r="H1881" s="96">
        <v>21</v>
      </c>
      <c r="I1881" s="94">
        <v>10</v>
      </c>
      <c r="J1881" s="97">
        <v>0</v>
      </c>
      <c r="K1881" s="96">
        <v>10</v>
      </c>
      <c r="L1881" s="93">
        <v>0</v>
      </c>
      <c r="M1881" s="93">
        <v>65</v>
      </c>
      <c r="N1881" s="56"/>
      <c r="O1881" s="466"/>
    </row>
    <row r="1882" spans="1:15" s="101" customFormat="1" ht="12.75" customHeight="1" x14ac:dyDescent="0.2">
      <c r="A1882" s="129"/>
      <c r="B1882" s="107" t="s">
        <v>121</v>
      </c>
      <c r="C1882" s="203" t="s">
        <v>226</v>
      </c>
      <c r="D1882" s="107">
        <v>2014</v>
      </c>
      <c r="E1882" s="214"/>
      <c r="F1882" s="94">
        <v>29</v>
      </c>
      <c r="G1882" s="95">
        <v>0</v>
      </c>
      <c r="H1882" s="96">
        <v>29</v>
      </c>
      <c r="I1882" s="94">
        <v>2</v>
      </c>
      <c r="J1882" s="97">
        <v>0</v>
      </c>
      <c r="K1882" s="96">
        <v>2</v>
      </c>
      <c r="L1882" s="93">
        <v>4</v>
      </c>
      <c r="M1882" s="93">
        <v>60</v>
      </c>
      <c r="N1882" s="56"/>
      <c r="O1882" s="466"/>
    </row>
    <row r="1883" spans="1:15" s="101" customFormat="1" ht="12.75" customHeight="1" x14ac:dyDescent="0.2">
      <c r="A1883" s="129"/>
      <c r="B1883" s="107"/>
      <c r="C1883" s="203"/>
      <c r="D1883" s="107">
        <v>2015</v>
      </c>
      <c r="E1883" s="214"/>
      <c r="F1883" s="136" t="s">
        <v>307</v>
      </c>
      <c r="G1883" s="138" t="s">
        <v>307</v>
      </c>
      <c r="H1883" s="139" t="s">
        <v>307</v>
      </c>
      <c r="I1883" s="136" t="s">
        <v>307</v>
      </c>
      <c r="J1883" s="14" t="s">
        <v>307</v>
      </c>
      <c r="K1883" s="139" t="s">
        <v>307</v>
      </c>
      <c r="L1883" s="137" t="s">
        <v>307</v>
      </c>
      <c r="M1883" s="137" t="s">
        <v>307</v>
      </c>
      <c r="N1883" s="56"/>
      <c r="O1883" s="466"/>
    </row>
    <row r="1884" spans="1:15" s="101" customFormat="1" ht="12.75" customHeight="1" x14ac:dyDescent="0.2">
      <c r="A1884" s="129"/>
      <c r="B1884" s="107"/>
      <c r="C1884" s="203"/>
      <c r="D1884" s="107">
        <v>2016</v>
      </c>
      <c r="E1884" s="214"/>
      <c r="F1884" s="136">
        <v>19</v>
      </c>
      <c r="G1884" s="138">
        <v>1</v>
      </c>
      <c r="H1884" s="139">
        <v>20</v>
      </c>
      <c r="I1884" s="136">
        <v>9</v>
      </c>
      <c r="J1884" s="14">
        <v>1</v>
      </c>
      <c r="K1884" s="139">
        <v>10</v>
      </c>
      <c r="L1884" s="137">
        <v>3</v>
      </c>
      <c r="M1884" s="93">
        <v>67</v>
      </c>
      <c r="N1884" s="71"/>
      <c r="O1884" s="466"/>
    </row>
    <row r="1885" spans="1:15" s="467" customFormat="1" ht="12.75" customHeight="1" x14ac:dyDescent="0.25">
      <c r="A1885" s="128"/>
      <c r="B1885" s="107"/>
      <c r="C1885" s="201"/>
      <c r="D1885" s="107">
        <v>2017</v>
      </c>
      <c r="E1885" s="211"/>
      <c r="F1885" s="136">
        <v>36</v>
      </c>
      <c r="G1885" s="138">
        <v>0</v>
      </c>
      <c r="H1885" s="139">
        <v>36</v>
      </c>
      <c r="I1885" s="136">
        <v>39</v>
      </c>
      <c r="J1885" s="138">
        <v>0</v>
      </c>
      <c r="K1885" s="139">
        <v>39</v>
      </c>
      <c r="L1885" s="137">
        <v>7</v>
      </c>
      <c r="M1885" s="137">
        <v>98</v>
      </c>
      <c r="N1885" s="116"/>
      <c r="O1885" s="466"/>
    </row>
    <row r="1886" spans="1:15" s="467" customFormat="1" ht="12.75" customHeight="1" x14ac:dyDescent="0.25">
      <c r="A1886" s="128"/>
      <c r="B1886" s="107"/>
      <c r="C1886" s="201"/>
      <c r="D1886" s="107">
        <v>2018</v>
      </c>
      <c r="E1886" s="211"/>
      <c r="F1886" s="136">
        <v>42</v>
      </c>
      <c r="G1886" s="138">
        <v>1</v>
      </c>
      <c r="H1886" s="139">
        <v>43</v>
      </c>
      <c r="I1886" s="136">
        <v>45</v>
      </c>
      <c r="J1886" s="138">
        <v>0</v>
      </c>
      <c r="K1886" s="139">
        <v>45</v>
      </c>
      <c r="L1886" s="137">
        <v>19</v>
      </c>
      <c r="M1886" s="137">
        <v>124</v>
      </c>
      <c r="N1886" s="116"/>
      <c r="O1886" s="466"/>
    </row>
    <row r="1887" spans="1:15" s="466" customFormat="1" ht="4.5" customHeight="1" thickBot="1" x14ac:dyDescent="0.25">
      <c r="A1887" s="128"/>
      <c r="B1887" s="107"/>
      <c r="C1887" s="201"/>
      <c r="D1887" s="105"/>
      <c r="E1887" s="213">
        <v>5</v>
      </c>
      <c r="F1887" s="13"/>
      <c r="G1887" s="14"/>
      <c r="H1887" s="15"/>
      <c r="I1887" s="13"/>
      <c r="J1887" s="14"/>
      <c r="K1887" s="15"/>
      <c r="L1887" s="8"/>
      <c r="M1887" s="8"/>
      <c r="N1887" s="140"/>
    </row>
    <row r="1888" spans="1:15" s="62" customFormat="1" ht="36" customHeight="1" x14ac:dyDescent="0.2">
      <c r="A1888" s="114"/>
      <c r="B1888" s="132"/>
      <c r="C1888" s="204" t="s">
        <v>187</v>
      </c>
      <c r="D1888" s="205" t="s">
        <v>186</v>
      </c>
      <c r="E1888" s="219">
        <v>6</v>
      </c>
      <c r="F1888" s="479" t="s">
        <v>229</v>
      </c>
      <c r="G1888" s="54"/>
      <c r="H1888" s="55"/>
      <c r="I1888" s="5" t="s">
        <v>230</v>
      </c>
      <c r="J1888" s="54"/>
      <c r="K1888" s="54"/>
      <c r="L1888" s="11" t="s">
        <v>231</v>
      </c>
      <c r="M1888" s="7" t="s">
        <v>232</v>
      </c>
      <c r="N1888" s="141"/>
      <c r="O1888" s="101"/>
    </row>
    <row r="1889" spans="1:15" s="471" customFormat="1" ht="4.5" customHeight="1" x14ac:dyDescent="0.2">
      <c r="A1889" s="127"/>
      <c r="B1889" s="107"/>
      <c r="C1889" s="203"/>
      <c r="D1889" s="105"/>
      <c r="E1889" s="211"/>
      <c r="F1889" s="480"/>
      <c r="G1889" s="64"/>
      <c r="H1889" s="65"/>
      <c r="I1889" s="63"/>
      <c r="J1889" s="14"/>
      <c r="K1889" s="65"/>
      <c r="L1889" s="66"/>
      <c r="M1889" s="66"/>
      <c r="N1889" s="141"/>
      <c r="O1889" s="112"/>
    </row>
    <row r="1890" spans="1:15" s="33" customFormat="1" ht="12" hidden="1" customHeight="1" x14ac:dyDescent="0.2">
      <c r="A1890" s="129">
        <v>1</v>
      </c>
      <c r="B1890" s="107"/>
      <c r="C1890" s="203" t="s">
        <v>227</v>
      </c>
      <c r="D1890" s="107">
        <v>2006</v>
      </c>
      <c r="E1890" s="214">
        <v>20</v>
      </c>
      <c r="F1890" s="136">
        <v>5</v>
      </c>
      <c r="G1890" s="138">
        <v>4</v>
      </c>
      <c r="H1890" s="139">
        <v>9</v>
      </c>
      <c r="I1890" s="136">
        <v>2</v>
      </c>
      <c r="J1890" s="138">
        <v>2</v>
      </c>
      <c r="K1890" s="139">
        <v>4</v>
      </c>
      <c r="L1890" s="137">
        <v>4</v>
      </c>
      <c r="M1890" s="137">
        <v>0</v>
      </c>
      <c r="N1890" s="98"/>
      <c r="O1890" s="466"/>
    </row>
    <row r="1891" spans="1:15" s="33" customFormat="1" ht="12.75" hidden="1" customHeight="1" x14ac:dyDescent="0.2">
      <c r="A1891" s="129">
        <v>1</v>
      </c>
      <c r="B1891" s="107"/>
      <c r="C1891" s="203" t="s">
        <v>227</v>
      </c>
      <c r="D1891" s="107">
        <v>2007</v>
      </c>
      <c r="E1891" s="214">
        <v>20</v>
      </c>
      <c r="F1891" s="136">
        <v>13</v>
      </c>
      <c r="G1891" s="138">
        <v>15</v>
      </c>
      <c r="H1891" s="139">
        <v>28</v>
      </c>
      <c r="I1891" s="136">
        <v>2</v>
      </c>
      <c r="J1891" s="138">
        <v>3</v>
      </c>
      <c r="K1891" s="139">
        <v>5</v>
      </c>
      <c r="L1891" s="137">
        <v>0</v>
      </c>
      <c r="M1891" s="137">
        <v>5</v>
      </c>
      <c r="N1891" s="98"/>
      <c r="O1891" s="466"/>
    </row>
    <row r="1892" spans="1:15" s="33" customFormat="1" ht="12.75" hidden="1" customHeight="1" x14ac:dyDescent="0.2">
      <c r="A1892" s="129">
        <v>1</v>
      </c>
      <c r="B1892" s="106" t="s">
        <v>178</v>
      </c>
      <c r="C1892" s="203" t="s">
        <v>227</v>
      </c>
      <c r="D1892" s="107">
        <v>2008</v>
      </c>
      <c r="E1892" s="214">
        <v>21</v>
      </c>
      <c r="F1892" s="136">
        <v>22</v>
      </c>
      <c r="G1892" s="138">
        <v>10</v>
      </c>
      <c r="H1892" s="139">
        <v>32</v>
      </c>
      <c r="I1892" s="136">
        <v>8</v>
      </c>
      <c r="J1892" s="138">
        <v>5</v>
      </c>
      <c r="K1892" s="139">
        <v>13</v>
      </c>
      <c r="L1892" s="137">
        <v>0</v>
      </c>
      <c r="M1892" s="137">
        <v>18</v>
      </c>
      <c r="N1892" s="98"/>
      <c r="O1892" s="466"/>
    </row>
    <row r="1893" spans="1:15" s="33" customFormat="1" ht="12.75" hidden="1" customHeight="1" x14ac:dyDescent="0.2">
      <c r="A1893" s="129">
        <v>1</v>
      </c>
      <c r="B1893" s="106" t="s">
        <v>178</v>
      </c>
      <c r="C1893" s="203" t="s">
        <v>227</v>
      </c>
      <c r="D1893" s="107">
        <v>2009</v>
      </c>
      <c r="E1893" s="214">
        <v>22</v>
      </c>
      <c r="F1893" s="136" t="s">
        <v>307</v>
      </c>
      <c r="G1893" s="138" t="s">
        <v>307</v>
      </c>
      <c r="H1893" s="139" t="s">
        <v>307</v>
      </c>
      <c r="I1893" s="136" t="s">
        <v>307</v>
      </c>
      <c r="J1893" s="138" t="s">
        <v>307</v>
      </c>
      <c r="K1893" s="139" t="s">
        <v>307</v>
      </c>
      <c r="L1893" s="137" t="s">
        <v>307</v>
      </c>
      <c r="M1893" s="137" t="s">
        <v>307</v>
      </c>
      <c r="N1893" s="98"/>
      <c r="O1893" s="466"/>
    </row>
    <row r="1894" spans="1:15" s="33" customFormat="1" ht="12.75" hidden="1" customHeight="1" x14ac:dyDescent="0.2">
      <c r="A1894" s="129"/>
      <c r="B1894" s="104"/>
      <c r="C1894" s="220"/>
      <c r="D1894" s="107">
        <v>2010</v>
      </c>
      <c r="E1894" s="214"/>
      <c r="F1894" s="136">
        <v>50</v>
      </c>
      <c r="G1894" s="138">
        <v>18</v>
      </c>
      <c r="H1894" s="96">
        <v>68</v>
      </c>
      <c r="I1894" s="136">
        <v>19</v>
      </c>
      <c r="J1894" s="138">
        <v>4</v>
      </c>
      <c r="K1894" s="96">
        <v>23</v>
      </c>
      <c r="L1894" s="137">
        <v>0</v>
      </c>
      <c r="M1894" s="137">
        <v>60</v>
      </c>
      <c r="N1894" s="98"/>
      <c r="O1894" s="466"/>
    </row>
    <row r="1895" spans="1:15" s="101" customFormat="1" ht="12.75" hidden="1" customHeight="1" x14ac:dyDescent="0.2">
      <c r="B1895" s="188"/>
      <c r="C1895" s="183"/>
      <c r="D1895" s="107">
        <v>2011</v>
      </c>
      <c r="E1895" s="214"/>
      <c r="F1895" s="136">
        <v>28</v>
      </c>
      <c r="G1895" s="138">
        <v>24</v>
      </c>
      <c r="H1895" s="96">
        <v>52</v>
      </c>
      <c r="I1895" s="136">
        <v>20</v>
      </c>
      <c r="J1895" s="138">
        <v>19</v>
      </c>
      <c r="K1895" s="96">
        <v>39</v>
      </c>
      <c r="L1895" s="137">
        <v>0</v>
      </c>
      <c r="M1895" s="137">
        <v>99</v>
      </c>
      <c r="N1895" s="71"/>
      <c r="O1895" s="466"/>
    </row>
    <row r="1896" spans="1:15" s="101" customFormat="1" ht="12.75" hidden="1" customHeight="1" x14ac:dyDescent="0.2">
      <c r="A1896" s="129">
        <v>74</v>
      </c>
      <c r="B1896" s="212"/>
      <c r="C1896" s="212"/>
      <c r="D1896" s="107" t="s">
        <v>339</v>
      </c>
      <c r="E1896" s="214"/>
      <c r="F1896" s="85">
        <v>75</v>
      </c>
      <c r="G1896" s="83">
        <v>27</v>
      </c>
      <c r="H1896" s="84">
        <v>102</v>
      </c>
      <c r="I1896" s="85">
        <v>38</v>
      </c>
      <c r="J1896" s="83">
        <v>16</v>
      </c>
      <c r="K1896" s="84">
        <v>54</v>
      </c>
      <c r="L1896" s="86">
        <v>4</v>
      </c>
      <c r="M1896" s="86">
        <v>149</v>
      </c>
      <c r="N1896" s="71"/>
      <c r="O1896" s="466"/>
    </row>
    <row r="1897" spans="1:15" s="101" customFormat="1" ht="12.75" hidden="1" customHeight="1" x14ac:dyDescent="0.2">
      <c r="A1897" s="129"/>
      <c r="B1897" s="106" t="s">
        <v>178</v>
      </c>
      <c r="C1897" s="203" t="s">
        <v>227</v>
      </c>
      <c r="D1897" s="107">
        <v>2013</v>
      </c>
      <c r="E1897" s="214"/>
      <c r="F1897" s="85">
        <v>61</v>
      </c>
      <c r="G1897" s="83">
        <v>31</v>
      </c>
      <c r="H1897" s="84">
        <v>92</v>
      </c>
      <c r="I1897" s="85">
        <v>31</v>
      </c>
      <c r="J1897" s="83">
        <v>36</v>
      </c>
      <c r="K1897" s="84">
        <v>67</v>
      </c>
      <c r="L1897" s="86">
        <v>8</v>
      </c>
      <c r="M1897" s="86">
        <v>212</v>
      </c>
      <c r="N1897" s="71"/>
      <c r="O1897" s="466"/>
    </row>
    <row r="1898" spans="1:15" s="101" customFormat="1" ht="12.75" customHeight="1" x14ac:dyDescent="0.2">
      <c r="A1898" s="129"/>
      <c r="B1898" s="106" t="s">
        <v>178</v>
      </c>
      <c r="C1898" s="203" t="s">
        <v>227</v>
      </c>
      <c r="D1898" s="107">
        <v>2014</v>
      </c>
      <c r="E1898" s="214"/>
      <c r="F1898" s="85">
        <v>83</v>
      </c>
      <c r="G1898" s="83">
        <v>26</v>
      </c>
      <c r="H1898" s="84">
        <v>109</v>
      </c>
      <c r="I1898" s="85">
        <v>25</v>
      </c>
      <c r="J1898" s="83">
        <v>13</v>
      </c>
      <c r="K1898" s="84">
        <v>38</v>
      </c>
      <c r="L1898" s="86">
        <v>5</v>
      </c>
      <c r="M1898" s="86">
        <v>208</v>
      </c>
      <c r="N1898" s="71"/>
      <c r="O1898" s="466"/>
    </row>
    <row r="1899" spans="1:15" s="101" customFormat="1" ht="12.75" customHeight="1" x14ac:dyDescent="0.2">
      <c r="A1899" s="129"/>
      <c r="B1899" s="106"/>
      <c r="C1899" s="203"/>
      <c r="D1899" s="107">
        <v>2015</v>
      </c>
      <c r="E1899" s="214"/>
      <c r="F1899" s="85">
        <v>103</v>
      </c>
      <c r="G1899" s="83">
        <v>45</v>
      </c>
      <c r="H1899" s="84">
        <v>148</v>
      </c>
      <c r="I1899" s="85">
        <v>35</v>
      </c>
      <c r="J1899" s="83">
        <v>25</v>
      </c>
      <c r="K1899" s="84">
        <v>60</v>
      </c>
      <c r="L1899" s="86">
        <v>44</v>
      </c>
      <c r="M1899" s="86">
        <v>191</v>
      </c>
      <c r="N1899" s="455"/>
      <c r="O1899" s="466"/>
    </row>
    <row r="1900" spans="1:15" s="101" customFormat="1" ht="12.75" customHeight="1" x14ac:dyDescent="0.2">
      <c r="A1900" s="129"/>
      <c r="B1900" s="106"/>
      <c r="C1900" s="203"/>
      <c r="D1900" s="107">
        <v>2016</v>
      </c>
      <c r="E1900" s="214"/>
      <c r="F1900" s="85">
        <v>162</v>
      </c>
      <c r="G1900" s="83">
        <v>23</v>
      </c>
      <c r="H1900" s="84">
        <v>185</v>
      </c>
      <c r="I1900" s="85">
        <v>35</v>
      </c>
      <c r="J1900" s="83">
        <v>21</v>
      </c>
      <c r="K1900" s="84">
        <v>56</v>
      </c>
      <c r="L1900" s="86">
        <v>2</v>
      </c>
      <c r="M1900" s="86">
        <v>280</v>
      </c>
      <c r="N1900" s="71"/>
      <c r="O1900" s="466"/>
    </row>
    <row r="1901" spans="1:15" s="467" customFormat="1" ht="12.75" customHeight="1" x14ac:dyDescent="0.25">
      <c r="A1901" s="128"/>
      <c r="B1901" s="107"/>
      <c r="C1901" s="201"/>
      <c r="D1901" s="107">
        <v>2017</v>
      </c>
      <c r="E1901" s="211"/>
      <c r="F1901" s="136">
        <v>212</v>
      </c>
      <c r="G1901" s="138">
        <v>54</v>
      </c>
      <c r="H1901" s="139">
        <v>266</v>
      </c>
      <c r="I1901" s="136">
        <v>83</v>
      </c>
      <c r="J1901" s="138">
        <v>26</v>
      </c>
      <c r="K1901" s="139">
        <v>109</v>
      </c>
      <c r="L1901" s="137">
        <v>4</v>
      </c>
      <c r="M1901" s="137">
        <v>359</v>
      </c>
      <c r="O1901" s="466"/>
    </row>
    <row r="1902" spans="1:15" s="467" customFormat="1" ht="12.75" customHeight="1" x14ac:dyDescent="0.25">
      <c r="A1902" s="128"/>
      <c r="B1902" s="107"/>
      <c r="C1902" s="201"/>
      <c r="D1902" s="107">
        <v>2018</v>
      </c>
      <c r="E1902" s="211"/>
      <c r="F1902" s="136">
        <v>194</v>
      </c>
      <c r="G1902" s="138">
        <v>48</v>
      </c>
      <c r="H1902" s="139">
        <v>242</v>
      </c>
      <c r="I1902" s="136">
        <v>93</v>
      </c>
      <c r="J1902" s="138">
        <v>30</v>
      </c>
      <c r="K1902" s="139">
        <v>123</v>
      </c>
      <c r="L1902" s="137">
        <v>4</v>
      </c>
      <c r="M1902" s="137">
        <v>452</v>
      </c>
      <c r="N1902" s="100"/>
      <c r="O1902" s="466"/>
    </row>
    <row r="1903" spans="1:15" s="466" customFormat="1" ht="12.75" hidden="1" customHeight="1" thickBot="1" x14ac:dyDescent="0.25">
      <c r="A1903" s="128"/>
      <c r="B1903" s="107"/>
      <c r="C1903" s="201"/>
      <c r="D1903" s="105"/>
      <c r="E1903" s="213">
        <v>5</v>
      </c>
      <c r="F1903" s="13"/>
      <c r="G1903" s="14"/>
      <c r="H1903" s="15"/>
      <c r="I1903" s="13"/>
      <c r="J1903" s="14"/>
      <c r="K1903" s="15"/>
      <c r="L1903" s="8"/>
      <c r="M1903" s="8"/>
      <c r="N1903" s="140"/>
    </row>
    <row r="1904" spans="1:15" s="466" customFormat="1" ht="12.4" hidden="1" customHeight="1" x14ac:dyDescent="0.2">
      <c r="A1904" s="128"/>
      <c r="B1904" s="107" t="s">
        <v>47</v>
      </c>
      <c r="C1904" s="203" t="s">
        <v>110</v>
      </c>
      <c r="D1904" s="105">
        <v>1977</v>
      </c>
      <c r="E1904" s="211"/>
      <c r="F1904" s="13">
        <v>28</v>
      </c>
      <c r="G1904" s="14">
        <v>8</v>
      </c>
      <c r="H1904" s="15">
        <v>36</v>
      </c>
      <c r="I1904" s="13">
        <v>22</v>
      </c>
      <c r="J1904" s="14">
        <v>2</v>
      </c>
      <c r="K1904" s="15">
        <v>24</v>
      </c>
      <c r="L1904" s="8">
        <v>4</v>
      </c>
      <c r="M1904" s="8">
        <v>46</v>
      </c>
      <c r="N1904" s="44"/>
    </row>
    <row r="1905" spans="1:15" s="466" customFormat="1" ht="12.4" hidden="1" customHeight="1" x14ac:dyDescent="0.2">
      <c r="A1905" s="128"/>
      <c r="B1905" s="107" t="s">
        <v>47</v>
      </c>
      <c r="C1905" s="203" t="s">
        <v>110</v>
      </c>
      <c r="D1905" s="105">
        <v>1978</v>
      </c>
      <c r="E1905" s="211"/>
      <c r="F1905" s="13">
        <v>4</v>
      </c>
      <c r="G1905" s="14">
        <v>16</v>
      </c>
      <c r="H1905" s="15">
        <v>20</v>
      </c>
      <c r="I1905" s="13">
        <v>4</v>
      </c>
      <c r="J1905" s="14">
        <v>0</v>
      </c>
      <c r="K1905" s="15">
        <v>4</v>
      </c>
      <c r="L1905" s="8">
        <v>0</v>
      </c>
      <c r="M1905" s="8">
        <v>50</v>
      </c>
      <c r="N1905" s="44"/>
    </row>
    <row r="1906" spans="1:15" s="466" customFormat="1" ht="12.4" hidden="1" customHeight="1" x14ac:dyDescent="0.2">
      <c r="A1906" s="128"/>
      <c r="B1906" s="107" t="s">
        <v>47</v>
      </c>
      <c r="C1906" s="203" t="s">
        <v>110</v>
      </c>
      <c r="D1906" s="105">
        <v>1979</v>
      </c>
      <c r="E1906" s="211"/>
      <c r="F1906" s="13">
        <v>21</v>
      </c>
      <c r="G1906" s="14">
        <v>21</v>
      </c>
      <c r="H1906" s="15">
        <v>42</v>
      </c>
      <c r="I1906" s="13">
        <v>1</v>
      </c>
      <c r="J1906" s="14">
        <v>8</v>
      </c>
      <c r="K1906" s="15">
        <v>9</v>
      </c>
      <c r="L1906" s="8">
        <v>0</v>
      </c>
      <c r="M1906" s="8">
        <v>59</v>
      </c>
      <c r="N1906" s="44"/>
    </row>
    <row r="1907" spans="1:15" s="466" customFormat="1" ht="12.4" hidden="1" customHeight="1" x14ac:dyDescent="0.2">
      <c r="A1907" s="128"/>
      <c r="B1907" s="107" t="s">
        <v>47</v>
      </c>
      <c r="C1907" s="203" t="s">
        <v>110</v>
      </c>
      <c r="D1907" s="105">
        <v>1980</v>
      </c>
      <c r="E1907" s="211"/>
      <c r="F1907" s="13">
        <v>22</v>
      </c>
      <c r="G1907" s="14">
        <v>18</v>
      </c>
      <c r="H1907" s="15">
        <v>40</v>
      </c>
      <c r="I1907" s="13">
        <v>10</v>
      </c>
      <c r="J1907" s="14">
        <v>22</v>
      </c>
      <c r="K1907" s="15">
        <v>32</v>
      </c>
      <c r="L1907" s="8">
        <v>0</v>
      </c>
      <c r="M1907" s="8">
        <v>91</v>
      </c>
      <c r="N1907" s="44"/>
    </row>
    <row r="1908" spans="1:15" s="466" customFormat="1" ht="12.4" hidden="1" customHeight="1" x14ac:dyDescent="0.2">
      <c r="A1908" s="128"/>
      <c r="B1908" s="107" t="s">
        <v>47</v>
      </c>
      <c r="C1908" s="203" t="s">
        <v>110</v>
      </c>
      <c r="D1908" s="105">
        <v>1981</v>
      </c>
      <c r="E1908" s="211"/>
      <c r="F1908" s="13">
        <v>7</v>
      </c>
      <c r="G1908" s="14">
        <v>20</v>
      </c>
      <c r="H1908" s="15">
        <v>27</v>
      </c>
      <c r="I1908" s="13">
        <v>18</v>
      </c>
      <c r="J1908" s="14">
        <v>14</v>
      </c>
      <c r="K1908" s="15">
        <v>32</v>
      </c>
      <c r="L1908" s="8">
        <v>1</v>
      </c>
      <c r="M1908" s="8">
        <v>122</v>
      </c>
      <c r="N1908" s="44"/>
    </row>
    <row r="1909" spans="1:15" s="466" customFormat="1" ht="12.4" hidden="1" customHeight="1" x14ac:dyDescent="0.2">
      <c r="A1909" s="128"/>
      <c r="B1909" s="107" t="s">
        <v>47</v>
      </c>
      <c r="C1909" s="203" t="s">
        <v>110</v>
      </c>
      <c r="D1909" s="105">
        <v>1982</v>
      </c>
      <c r="E1909" s="211"/>
      <c r="F1909" s="13">
        <v>21</v>
      </c>
      <c r="G1909" s="14">
        <v>17</v>
      </c>
      <c r="H1909" s="15">
        <v>38</v>
      </c>
      <c r="I1909" s="13">
        <v>10</v>
      </c>
      <c r="J1909" s="14">
        <v>11</v>
      </c>
      <c r="K1909" s="15">
        <v>21</v>
      </c>
      <c r="L1909" s="8">
        <v>6</v>
      </c>
      <c r="M1909" s="8">
        <v>137</v>
      </c>
      <c r="N1909" s="44"/>
    </row>
    <row r="1910" spans="1:15" s="466" customFormat="1" ht="12.4" hidden="1" customHeight="1" x14ac:dyDescent="0.2">
      <c r="A1910" s="128"/>
      <c r="B1910" s="107" t="s">
        <v>47</v>
      </c>
      <c r="C1910" s="203" t="s">
        <v>110</v>
      </c>
      <c r="D1910" s="105">
        <v>1983</v>
      </c>
      <c r="E1910" s="211"/>
      <c r="F1910" s="13">
        <v>16</v>
      </c>
      <c r="G1910" s="14">
        <v>25</v>
      </c>
      <c r="H1910" s="15">
        <v>41</v>
      </c>
      <c r="I1910" s="13">
        <v>13</v>
      </c>
      <c r="J1910" s="14">
        <v>18</v>
      </c>
      <c r="K1910" s="15">
        <v>31</v>
      </c>
      <c r="L1910" s="8">
        <v>2</v>
      </c>
      <c r="M1910" s="8">
        <v>166</v>
      </c>
      <c r="N1910" s="44"/>
    </row>
    <row r="1911" spans="1:15" s="33" customFormat="1" ht="12" hidden="1" customHeight="1" x14ac:dyDescent="0.2">
      <c r="A1911" s="128"/>
      <c r="B1911" s="107" t="s">
        <v>47</v>
      </c>
      <c r="C1911" s="203" t="s">
        <v>110</v>
      </c>
      <c r="D1911" s="106">
        <v>1984</v>
      </c>
      <c r="E1911" s="231"/>
      <c r="F1911" s="94">
        <v>23</v>
      </c>
      <c r="G1911" s="95">
        <v>48</v>
      </c>
      <c r="H1911" s="96">
        <v>71</v>
      </c>
      <c r="I1911" s="94">
        <v>6</v>
      </c>
      <c r="J1911" s="95">
        <v>15</v>
      </c>
      <c r="K1911" s="96">
        <v>21</v>
      </c>
      <c r="L1911" s="10">
        <v>2</v>
      </c>
      <c r="M1911" s="10">
        <v>182</v>
      </c>
      <c r="N1911" s="44"/>
      <c r="O1911" s="466"/>
    </row>
    <row r="1912" spans="1:15" s="33" customFormat="1" ht="12.75" hidden="1" customHeight="1" x14ac:dyDescent="0.2">
      <c r="A1912" s="129">
        <v>1</v>
      </c>
      <c r="B1912" s="107" t="s">
        <v>47</v>
      </c>
      <c r="C1912" s="203" t="s">
        <v>110</v>
      </c>
      <c r="D1912" s="106">
        <v>1985</v>
      </c>
      <c r="E1912" s="231">
        <v>25</v>
      </c>
      <c r="F1912" s="94">
        <v>20</v>
      </c>
      <c r="G1912" s="95">
        <v>33</v>
      </c>
      <c r="H1912" s="96">
        <v>53</v>
      </c>
      <c r="I1912" s="94">
        <v>26</v>
      </c>
      <c r="J1912" s="95">
        <v>43</v>
      </c>
      <c r="K1912" s="96">
        <v>69</v>
      </c>
      <c r="L1912" s="10">
        <v>18</v>
      </c>
      <c r="M1912" s="10">
        <v>233</v>
      </c>
      <c r="N1912" s="44"/>
      <c r="O1912" s="466"/>
    </row>
    <row r="1913" spans="1:15" s="33" customFormat="1" ht="12.75" hidden="1" customHeight="1" x14ac:dyDescent="0.2">
      <c r="A1913" s="129">
        <v>1</v>
      </c>
      <c r="B1913" s="107" t="s">
        <v>47</v>
      </c>
      <c r="C1913" s="203" t="s">
        <v>110</v>
      </c>
      <c r="D1913" s="106">
        <v>1986</v>
      </c>
      <c r="E1913" s="231">
        <v>26</v>
      </c>
      <c r="F1913" s="94">
        <v>47</v>
      </c>
      <c r="G1913" s="95">
        <v>51</v>
      </c>
      <c r="H1913" s="96">
        <v>98</v>
      </c>
      <c r="I1913" s="94">
        <v>13</v>
      </c>
      <c r="J1913" s="95">
        <v>45</v>
      </c>
      <c r="K1913" s="96">
        <v>58</v>
      </c>
      <c r="L1913" s="10">
        <v>12</v>
      </c>
      <c r="M1913" s="10">
        <v>279</v>
      </c>
      <c r="N1913" s="44"/>
      <c r="O1913" s="466"/>
    </row>
    <row r="1914" spans="1:15" s="33" customFormat="1" ht="12.75" hidden="1" customHeight="1" x14ac:dyDescent="0.2">
      <c r="A1914" s="129">
        <v>1</v>
      </c>
      <c r="B1914" s="107" t="s">
        <v>47</v>
      </c>
      <c r="C1914" s="203" t="s">
        <v>110</v>
      </c>
      <c r="D1914" s="106">
        <v>1987</v>
      </c>
      <c r="E1914" s="231">
        <v>27</v>
      </c>
      <c r="F1914" s="94">
        <v>56</v>
      </c>
      <c r="G1914" s="95">
        <v>43</v>
      </c>
      <c r="H1914" s="96">
        <v>99</v>
      </c>
      <c r="I1914" s="94">
        <v>22</v>
      </c>
      <c r="J1914" s="95">
        <v>25</v>
      </c>
      <c r="K1914" s="96">
        <v>47</v>
      </c>
      <c r="L1914" s="10">
        <v>13</v>
      </c>
      <c r="M1914" s="10">
        <v>313</v>
      </c>
      <c r="N1914" s="44"/>
      <c r="O1914" s="466"/>
    </row>
    <row r="1915" spans="1:15" s="33" customFormat="1" ht="12.75" hidden="1" customHeight="1" x14ac:dyDescent="0.2">
      <c r="A1915" s="129">
        <v>1</v>
      </c>
      <c r="B1915" s="107" t="s">
        <v>47</v>
      </c>
      <c r="C1915" s="203" t="s">
        <v>110</v>
      </c>
      <c r="D1915" s="106">
        <v>1988</v>
      </c>
      <c r="E1915" s="214">
        <v>28</v>
      </c>
      <c r="F1915" s="94">
        <v>43</v>
      </c>
      <c r="G1915" s="95">
        <v>87</v>
      </c>
      <c r="H1915" s="96">
        <v>130</v>
      </c>
      <c r="I1915" s="19">
        <v>50</v>
      </c>
      <c r="J1915" s="95">
        <v>46</v>
      </c>
      <c r="K1915" s="96">
        <v>96</v>
      </c>
      <c r="L1915" s="10">
        <v>16</v>
      </c>
      <c r="M1915" s="10">
        <v>393</v>
      </c>
      <c r="N1915" s="44"/>
      <c r="O1915" s="466"/>
    </row>
    <row r="1916" spans="1:15" s="33" customFormat="1" ht="12.75" hidden="1" customHeight="1" x14ac:dyDescent="0.2">
      <c r="A1916" s="129">
        <v>1</v>
      </c>
      <c r="B1916" s="107" t="s">
        <v>47</v>
      </c>
      <c r="C1916" s="203" t="s">
        <v>110</v>
      </c>
      <c r="D1916" s="106">
        <v>1989</v>
      </c>
      <c r="E1916" s="231">
        <v>29</v>
      </c>
      <c r="F1916" s="94">
        <v>74</v>
      </c>
      <c r="G1916" s="95">
        <v>23</v>
      </c>
      <c r="H1916" s="96">
        <v>97</v>
      </c>
      <c r="I1916" s="94">
        <v>23</v>
      </c>
      <c r="J1916" s="95">
        <v>29</v>
      </c>
      <c r="K1916" s="96">
        <v>52</v>
      </c>
      <c r="L1916" s="10">
        <v>7</v>
      </c>
      <c r="M1916" s="10">
        <v>436</v>
      </c>
      <c r="N1916" s="44"/>
      <c r="O1916" s="466"/>
    </row>
    <row r="1917" spans="1:15" s="33" customFormat="1" ht="12.75" hidden="1" customHeight="1" x14ac:dyDescent="0.2">
      <c r="A1917" s="129">
        <v>1</v>
      </c>
      <c r="B1917" s="107" t="s">
        <v>47</v>
      </c>
      <c r="C1917" s="203" t="s">
        <v>110</v>
      </c>
      <c r="D1917" s="106">
        <v>1990</v>
      </c>
      <c r="E1917" s="214">
        <v>30</v>
      </c>
      <c r="F1917" s="136">
        <v>100</v>
      </c>
      <c r="G1917" s="138">
        <v>51</v>
      </c>
      <c r="H1917" s="139">
        <v>151</v>
      </c>
      <c r="I1917" s="136">
        <v>40</v>
      </c>
      <c r="J1917" s="138">
        <v>43</v>
      </c>
      <c r="K1917" s="139">
        <v>83</v>
      </c>
      <c r="L1917" s="137">
        <v>19</v>
      </c>
      <c r="M1917" s="9">
        <v>502</v>
      </c>
      <c r="N1917" s="44"/>
      <c r="O1917" s="466"/>
    </row>
    <row r="1918" spans="1:15" s="33" customFormat="1" ht="12.75" hidden="1" customHeight="1" x14ac:dyDescent="0.2">
      <c r="A1918" s="129">
        <v>1</v>
      </c>
      <c r="B1918" s="107" t="s">
        <v>47</v>
      </c>
      <c r="C1918" s="203" t="s">
        <v>110</v>
      </c>
      <c r="D1918" s="106">
        <v>1991</v>
      </c>
      <c r="E1918" s="231">
        <v>31</v>
      </c>
      <c r="F1918" s="136">
        <v>39</v>
      </c>
      <c r="G1918" s="138">
        <v>0</v>
      </c>
      <c r="H1918" s="139">
        <v>39</v>
      </c>
      <c r="I1918" s="136">
        <v>43</v>
      </c>
      <c r="J1918" s="138">
        <v>24</v>
      </c>
      <c r="K1918" s="139">
        <v>67</v>
      </c>
      <c r="L1918" s="137">
        <v>25</v>
      </c>
      <c r="M1918" s="9">
        <v>599</v>
      </c>
      <c r="N1918" s="44"/>
      <c r="O1918" s="466"/>
    </row>
    <row r="1919" spans="1:15" s="33" customFormat="1" ht="12.75" hidden="1" customHeight="1" x14ac:dyDescent="0.2">
      <c r="A1919" s="129">
        <v>1</v>
      </c>
      <c r="B1919" s="107" t="s">
        <v>47</v>
      </c>
      <c r="C1919" s="203" t="s">
        <v>110</v>
      </c>
      <c r="D1919" s="106">
        <v>1992</v>
      </c>
      <c r="E1919" s="214">
        <v>32</v>
      </c>
      <c r="F1919" s="136">
        <v>67</v>
      </c>
      <c r="G1919" s="138">
        <v>58</v>
      </c>
      <c r="H1919" s="139">
        <v>125</v>
      </c>
      <c r="I1919" s="136">
        <v>61</v>
      </c>
      <c r="J1919" s="138">
        <v>83</v>
      </c>
      <c r="K1919" s="139">
        <v>144</v>
      </c>
      <c r="L1919" s="137">
        <v>45</v>
      </c>
      <c r="M1919" s="9">
        <v>698</v>
      </c>
      <c r="N1919" s="44"/>
      <c r="O1919" s="466"/>
    </row>
    <row r="1920" spans="1:15" s="33" customFormat="1" ht="12.75" hidden="1" customHeight="1" thickBot="1" x14ac:dyDescent="0.25">
      <c r="A1920" s="129">
        <v>1</v>
      </c>
      <c r="B1920" s="107" t="s">
        <v>47</v>
      </c>
      <c r="C1920" s="203" t="s">
        <v>110</v>
      </c>
      <c r="D1920" s="106">
        <v>1993</v>
      </c>
      <c r="E1920" s="234">
        <v>33</v>
      </c>
      <c r="F1920" s="136">
        <v>65</v>
      </c>
      <c r="G1920" s="138">
        <v>94</v>
      </c>
      <c r="H1920" s="139">
        <v>159</v>
      </c>
      <c r="I1920" s="136">
        <v>94</v>
      </c>
      <c r="J1920" s="138">
        <v>49</v>
      </c>
      <c r="K1920" s="139">
        <v>143</v>
      </c>
      <c r="L1920" s="137">
        <v>50</v>
      </c>
      <c r="M1920" s="9">
        <v>791</v>
      </c>
      <c r="N1920" s="44"/>
      <c r="O1920" s="466"/>
    </row>
    <row r="1921" spans="1:15" s="33" customFormat="1" ht="12.75" hidden="1" customHeight="1" x14ac:dyDescent="0.2">
      <c r="A1921" s="129">
        <v>1</v>
      </c>
      <c r="B1921" s="107" t="s">
        <v>47</v>
      </c>
      <c r="C1921" s="203" t="s">
        <v>110</v>
      </c>
      <c r="D1921" s="106">
        <v>1994</v>
      </c>
      <c r="E1921" s="231">
        <v>17</v>
      </c>
      <c r="F1921" s="136">
        <v>76</v>
      </c>
      <c r="G1921" s="138">
        <v>164</v>
      </c>
      <c r="H1921" s="139">
        <v>240</v>
      </c>
      <c r="I1921" s="136">
        <v>53</v>
      </c>
      <c r="J1921" s="138">
        <v>31</v>
      </c>
      <c r="K1921" s="139">
        <v>84</v>
      </c>
      <c r="L1921" s="137">
        <v>90</v>
      </c>
      <c r="M1921" s="9">
        <v>785</v>
      </c>
      <c r="N1921" s="44"/>
      <c r="O1921" s="466"/>
    </row>
    <row r="1922" spans="1:15" s="33" customFormat="1" ht="12.75" hidden="1" customHeight="1" x14ac:dyDescent="0.2">
      <c r="A1922" s="129">
        <v>1</v>
      </c>
      <c r="B1922" s="107" t="s">
        <v>47</v>
      </c>
      <c r="C1922" s="203" t="s">
        <v>110</v>
      </c>
      <c r="D1922" s="106">
        <v>1995</v>
      </c>
      <c r="E1922" s="231">
        <v>18</v>
      </c>
      <c r="F1922" s="136">
        <v>64</v>
      </c>
      <c r="G1922" s="138">
        <v>141</v>
      </c>
      <c r="H1922" s="139">
        <v>205</v>
      </c>
      <c r="I1922" s="136">
        <v>76</v>
      </c>
      <c r="J1922" s="138">
        <v>164</v>
      </c>
      <c r="K1922" s="139">
        <v>240</v>
      </c>
      <c r="L1922" s="137">
        <v>41</v>
      </c>
      <c r="M1922" s="9">
        <v>984</v>
      </c>
      <c r="N1922" s="44"/>
      <c r="O1922" s="466"/>
    </row>
    <row r="1923" spans="1:15" s="33" customFormat="1" ht="12.75" hidden="1" customHeight="1" x14ac:dyDescent="0.2">
      <c r="A1923" s="129">
        <v>1</v>
      </c>
      <c r="B1923" s="107" t="s">
        <v>47</v>
      </c>
      <c r="C1923" s="203" t="s">
        <v>110</v>
      </c>
      <c r="D1923" s="106">
        <v>1996</v>
      </c>
      <c r="E1923" s="231">
        <v>19</v>
      </c>
      <c r="F1923" s="136">
        <v>82</v>
      </c>
      <c r="G1923" s="138">
        <v>126</v>
      </c>
      <c r="H1923" s="139">
        <v>208</v>
      </c>
      <c r="I1923" s="136">
        <v>62</v>
      </c>
      <c r="J1923" s="138">
        <v>106</v>
      </c>
      <c r="K1923" s="139">
        <v>168</v>
      </c>
      <c r="L1923" s="137">
        <v>48</v>
      </c>
      <c r="M1923" s="9">
        <v>1104</v>
      </c>
      <c r="N1923" s="44"/>
      <c r="O1923" s="466"/>
    </row>
    <row r="1924" spans="1:15" s="33" customFormat="1" ht="12.75" hidden="1" customHeight="1" x14ac:dyDescent="0.2">
      <c r="A1924" s="129">
        <v>1</v>
      </c>
      <c r="B1924" s="107" t="s">
        <v>47</v>
      </c>
      <c r="C1924" s="203" t="s">
        <v>110</v>
      </c>
      <c r="D1924" s="106">
        <v>1997</v>
      </c>
      <c r="E1924" s="231">
        <v>20</v>
      </c>
      <c r="F1924" s="136">
        <v>60</v>
      </c>
      <c r="G1924" s="138">
        <v>157</v>
      </c>
      <c r="H1924" s="139">
        <v>217</v>
      </c>
      <c r="I1924" s="136">
        <v>68</v>
      </c>
      <c r="J1924" s="138">
        <v>147</v>
      </c>
      <c r="K1924" s="139">
        <v>215</v>
      </c>
      <c r="L1924" s="137">
        <v>65</v>
      </c>
      <c r="M1924" s="9">
        <v>1276</v>
      </c>
      <c r="N1924" s="44"/>
      <c r="O1924" s="466"/>
    </row>
    <row r="1925" spans="1:15" s="33" customFormat="1" ht="12.75" hidden="1" customHeight="1" x14ac:dyDescent="0.2">
      <c r="A1925" s="129">
        <v>1</v>
      </c>
      <c r="B1925" s="107" t="s">
        <v>47</v>
      </c>
      <c r="C1925" s="203" t="s">
        <v>110</v>
      </c>
      <c r="D1925" s="106">
        <v>1998</v>
      </c>
      <c r="E1925" s="231">
        <v>21</v>
      </c>
      <c r="F1925" s="136">
        <v>78</v>
      </c>
      <c r="G1925" s="138">
        <v>196</v>
      </c>
      <c r="H1925" s="139">
        <v>274</v>
      </c>
      <c r="I1925" s="136">
        <v>65</v>
      </c>
      <c r="J1925" s="138">
        <v>121</v>
      </c>
      <c r="K1925" s="139">
        <v>186</v>
      </c>
      <c r="L1925" s="9">
        <v>29</v>
      </c>
      <c r="M1925" s="9">
        <v>1436</v>
      </c>
      <c r="N1925" s="44"/>
      <c r="O1925" s="466"/>
    </row>
    <row r="1926" spans="1:15" s="33" customFormat="1" ht="12.75" hidden="1" customHeight="1" x14ac:dyDescent="0.2">
      <c r="A1926" s="129">
        <v>1</v>
      </c>
      <c r="B1926" s="107" t="s">
        <v>47</v>
      </c>
      <c r="C1926" s="203" t="s">
        <v>110</v>
      </c>
      <c r="D1926" s="106">
        <v>1999</v>
      </c>
      <c r="E1926" s="231">
        <v>22</v>
      </c>
      <c r="F1926" s="136">
        <v>53</v>
      </c>
      <c r="G1926" s="138">
        <v>153</v>
      </c>
      <c r="H1926" s="139">
        <v>206</v>
      </c>
      <c r="I1926" s="136">
        <v>58</v>
      </c>
      <c r="J1926" s="138">
        <v>162</v>
      </c>
      <c r="K1926" s="139">
        <v>220</v>
      </c>
      <c r="L1926" s="9">
        <v>104</v>
      </c>
      <c r="M1926" s="9">
        <v>1552</v>
      </c>
      <c r="N1926" s="44"/>
      <c r="O1926" s="466"/>
    </row>
    <row r="1927" spans="1:15" s="33" customFormat="1" ht="12.75" hidden="1" customHeight="1" x14ac:dyDescent="0.2">
      <c r="A1927" s="129">
        <v>1</v>
      </c>
      <c r="B1927" s="107" t="s">
        <v>47</v>
      </c>
      <c r="C1927" s="203" t="s">
        <v>110</v>
      </c>
      <c r="D1927" s="106">
        <v>2000</v>
      </c>
      <c r="E1927" s="231">
        <v>23</v>
      </c>
      <c r="F1927" s="136">
        <v>44</v>
      </c>
      <c r="G1927" s="138">
        <v>174</v>
      </c>
      <c r="H1927" s="139">
        <v>218</v>
      </c>
      <c r="I1927" s="136">
        <v>60</v>
      </c>
      <c r="J1927" s="138">
        <v>110</v>
      </c>
      <c r="K1927" s="139">
        <v>170</v>
      </c>
      <c r="L1927" s="9">
        <v>51</v>
      </c>
      <c r="M1927" s="9">
        <v>1671</v>
      </c>
      <c r="N1927" s="44"/>
      <c r="O1927" s="466"/>
    </row>
    <row r="1928" spans="1:15" s="33" customFormat="1" ht="12.75" hidden="1" customHeight="1" x14ac:dyDescent="0.2">
      <c r="A1928" s="129">
        <v>1</v>
      </c>
      <c r="B1928" s="107" t="s">
        <v>47</v>
      </c>
      <c r="C1928" s="203" t="s">
        <v>110</v>
      </c>
      <c r="D1928" s="106">
        <v>2001</v>
      </c>
      <c r="E1928" s="231">
        <v>24</v>
      </c>
      <c r="F1928" s="136">
        <v>75</v>
      </c>
      <c r="G1928" s="138">
        <v>148</v>
      </c>
      <c r="H1928" s="139">
        <v>223</v>
      </c>
      <c r="I1928" s="136">
        <v>39</v>
      </c>
      <c r="J1928" s="138">
        <v>127</v>
      </c>
      <c r="K1928" s="139">
        <v>166</v>
      </c>
      <c r="L1928" s="9">
        <v>119</v>
      </c>
      <c r="M1928" s="9">
        <v>1718</v>
      </c>
      <c r="N1928" s="44"/>
      <c r="O1928" s="466"/>
    </row>
    <row r="1929" spans="1:15" s="33" customFormat="1" ht="12.75" hidden="1" customHeight="1" x14ac:dyDescent="0.2">
      <c r="A1929" s="129">
        <v>1</v>
      </c>
      <c r="B1929" s="107" t="s">
        <v>47</v>
      </c>
      <c r="C1929" s="203" t="s">
        <v>110</v>
      </c>
      <c r="D1929" s="106">
        <v>2002</v>
      </c>
      <c r="E1929" s="231">
        <v>25</v>
      </c>
      <c r="F1929" s="136">
        <v>93</v>
      </c>
      <c r="G1929" s="138">
        <v>204</v>
      </c>
      <c r="H1929" s="139">
        <v>297</v>
      </c>
      <c r="I1929" s="136">
        <v>67</v>
      </c>
      <c r="J1929" s="138">
        <v>128</v>
      </c>
      <c r="K1929" s="139">
        <v>195</v>
      </c>
      <c r="L1929" s="9">
        <v>131</v>
      </c>
      <c r="M1929" s="9">
        <v>1783</v>
      </c>
      <c r="N1929" s="44"/>
      <c r="O1929" s="466"/>
    </row>
    <row r="1930" spans="1:15" s="33" customFormat="1" ht="12.75" hidden="1" customHeight="1" x14ac:dyDescent="0.2">
      <c r="A1930" s="129">
        <v>1</v>
      </c>
      <c r="B1930" s="107" t="s">
        <v>47</v>
      </c>
      <c r="C1930" s="203" t="s">
        <v>110</v>
      </c>
      <c r="D1930" s="106">
        <v>2003</v>
      </c>
      <c r="E1930" s="231">
        <v>26</v>
      </c>
      <c r="F1930" s="136">
        <v>94</v>
      </c>
      <c r="G1930" s="138">
        <v>250</v>
      </c>
      <c r="H1930" s="139">
        <v>344</v>
      </c>
      <c r="I1930" s="136">
        <v>69</v>
      </c>
      <c r="J1930" s="138">
        <v>124</v>
      </c>
      <c r="K1930" s="139">
        <v>193</v>
      </c>
      <c r="L1930" s="9">
        <v>240</v>
      </c>
      <c r="M1930" s="8">
        <v>1887</v>
      </c>
      <c r="N1930" s="44"/>
      <c r="O1930" s="466"/>
    </row>
    <row r="1931" spans="1:15" s="33" customFormat="1" ht="12.75" hidden="1" customHeight="1" x14ac:dyDescent="0.2">
      <c r="A1931" s="129">
        <v>1</v>
      </c>
      <c r="B1931" s="107" t="s">
        <v>47</v>
      </c>
      <c r="C1931" s="203" t="s">
        <v>110</v>
      </c>
      <c r="D1931" s="106">
        <v>2004</v>
      </c>
      <c r="E1931" s="231">
        <v>27</v>
      </c>
      <c r="F1931" s="13">
        <v>86</v>
      </c>
      <c r="G1931" s="14">
        <v>226</v>
      </c>
      <c r="H1931" s="15">
        <v>312</v>
      </c>
      <c r="I1931" s="13">
        <v>79</v>
      </c>
      <c r="J1931" s="14">
        <v>198</v>
      </c>
      <c r="K1931" s="15">
        <v>277</v>
      </c>
      <c r="L1931" s="137">
        <v>294</v>
      </c>
      <c r="M1931" s="137">
        <v>1870</v>
      </c>
      <c r="N1931" s="98"/>
      <c r="O1931" s="466"/>
    </row>
    <row r="1932" spans="1:15" s="33" customFormat="1" ht="12" hidden="1" customHeight="1" x14ac:dyDescent="0.2">
      <c r="A1932" s="129"/>
      <c r="B1932" s="107"/>
      <c r="C1932" s="203"/>
      <c r="D1932" s="106">
        <v>2005</v>
      </c>
      <c r="E1932" s="231"/>
      <c r="F1932" s="13">
        <v>69</v>
      </c>
      <c r="G1932" s="14">
        <v>150</v>
      </c>
      <c r="H1932" s="15">
        <v>219</v>
      </c>
      <c r="I1932" s="13">
        <v>63</v>
      </c>
      <c r="J1932" s="14">
        <v>108</v>
      </c>
      <c r="K1932" s="15">
        <v>171</v>
      </c>
      <c r="L1932" s="137">
        <v>158</v>
      </c>
      <c r="M1932" s="137">
        <v>1882</v>
      </c>
      <c r="N1932" s="98"/>
      <c r="O1932" s="466"/>
    </row>
    <row r="1933" spans="1:15" s="33" customFormat="1" ht="12.75" hidden="1" customHeight="1" x14ac:dyDescent="0.2">
      <c r="A1933" s="129">
        <v>1</v>
      </c>
      <c r="B1933" s="107" t="s">
        <v>47</v>
      </c>
      <c r="C1933" s="203" t="s">
        <v>110</v>
      </c>
      <c r="D1933" s="105">
        <v>2006</v>
      </c>
      <c r="E1933" s="235" t="e">
        <f>SUM(#REF!,#REF!,#REF!,#REF!,#REF!,#REF!,#REF!,#REF!)</f>
        <v>#REF!</v>
      </c>
      <c r="F1933" s="13">
        <v>48</v>
      </c>
      <c r="G1933" s="14">
        <v>114</v>
      </c>
      <c r="H1933" s="15">
        <v>162</v>
      </c>
      <c r="I1933" s="13">
        <v>50</v>
      </c>
      <c r="J1933" s="14">
        <v>85</v>
      </c>
      <c r="K1933" s="15">
        <v>135</v>
      </c>
      <c r="L1933" s="137">
        <v>151</v>
      </c>
      <c r="M1933" s="137">
        <v>1866</v>
      </c>
      <c r="N1933" s="98"/>
      <c r="O1933" s="466"/>
    </row>
    <row r="1934" spans="1:15" s="33" customFormat="1" ht="12.75" hidden="1" customHeight="1" x14ac:dyDescent="0.2">
      <c r="A1934" s="129">
        <v>1</v>
      </c>
      <c r="B1934" s="107" t="s">
        <v>47</v>
      </c>
      <c r="C1934" s="203" t="s">
        <v>110</v>
      </c>
      <c r="D1934" s="105">
        <v>2007</v>
      </c>
      <c r="E1934" s="235">
        <f>SUM(F1698,F1730,F1758,F1797,F1833,F1858,F1874,F1933)</f>
        <v>1167</v>
      </c>
      <c r="F1934" s="13">
        <v>130</v>
      </c>
      <c r="G1934" s="14">
        <v>198</v>
      </c>
      <c r="H1934" s="15">
        <v>328</v>
      </c>
      <c r="I1934" s="13">
        <v>76</v>
      </c>
      <c r="J1934" s="14">
        <v>149</v>
      </c>
      <c r="K1934" s="15">
        <v>225</v>
      </c>
      <c r="L1934" s="137">
        <v>141</v>
      </c>
      <c r="M1934" s="137">
        <v>1950</v>
      </c>
      <c r="N1934" s="98"/>
      <c r="O1934" s="466"/>
    </row>
    <row r="1935" spans="1:15" s="33" customFormat="1" ht="12.75" hidden="1" customHeight="1" x14ac:dyDescent="0.2">
      <c r="A1935" s="129">
        <v>1</v>
      </c>
      <c r="B1935" s="107" t="s">
        <v>47</v>
      </c>
      <c r="C1935" s="208" t="s">
        <v>228</v>
      </c>
      <c r="D1935" s="105">
        <v>2008</v>
      </c>
      <c r="E1935" s="214">
        <v>30</v>
      </c>
      <c r="F1935" s="13">
        <v>103</v>
      </c>
      <c r="G1935" s="14">
        <v>192</v>
      </c>
      <c r="H1935" s="15">
        <v>295</v>
      </c>
      <c r="I1935" s="13">
        <v>155</v>
      </c>
      <c r="J1935" s="14">
        <v>160</v>
      </c>
      <c r="K1935" s="15">
        <v>315</v>
      </c>
      <c r="L1935" s="137">
        <v>188</v>
      </c>
      <c r="M1935" s="137">
        <v>2116</v>
      </c>
      <c r="N1935" s="98"/>
      <c r="O1935" s="466"/>
    </row>
    <row r="1936" spans="1:15" s="33" customFormat="1" ht="12.75" hidden="1" customHeight="1" x14ac:dyDescent="0.2">
      <c r="A1936" s="129">
        <v>1</v>
      </c>
      <c r="B1936" s="107" t="s">
        <v>47</v>
      </c>
      <c r="C1936" s="208" t="s">
        <v>228</v>
      </c>
      <c r="D1936" s="105">
        <v>2009</v>
      </c>
      <c r="E1936" s="231">
        <v>31</v>
      </c>
      <c r="F1936" s="13">
        <v>78</v>
      </c>
      <c r="G1936" s="14">
        <v>165</v>
      </c>
      <c r="H1936" s="15">
        <v>243</v>
      </c>
      <c r="I1936" s="13">
        <v>71</v>
      </c>
      <c r="J1936" s="14">
        <v>102</v>
      </c>
      <c r="K1936" s="15">
        <v>173</v>
      </c>
      <c r="L1936" s="137">
        <v>39</v>
      </c>
      <c r="M1936" s="137">
        <v>2250</v>
      </c>
      <c r="N1936" s="98"/>
      <c r="O1936" s="466"/>
    </row>
    <row r="1937" spans="1:15" s="33" customFormat="1" ht="12.75" hidden="1" customHeight="1" x14ac:dyDescent="0.2">
      <c r="A1937" s="129">
        <v>1</v>
      </c>
      <c r="B1937" s="107" t="s">
        <v>47</v>
      </c>
      <c r="C1937" s="208" t="s">
        <v>228</v>
      </c>
      <c r="D1937" s="106">
        <v>2010</v>
      </c>
      <c r="E1937" s="214">
        <v>32</v>
      </c>
      <c r="F1937" s="94">
        <v>149</v>
      </c>
      <c r="G1937" s="95">
        <v>217</v>
      </c>
      <c r="H1937" s="96">
        <v>366</v>
      </c>
      <c r="I1937" s="94">
        <v>92</v>
      </c>
      <c r="J1937" s="97">
        <v>185</v>
      </c>
      <c r="K1937" s="96">
        <v>277</v>
      </c>
      <c r="L1937" s="10">
        <v>209</v>
      </c>
      <c r="M1937" s="10">
        <v>2318</v>
      </c>
      <c r="N1937" s="44"/>
      <c r="O1937" s="466"/>
    </row>
    <row r="1938" spans="1:15" s="101" customFormat="1" ht="12.75" hidden="1" customHeight="1" x14ac:dyDescent="0.2">
      <c r="A1938" s="129"/>
      <c r="B1938" s="104"/>
      <c r="C1938" s="236"/>
      <c r="D1938" s="106">
        <v>2011</v>
      </c>
      <c r="E1938" s="214"/>
      <c r="F1938" s="94">
        <v>72</v>
      </c>
      <c r="G1938" s="95">
        <v>213</v>
      </c>
      <c r="H1938" s="96">
        <v>285</v>
      </c>
      <c r="I1938" s="94">
        <v>116</v>
      </c>
      <c r="J1938" s="97">
        <v>181</v>
      </c>
      <c r="K1938" s="96">
        <v>297</v>
      </c>
      <c r="L1938" s="10">
        <v>190</v>
      </c>
      <c r="M1938" s="10">
        <v>2425</v>
      </c>
      <c r="N1938" s="56"/>
      <c r="O1938" s="466"/>
    </row>
    <row r="1939" spans="1:15" s="101" customFormat="1" ht="12.75" hidden="1" customHeight="1" x14ac:dyDescent="0.2">
      <c r="A1939" s="129">
        <v>75</v>
      </c>
      <c r="B1939" s="188"/>
      <c r="C1939" s="202"/>
      <c r="D1939" s="106" t="s">
        <v>339</v>
      </c>
      <c r="E1939" s="214"/>
      <c r="F1939" s="85">
        <v>132</v>
      </c>
      <c r="G1939" s="83">
        <v>205</v>
      </c>
      <c r="H1939" s="84">
        <v>337</v>
      </c>
      <c r="I1939" s="85">
        <v>117</v>
      </c>
      <c r="J1939" s="83">
        <v>142</v>
      </c>
      <c r="K1939" s="84">
        <v>259</v>
      </c>
      <c r="L1939" s="86">
        <v>236</v>
      </c>
      <c r="M1939" s="86">
        <v>2448</v>
      </c>
      <c r="N1939" s="56"/>
      <c r="O1939" s="466"/>
    </row>
    <row r="1940" spans="1:15" s="101" customFormat="1" ht="5.25" hidden="1" customHeight="1" x14ac:dyDescent="0.2">
      <c r="A1940" s="129"/>
      <c r="B1940" s="107" t="s">
        <v>47</v>
      </c>
      <c r="C1940" s="208" t="s">
        <v>228</v>
      </c>
      <c r="D1940" s="106">
        <v>2013</v>
      </c>
      <c r="E1940" s="214"/>
      <c r="F1940" s="85">
        <v>91</v>
      </c>
      <c r="G1940" s="83">
        <v>218</v>
      </c>
      <c r="H1940" s="84">
        <v>309</v>
      </c>
      <c r="I1940" s="85">
        <v>91</v>
      </c>
      <c r="J1940" s="83">
        <v>164</v>
      </c>
      <c r="K1940" s="84">
        <v>255</v>
      </c>
      <c r="L1940" s="86">
        <v>96</v>
      </c>
      <c r="M1940" s="86">
        <v>2607</v>
      </c>
      <c r="N1940" s="56"/>
      <c r="O1940" s="466"/>
    </row>
    <row r="1941" spans="1:15" s="466" customFormat="1" ht="4.5" customHeight="1" thickBot="1" x14ac:dyDescent="0.25">
      <c r="A1941" s="128"/>
      <c r="B1941" s="107"/>
      <c r="C1941" s="201"/>
      <c r="D1941" s="105"/>
      <c r="E1941" s="213">
        <v>5</v>
      </c>
      <c r="F1941" s="13"/>
      <c r="G1941" s="14"/>
      <c r="H1941" s="15"/>
      <c r="I1941" s="13"/>
      <c r="J1941" s="14"/>
      <c r="K1941" s="15"/>
      <c r="L1941" s="8"/>
      <c r="M1941" s="8"/>
      <c r="N1941" s="140"/>
    </row>
    <row r="1942" spans="1:15" s="101" customFormat="1" ht="12.75" customHeight="1" x14ac:dyDescent="0.2">
      <c r="A1942" s="129"/>
      <c r="B1942" s="107" t="s">
        <v>47</v>
      </c>
      <c r="C1942" s="208" t="s">
        <v>228</v>
      </c>
      <c r="D1942" s="107">
        <v>2014</v>
      </c>
      <c r="E1942" s="214"/>
      <c r="F1942" s="85">
        <v>44</v>
      </c>
      <c r="G1942" s="83">
        <v>199</v>
      </c>
      <c r="H1942" s="84">
        <v>243</v>
      </c>
      <c r="I1942" s="85">
        <v>57</v>
      </c>
      <c r="J1942" s="83">
        <v>216</v>
      </c>
      <c r="K1942" s="84">
        <v>273</v>
      </c>
      <c r="L1942" s="86">
        <v>171</v>
      </c>
      <c r="M1942" s="86">
        <v>2710</v>
      </c>
      <c r="N1942" s="56"/>
      <c r="O1942" s="466"/>
    </row>
    <row r="1943" spans="1:15" s="101" customFormat="1" ht="12.75" customHeight="1" x14ac:dyDescent="0.2">
      <c r="A1943" s="129"/>
      <c r="B1943" s="107"/>
      <c r="C1943" s="203"/>
      <c r="D1943" s="107">
        <v>2015</v>
      </c>
      <c r="E1943" s="214"/>
      <c r="F1943" s="85">
        <v>91</v>
      </c>
      <c r="G1943" s="83">
        <v>259</v>
      </c>
      <c r="H1943" s="84">
        <v>350</v>
      </c>
      <c r="I1943" s="85">
        <v>37</v>
      </c>
      <c r="J1943" s="83">
        <v>196</v>
      </c>
      <c r="K1943" s="84">
        <v>233</v>
      </c>
      <c r="L1943" s="86">
        <v>103</v>
      </c>
      <c r="M1943" s="86">
        <v>2841</v>
      </c>
      <c r="N1943" s="56"/>
      <c r="O1943" s="466"/>
    </row>
    <row r="1944" spans="1:15" s="101" customFormat="1" ht="12.75" customHeight="1" x14ac:dyDescent="0.2">
      <c r="A1944" s="129"/>
      <c r="B1944" s="107"/>
      <c r="C1944" s="203"/>
      <c r="D1944" s="107">
        <v>2016</v>
      </c>
      <c r="E1944" s="214"/>
      <c r="F1944" s="85">
        <v>37</v>
      </c>
      <c r="G1944" s="83">
        <v>273</v>
      </c>
      <c r="H1944" s="84">
        <v>310</v>
      </c>
      <c r="I1944" s="85">
        <v>54</v>
      </c>
      <c r="J1944" s="83">
        <v>193</v>
      </c>
      <c r="K1944" s="84">
        <v>247</v>
      </c>
      <c r="L1944" s="86">
        <v>194</v>
      </c>
      <c r="M1944" s="86">
        <v>2894</v>
      </c>
      <c r="N1944" s="71"/>
      <c r="O1944" s="466"/>
    </row>
    <row r="1945" spans="1:15" s="467" customFormat="1" ht="12.75" customHeight="1" x14ac:dyDescent="0.25">
      <c r="A1945" s="128"/>
      <c r="B1945" s="107"/>
      <c r="C1945" s="201"/>
      <c r="D1945" s="107">
        <v>2017</v>
      </c>
      <c r="E1945" s="211"/>
      <c r="F1945" s="136">
        <v>41</v>
      </c>
      <c r="G1945" s="138">
        <v>227</v>
      </c>
      <c r="H1945" s="139">
        <v>268</v>
      </c>
      <c r="I1945" s="136">
        <v>17</v>
      </c>
      <c r="J1945" s="138">
        <v>132</v>
      </c>
      <c r="K1945" s="139">
        <v>149</v>
      </c>
      <c r="L1945" s="137">
        <v>43</v>
      </c>
      <c r="M1945" s="137">
        <v>3043</v>
      </c>
      <c r="N1945" s="115"/>
      <c r="O1945" s="466"/>
    </row>
    <row r="1946" spans="1:15" s="467" customFormat="1" ht="12.75" customHeight="1" x14ac:dyDescent="0.25">
      <c r="A1946" s="128"/>
      <c r="B1946" s="107"/>
      <c r="C1946" s="201"/>
      <c r="D1946" s="107">
        <v>2018</v>
      </c>
      <c r="E1946" s="211"/>
      <c r="F1946" s="136">
        <v>63</v>
      </c>
      <c r="G1946" s="138">
        <v>223</v>
      </c>
      <c r="H1946" s="139">
        <v>286</v>
      </c>
      <c r="I1946" s="136">
        <v>38</v>
      </c>
      <c r="J1946" s="138">
        <v>151</v>
      </c>
      <c r="K1946" s="139">
        <v>189</v>
      </c>
      <c r="L1946" s="137">
        <v>190</v>
      </c>
      <c r="M1946" s="137">
        <v>3042</v>
      </c>
      <c r="N1946" s="56"/>
      <c r="O1946" s="466"/>
    </row>
    <row r="1947" spans="1:15" s="33" customFormat="1" ht="4.5" customHeight="1" x14ac:dyDescent="0.2">
      <c r="A1947" s="129"/>
      <c r="B1947" s="133"/>
      <c r="C1947" s="203"/>
      <c r="D1947" s="107"/>
      <c r="E1947" s="214"/>
      <c r="F1947" s="13"/>
      <c r="G1947" s="14"/>
      <c r="H1947" s="15"/>
      <c r="I1947" s="13"/>
      <c r="J1947" s="14"/>
      <c r="K1947" s="15"/>
      <c r="L1947" s="137"/>
      <c r="M1947" s="137"/>
      <c r="N1947" s="98"/>
      <c r="O1947" s="466"/>
    </row>
    <row r="1948" spans="1:15" s="33" customFormat="1" ht="6" customHeight="1" x14ac:dyDescent="0.2">
      <c r="A1948" s="129"/>
      <c r="B1948" s="190"/>
      <c r="C1948" s="237"/>
      <c r="D1948" s="108"/>
      <c r="E1948" s="219"/>
      <c r="F1948" s="73"/>
      <c r="G1948" s="36"/>
      <c r="H1948" s="40"/>
      <c r="I1948" s="73"/>
      <c r="J1948" s="36"/>
      <c r="K1948" s="40"/>
      <c r="L1948" s="37"/>
      <c r="M1948" s="37"/>
      <c r="N1948" s="98"/>
      <c r="O1948" s="466"/>
    </row>
    <row r="1949" spans="1:15" s="33" customFormat="1" ht="12.75" hidden="1" customHeight="1" x14ac:dyDescent="0.2">
      <c r="A1949" s="131"/>
      <c r="B1949" s="110"/>
      <c r="C1949" s="238" t="s">
        <v>302</v>
      </c>
      <c r="D1949" s="109">
        <v>2006</v>
      </c>
      <c r="E1949" s="239"/>
      <c r="F1949" s="70">
        <v>7621</v>
      </c>
      <c r="G1949" s="39">
        <v>4069</v>
      </c>
      <c r="H1949" s="41">
        <v>12262</v>
      </c>
      <c r="I1949" s="70">
        <v>6368</v>
      </c>
      <c r="J1949" s="39">
        <v>3061</v>
      </c>
      <c r="K1949" s="41">
        <v>9770</v>
      </c>
      <c r="L1949" s="38">
        <v>5458</v>
      </c>
      <c r="M1949" s="38">
        <v>70810</v>
      </c>
      <c r="N1949" s="34"/>
      <c r="O1949" s="466"/>
    </row>
    <row r="1950" spans="1:15" s="33" customFormat="1" ht="12.75" hidden="1" customHeight="1" x14ac:dyDescent="0.2">
      <c r="A1950" s="131"/>
      <c r="B1950" s="109"/>
      <c r="C1950" s="238" t="s">
        <v>302</v>
      </c>
      <c r="D1950" s="109">
        <v>2007</v>
      </c>
      <c r="E1950" s="239"/>
      <c r="F1950" s="70">
        <v>8453</v>
      </c>
      <c r="G1950" s="39">
        <v>4741</v>
      </c>
      <c r="H1950" s="41">
        <v>13186</v>
      </c>
      <c r="I1950" s="70">
        <v>6578</v>
      </c>
      <c r="J1950" s="39">
        <v>3783</v>
      </c>
      <c r="K1950" s="41">
        <v>10361</v>
      </c>
      <c r="L1950" s="38">
        <v>4535</v>
      </c>
      <c r="M1950" s="38">
        <v>76511</v>
      </c>
      <c r="N1950" s="34"/>
      <c r="O1950" s="466"/>
    </row>
    <row r="1951" spans="1:15" s="33" customFormat="1" ht="12.75" hidden="1" customHeight="1" x14ac:dyDescent="0.2">
      <c r="A1951" s="131"/>
      <c r="B1951" s="109"/>
      <c r="C1951" s="238" t="s">
        <v>302</v>
      </c>
      <c r="D1951" s="109">
        <v>2008</v>
      </c>
      <c r="E1951" s="239"/>
      <c r="F1951" s="70">
        <v>8257</v>
      </c>
      <c r="G1951" s="39">
        <v>4441</v>
      </c>
      <c r="H1951" s="41">
        <v>12698</v>
      </c>
      <c r="I1951" s="70">
        <v>6848</v>
      </c>
      <c r="J1951" s="39">
        <v>3623</v>
      </c>
      <c r="K1951" s="41">
        <v>10471</v>
      </c>
      <c r="L1951" s="38">
        <v>5408</v>
      </c>
      <c r="M1951" s="38">
        <v>81595</v>
      </c>
      <c r="N1951" s="34"/>
      <c r="O1951" s="466"/>
    </row>
    <row r="1952" spans="1:15" s="33" customFormat="1" ht="12.75" hidden="1" customHeight="1" x14ac:dyDescent="0.2">
      <c r="A1952" s="131"/>
      <c r="B1952" s="109"/>
      <c r="C1952" s="236"/>
      <c r="D1952" s="109">
        <v>2009</v>
      </c>
      <c r="E1952" s="239"/>
      <c r="F1952" s="70">
        <v>8770</v>
      </c>
      <c r="G1952" s="39">
        <v>4252</v>
      </c>
      <c r="H1952" s="41">
        <v>13022</v>
      </c>
      <c r="I1952" s="70">
        <v>7425</v>
      </c>
      <c r="J1952" s="39">
        <v>3305</v>
      </c>
      <c r="K1952" s="41">
        <v>10730</v>
      </c>
      <c r="L1952" s="38">
        <v>5956</v>
      </c>
      <c r="M1952" s="38">
        <v>86484</v>
      </c>
      <c r="N1952" s="34"/>
      <c r="O1952" s="466"/>
    </row>
    <row r="1953" spans="1:15" s="33" customFormat="1" ht="12.75" hidden="1" customHeight="1" x14ac:dyDescent="0.2">
      <c r="A1953" s="131"/>
      <c r="B1953" s="109"/>
      <c r="C1953" s="238" t="s">
        <v>302</v>
      </c>
      <c r="D1953" s="110">
        <v>2010</v>
      </c>
      <c r="E1953" s="239"/>
      <c r="F1953" s="60">
        <v>8937</v>
      </c>
      <c r="G1953" s="45">
        <v>4101</v>
      </c>
      <c r="H1953" s="46">
        <f>SUM(G1953,F1953)</f>
        <v>13038</v>
      </c>
      <c r="I1953" s="60">
        <v>7170</v>
      </c>
      <c r="J1953" s="47">
        <v>3945</v>
      </c>
      <c r="K1953" s="46">
        <f>SUM(J1953,I1953)</f>
        <v>11115</v>
      </c>
      <c r="L1953" s="61">
        <v>7336</v>
      </c>
      <c r="M1953" s="61">
        <v>90344</v>
      </c>
      <c r="N1953" s="44"/>
      <c r="O1953" s="466"/>
    </row>
    <row r="1954" spans="1:15" s="33" customFormat="1" ht="12.75" hidden="1" customHeight="1" x14ac:dyDescent="0.2">
      <c r="A1954" s="131"/>
      <c r="B1954" s="134"/>
      <c r="C1954" s="202"/>
      <c r="D1954" s="110">
        <v>2011</v>
      </c>
      <c r="E1954" s="239"/>
      <c r="F1954" s="60">
        <v>9012</v>
      </c>
      <c r="G1954" s="45">
        <v>4969</v>
      </c>
      <c r="H1954" s="46">
        <f>SUM(G1954,F1954)</f>
        <v>13981</v>
      </c>
      <c r="I1954" s="60">
        <v>6688</v>
      </c>
      <c r="J1954" s="47">
        <v>3501</v>
      </c>
      <c r="K1954" s="46">
        <f>SUM(J1954,I1954)</f>
        <v>10189</v>
      </c>
      <c r="L1954" s="61">
        <v>5997</v>
      </c>
      <c r="M1954" s="61">
        <v>95164</v>
      </c>
      <c r="N1954" s="44"/>
      <c r="O1954" s="466"/>
    </row>
    <row r="1955" spans="1:15" s="33" customFormat="1" ht="12.75" hidden="1" customHeight="1" x14ac:dyDescent="0.2">
      <c r="A1955" s="131"/>
      <c r="B1955" s="134"/>
      <c r="D1955" s="110" t="s">
        <v>339</v>
      </c>
      <c r="E1955" s="239"/>
      <c r="F1955" s="60">
        <v>8739</v>
      </c>
      <c r="G1955" s="45">
        <v>5169</v>
      </c>
      <c r="H1955" s="46">
        <f>SUM(G1955,F1955)</f>
        <v>13908</v>
      </c>
      <c r="I1955" s="60">
        <v>6578</v>
      </c>
      <c r="J1955" s="47">
        <v>3244</v>
      </c>
      <c r="K1955" s="46">
        <f>SUM(J1955,I1955)</f>
        <v>9822</v>
      </c>
      <c r="L1955" s="61">
        <v>5488</v>
      </c>
      <c r="M1955" s="61">
        <v>99501</v>
      </c>
      <c r="N1955" s="44"/>
      <c r="O1955" s="466"/>
    </row>
    <row r="1956" spans="1:15" s="33" customFormat="1" ht="12.75" hidden="1" customHeight="1" x14ac:dyDescent="0.2">
      <c r="A1956" s="131"/>
      <c r="B1956" s="134"/>
      <c r="D1956" s="110">
        <v>2013</v>
      </c>
      <c r="E1956" s="239"/>
      <c r="F1956" s="60">
        <v>9502</v>
      </c>
      <c r="G1956" s="45">
        <v>5286</v>
      </c>
      <c r="H1956" s="41">
        <f>SUM(G1956,F1956)</f>
        <v>14788</v>
      </c>
      <c r="I1956" s="70">
        <v>6817</v>
      </c>
      <c r="J1956" s="385">
        <v>3235</v>
      </c>
      <c r="K1956" s="41">
        <f>SUM(J1956,I1956)</f>
        <v>10052</v>
      </c>
      <c r="L1956" s="38">
        <v>6286</v>
      </c>
      <c r="M1956" s="38">
        <v>103261</v>
      </c>
      <c r="N1956" s="44"/>
      <c r="O1956" s="466"/>
    </row>
    <row r="1957" spans="1:15" s="33" customFormat="1" ht="12.75" customHeight="1" x14ac:dyDescent="0.2">
      <c r="A1957" s="131"/>
      <c r="B1957" s="134"/>
      <c r="C1957" s="238" t="s">
        <v>302</v>
      </c>
      <c r="D1957" s="110">
        <v>2014</v>
      </c>
      <c r="E1957" s="239"/>
      <c r="F1957" s="70">
        <f t="shared" ref="F1957:M1961" si="0">F1983</f>
        <v>9770</v>
      </c>
      <c r="G1957" s="39">
        <f t="shared" si="0"/>
        <v>5729</v>
      </c>
      <c r="H1957" s="41">
        <f t="shared" si="0"/>
        <v>15499</v>
      </c>
      <c r="I1957" s="70">
        <f t="shared" si="0"/>
        <v>7464</v>
      </c>
      <c r="J1957" s="39">
        <f t="shared" si="0"/>
        <v>4105</v>
      </c>
      <c r="K1957" s="41">
        <f t="shared" si="0"/>
        <v>11569</v>
      </c>
      <c r="L1957" s="38">
        <f t="shared" si="0"/>
        <v>8376</v>
      </c>
      <c r="M1957" s="38">
        <f t="shared" si="0"/>
        <v>104376</v>
      </c>
      <c r="N1957" s="44"/>
      <c r="O1957" s="466"/>
    </row>
    <row r="1958" spans="1:15" s="33" customFormat="1" ht="12.75" customHeight="1" x14ac:dyDescent="0.2">
      <c r="A1958" s="131"/>
      <c r="B1958" s="134"/>
      <c r="C1958" s="110"/>
      <c r="D1958" s="110">
        <v>2015</v>
      </c>
      <c r="E1958" s="239"/>
      <c r="F1958" s="70">
        <f t="shared" si="0"/>
        <v>10061</v>
      </c>
      <c r="G1958" s="39">
        <f t="shared" si="0"/>
        <v>4956</v>
      </c>
      <c r="H1958" s="41">
        <f t="shared" si="0"/>
        <v>15017</v>
      </c>
      <c r="I1958" s="70">
        <f t="shared" si="0"/>
        <v>8218</v>
      </c>
      <c r="J1958" s="39">
        <f t="shared" si="0"/>
        <v>4182</v>
      </c>
      <c r="K1958" s="41">
        <f t="shared" si="0"/>
        <v>12400</v>
      </c>
      <c r="L1958" s="38">
        <f t="shared" si="0"/>
        <v>7145</v>
      </c>
      <c r="M1958" s="38">
        <f t="shared" si="0"/>
        <v>104562</v>
      </c>
      <c r="N1958" s="44"/>
      <c r="O1958" s="472"/>
    </row>
    <row r="1959" spans="1:15" s="33" customFormat="1" ht="12.75" customHeight="1" x14ac:dyDescent="0.2">
      <c r="A1959" s="131"/>
      <c r="B1959" s="134"/>
      <c r="C1959" s="110"/>
      <c r="D1959" s="110">
        <v>2016</v>
      </c>
      <c r="E1959" s="239"/>
      <c r="F1959" s="70">
        <f t="shared" si="0"/>
        <v>10684</v>
      </c>
      <c r="G1959" s="39">
        <f t="shared" si="0"/>
        <v>5509</v>
      </c>
      <c r="H1959" s="41">
        <f t="shared" si="0"/>
        <v>16193</v>
      </c>
      <c r="I1959" s="70">
        <f t="shared" si="0"/>
        <v>8476</v>
      </c>
      <c r="J1959" s="39">
        <f t="shared" si="0"/>
        <v>3828</v>
      </c>
      <c r="K1959" s="41">
        <f t="shared" si="0"/>
        <v>12304</v>
      </c>
      <c r="L1959" s="38">
        <f t="shared" si="0"/>
        <v>7185</v>
      </c>
      <c r="M1959" s="38">
        <f t="shared" si="0"/>
        <v>112530</v>
      </c>
      <c r="N1959" s="44"/>
      <c r="O1959" s="466"/>
    </row>
    <row r="1960" spans="1:15" s="33" customFormat="1" ht="12.75" customHeight="1" x14ac:dyDescent="0.2">
      <c r="A1960" s="131"/>
      <c r="B1960" s="134"/>
      <c r="C1960" s="110"/>
      <c r="D1960" s="110">
        <v>2017</v>
      </c>
      <c r="E1960" s="239"/>
      <c r="F1960" s="70">
        <f t="shared" si="0"/>
        <v>12489</v>
      </c>
      <c r="G1960" s="39">
        <f t="shared" si="0"/>
        <v>5814</v>
      </c>
      <c r="H1960" s="41">
        <f t="shared" si="0"/>
        <v>18303</v>
      </c>
      <c r="I1960" s="70">
        <f t="shared" si="0"/>
        <v>8274</v>
      </c>
      <c r="J1960" s="39">
        <f t="shared" si="0"/>
        <v>4411</v>
      </c>
      <c r="K1960" s="41">
        <f t="shared" si="0"/>
        <v>12685</v>
      </c>
      <c r="L1960" s="38">
        <f t="shared" si="0"/>
        <v>7124</v>
      </c>
      <c r="M1960" s="38">
        <f t="shared" si="0"/>
        <v>123742</v>
      </c>
      <c r="N1960" s="44"/>
      <c r="O1960" s="472"/>
    </row>
    <row r="1961" spans="1:15" s="33" customFormat="1" ht="12.75" customHeight="1" x14ac:dyDescent="0.2">
      <c r="A1961" s="131"/>
      <c r="B1961" s="134"/>
      <c r="C1961" s="110"/>
      <c r="D1961" s="110">
        <v>2018</v>
      </c>
      <c r="E1961" s="239"/>
      <c r="F1961" s="70">
        <f t="shared" si="0"/>
        <v>13760</v>
      </c>
      <c r="G1961" s="39">
        <f t="shared" si="0"/>
        <v>6271</v>
      </c>
      <c r="H1961" s="41">
        <f t="shared" si="0"/>
        <v>20031</v>
      </c>
      <c r="I1961" s="70">
        <f t="shared" si="0"/>
        <v>8915</v>
      </c>
      <c r="J1961" s="39">
        <f t="shared" si="0"/>
        <v>4373</v>
      </c>
      <c r="K1961" s="41">
        <f t="shared" si="0"/>
        <v>13288</v>
      </c>
      <c r="L1961" s="38">
        <f t="shared" si="0"/>
        <v>6359</v>
      </c>
      <c r="M1961" s="38">
        <f t="shared" si="0"/>
        <v>132403</v>
      </c>
      <c r="N1961" s="44"/>
      <c r="O1961" s="472"/>
    </row>
    <row r="1962" spans="1:15" s="33" customFormat="1" ht="5.25" customHeight="1" x14ac:dyDescent="0.2">
      <c r="A1962" s="129"/>
      <c r="B1962" s="135"/>
      <c r="C1962" s="135"/>
      <c r="D1962" s="111"/>
      <c r="E1962" s="240"/>
      <c r="F1962" s="72"/>
      <c r="G1962" s="31"/>
      <c r="H1962" s="32"/>
      <c r="I1962" s="72"/>
      <c r="J1962" s="31"/>
      <c r="K1962" s="32"/>
      <c r="L1962" s="67"/>
      <c r="M1962" s="42"/>
      <c r="N1962" s="35"/>
      <c r="O1962" s="466"/>
    </row>
    <row r="1963" spans="1:15" s="30" customFormat="1" ht="12.75" customHeight="1" x14ac:dyDescent="0.2">
      <c r="A1963" s="33"/>
      <c r="B1963" s="420"/>
      <c r="C1963" s="386"/>
      <c r="D1963" s="386"/>
      <c r="E1963" s="87"/>
      <c r="F1963" s="87"/>
      <c r="G1963" s="49"/>
      <c r="H1963" s="89"/>
      <c r="I1963" s="89"/>
      <c r="J1963" s="49"/>
      <c r="K1963" s="88"/>
      <c r="L1963" s="90"/>
      <c r="M1963" s="90"/>
      <c r="N1963" s="34"/>
      <c r="O1963" s="466"/>
    </row>
    <row r="1964" spans="1:15" s="29" customFormat="1" ht="15" customHeight="1" x14ac:dyDescent="0.25">
      <c r="A1964" s="384"/>
      <c r="B1964" s="600" t="s">
        <v>307</v>
      </c>
      <c r="C1964" s="601" t="s">
        <v>439</v>
      </c>
      <c r="D1964" s="601"/>
      <c r="E1964" s="602"/>
      <c r="F1964" s="602"/>
      <c r="G1964" s="603"/>
      <c r="H1964" s="604"/>
      <c r="I1964" s="604"/>
      <c r="J1964" s="603"/>
      <c r="K1964" s="605"/>
      <c r="L1964" s="605"/>
      <c r="M1964" s="605"/>
      <c r="N1964" s="477"/>
      <c r="O1964" s="478"/>
    </row>
    <row r="1965" spans="1:15" s="30" customFormat="1" ht="6" customHeight="1" x14ac:dyDescent="0.2">
      <c r="A1965" s="4"/>
      <c r="B1965" s="419"/>
      <c r="D1965" s="386"/>
      <c r="E1965" s="87"/>
      <c r="F1965" s="87"/>
      <c r="G1965" s="87"/>
      <c r="H1965" s="87"/>
      <c r="I1965" s="87"/>
      <c r="J1965" s="87"/>
      <c r="K1965" s="87"/>
      <c r="L1965" s="87"/>
      <c r="M1965" s="87"/>
      <c r="N1965" s="33"/>
      <c r="O1965" s="466"/>
    </row>
    <row r="1966" spans="1:15" s="29" customFormat="1" ht="53.25" customHeight="1" x14ac:dyDescent="0.2">
      <c r="A1966" s="382"/>
      <c r="B1966" s="421"/>
      <c r="C1966" s="30"/>
      <c r="D1966" s="388"/>
      <c r="E1966" s="383"/>
      <c r="F1966" s="383"/>
      <c r="G1966" s="383"/>
      <c r="H1966" s="383"/>
      <c r="I1966" s="383"/>
      <c r="J1966" s="383"/>
      <c r="K1966" s="383"/>
      <c r="L1966" s="383"/>
      <c r="M1966" s="589" t="s">
        <v>477</v>
      </c>
      <c r="N1966" s="384"/>
      <c r="O1966" s="466"/>
    </row>
    <row r="1967" spans="1:15" s="29" customFormat="1" ht="12.75" customHeight="1" x14ac:dyDescent="0.2">
      <c r="A1967" s="382"/>
      <c r="B1967" s="421"/>
      <c r="C1967" s="30"/>
      <c r="D1967" s="388"/>
      <c r="E1967" s="383"/>
      <c r="F1967" s="383"/>
      <c r="G1967" s="383"/>
      <c r="H1967" s="383"/>
      <c r="I1967" s="383"/>
      <c r="J1967" s="383"/>
      <c r="K1967" s="383"/>
      <c r="L1967" s="383"/>
      <c r="M1967" s="383"/>
      <c r="N1967" s="384"/>
      <c r="O1967" s="466"/>
    </row>
    <row r="1968" spans="1:15" s="29" customFormat="1" ht="12.75" customHeight="1" x14ac:dyDescent="0.2">
      <c r="A1968" s="382"/>
      <c r="B1968" s="421"/>
      <c r="C1968" s="30"/>
      <c r="D1968" s="388"/>
      <c r="E1968" s="383"/>
      <c r="F1968" s="383"/>
      <c r="G1968" s="383"/>
      <c r="H1968" s="383"/>
      <c r="I1968" s="383"/>
      <c r="J1968" s="383"/>
      <c r="K1968" s="383"/>
      <c r="L1968" s="383"/>
      <c r="M1968" s="383"/>
      <c r="N1968" s="384"/>
      <c r="O1968" s="466"/>
    </row>
    <row r="1969" spans="1:22" s="30" customFormat="1" ht="12.75" customHeight="1" x14ac:dyDescent="0.2">
      <c r="A1969" s="4"/>
      <c r="B1969" s="419"/>
      <c r="C1969" s="387"/>
      <c r="D1969" s="386"/>
      <c r="E1969" s="87"/>
      <c r="F1969" s="87"/>
      <c r="G1969" s="87"/>
      <c r="H1969" s="87"/>
      <c r="I1969" s="87"/>
      <c r="J1969" s="87"/>
      <c r="K1969" s="87"/>
      <c r="L1969" s="87"/>
      <c r="M1969" s="87"/>
      <c r="N1969" s="33"/>
      <c r="O1969" s="466"/>
    </row>
    <row r="1970" spans="1:22" s="30" customFormat="1" ht="12.75" customHeight="1" x14ac:dyDescent="0.2">
      <c r="A1970" s="1"/>
      <c r="B1970" s="466"/>
      <c r="C1970" s="236"/>
      <c r="D1970" s="423"/>
      <c r="E1970" s="424"/>
      <c r="F1970" s="425"/>
      <c r="G1970" s="121"/>
      <c r="H1970" s="426"/>
      <c r="I1970" s="427"/>
      <c r="J1970" s="121"/>
      <c r="K1970" s="426"/>
      <c r="L1970" s="428"/>
      <c r="M1970" s="429"/>
      <c r="N1970" s="466"/>
      <c r="O1970" s="466"/>
      <c r="P1970" s="466"/>
      <c r="Q1970" s="466"/>
      <c r="R1970" s="466"/>
      <c r="S1970" s="466"/>
      <c r="T1970" s="466"/>
      <c r="U1970" s="466"/>
      <c r="V1970" s="466"/>
    </row>
    <row r="1971" spans="1:22" s="30" customFormat="1" ht="12.75" customHeight="1" x14ac:dyDescent="0.2">
      <c r="A1971" s="1"/>
      <c r="B1971" s="466"/>
      <c r="C1971" s="433" t="s">
        <v>469</v>
      </c>
      <c r="D1971" s="423"/>
      <c r="E1971" s="424"/>
      <c r="F1971" s="425"/>
      <c r="G1971" s="121"/>
      <c r="H1971" s="426"/>
      <c r="I1971" s="427"/>
      <c r="J1971" s="121"/>
      <c r="K1971" s="426"/>
      <c r="L1971" s="428"/>
      <c r="M1971" s="429"/>
      <c r="N1971" s="466"/>
      <c r="O1971" s="466"/>
      <c r="P1971" s="466"/>
      <c r="Q1971" s="466"/>
      <c r="R1971" s="466"/>
      <c r="S1971" s="466"/>
      <c r="T1971" s="466"/>
      <c r="U1971" s="466"/>
      <c r="V1971" s="466"/>
    </row>
    <row r="1972" spans="1:22" s="30" customFormat="1" ht="12.75" hidden="1" customHeight="1" x14ac:dyDescent="0.2">
      <c r="A1972" s="1"/>
      <c r="B1972" s="466"/>
      <c r="D1972" s="236" t="s">
        <v>455</v>
      </c>
      <c r="E1972" s="424"/>
      <c r="F1972" s="453">
        <f>SUMIF($D$4:$D$1946,"=2003",$F$4:$F$1946)</f>
        <v>7677</v>
      </c>
      <c r="G1972" s="453">
        <f>SUMIF($D$4:$D$1946,"=2003",$G$4:$G$1946)</f>
        <v>4294</v>
      </c>
      <c r="H1972" s="453">
        <f>SUMIF($D$4:$D$1946,"=2003",$H$4:$H$1946)</f>
        <v>11971</v>
      </c>
      <c r="I1972" s="453">
        <f>SUMIF($D$4:$D$1946,"=2003",$I$4:$I$1946)</f>
        <v>5374</v>
      </c>
      <c r="J1972" s="453">
        <f>SUMIF($D$4:$D$1946,"=2003",$J$4:$J$1946)</f>
        <v>3065</v>
      </c>
      <c r="K1972" s="453">
        <f>SUMIF($D$4:$D$1946,"=2003",$K$4:$K$1946)</f>
        <v>8439</v>
      </c>
      <c r="L1972" s="453">
        <f>SUMIF($D$4:$D$1946,"=2003",$L$4:$L$1946)</f>
        <v>5554</v>
      </c>
      <c r="M1972" s="453">
        <f>SUMIF($D$4:$D$1946,"=2003",$M$4:$M$1946)</f>
        <v>61478</v>
      </c>
      <c r="N1972" s="466"/>
      <c r="O1972" s="466"/>
      <c r="P1972" s="466"/>
      <c r="Q1972" s="466"/>
      <c r="R1972" s="466"/>
      <c r="S1972" s="466"/>
      <c r="T1972" s="466"/>
      <c r="U1972" s="466"/>
      <c r="V1972" s="466"/>
    </row>
    <row r="1973" spans="1:22" s="30" customFormat="1" ht="12.75" hidden="1" customHeight="1" x14ac:dyDescent="0.2">
      <c r="A1973" s="1"/>
      <c r="B1973" s="466"/>
      <c r="C1973" s="236"/>
      <c r="D1973" s="236" t="s">
        <v>449</v>
      </c>
      <c r="E1973" s="424"/>
      <c r="F1973" s="453">
        <f>SUMIF($D$4:$D$1946,"=2004",$F$4:$F$1946)</f>
        <v>7626</v>
      </c>
      <c r="G1973" s="453">
        <f>SUMIF($D$4:$D$1946,"=2004",$G$4:$G$1946)</f>
        <v>4315</v>
      </c>
      <c r="H1973" s="453">
        <f>SUMIF($D$4:$D$1946,"=2004",$H$4:$H$1946)</f>
        <v>11941</v>
      </c>
      <c r="I1973" s="453">
        <f>SUMIF($D$4:$D$1946,"=2004",$I$4:$I$1946)</f>
        <v>5667</v>
      </c>
      <c r="J1973" s="453">
        <f>SUMIF($D$4:$D$1946,"=2004",$J$4:$J$1946)</f>
        <v>3422</v>
      </c>
      <c r="K1973" s="453">
        <f>SUMIF($D$4:$D$1946,"=2004",$K$4:$K$1946)</f>
        <v>9089</v>
      </c>
      <c r="L1973" s="453">
        <f>SUMIF($D$4:$D$1946,"=2004",$L$4:$L$1946)</f>
        <v>6146</v>
      </c>
      <c r="M1973" s="453">
        <f>SUMIF($D$4:$D$1946,"=2004",$M$4:$M$1946)</f>
        <v>64276</v>
      </c>
      <c r="N1973" s="466"/>
      <c r="O1973" s="466"/>
      <c r="P1973" s="466"/>
      <c r="Q1973" s="466"/>
      <c r="R1973" s="466"/>
      <c r="S1973" s="466"/>
      <c r="T1973" s="466"/>
      <c r="U1973" s="466"/>
      <c r="V1973" s="466"/>
    </row>
    <row r="1974" spans="1:22" s="30" customFormat="1" ht="12.75" hidden="1" customHeight="1" x14ac:dyDescent="0.2">
      <c r="A1974" s="1"/>
      <c r="B1974" s="466"/>
      <c r="C1974" s="236"/>
      <c r="D1974" s="236" t="s">
        <v>450</v>
      </c>
      <c r="E1974" s="424"/>
      <c r="F1974" s="453">
        <f>SUMIF($D$4:$D$1946,"=2005",$F$4:$F$1946)</f>
        <v>8246</v>
      </c>
      <c r="G1974" s="453">
        <f>SUMIF($D$4:$D$1946,"=2005",$G$4:$G$1946)</f>
        <v>4431</v>
      </c>
      <c r="H1974" s="453">
        <f>SUMIF($D$4:$D$1946,"=2005",$H$4:$H$1946)</f>
        <v>12677</v>
      </c>
      <c r="I1974" s="453">
        <f>SUMIF($D$4:$D$1946,"=2005",$I$4:$I$1946)</f>
        <v>5397</v>
      </c>
      <c r="J1974" s="453">
        <f>SUMIF($D$4:$D$1946,"=2005",$J$4:$J$1946)</f>
        <v>3088</v>
      </c>
      <c r="K1974" s="453">
        <f>SUMIF($D$4:$D$1946,"=2005",$K$4:$K$1946)</f>
        <v>8485</v>
      </c>
      <c r="L1974" s="453">
        <f>SUMIF($D$4:$D$1946,"=2005",$L$4:$L$1946)</f>
        <v>5980</v>
      </c>
      <c r="M1974" s="453">
        <f>SUMIF($D$4:$D$1946,"=2005",$M$4:$M$1946)</f>
        <v>66915</v>
      </c>
      <c r="N1974" s="466"/>
      <c r="O1974" s="466"/>
      <c r="P1974" s="466"/>
      <c r="Q1974" s="466"/>
      <c r="R1974" s="466"/>
      <c r="S1974" s="466"/>
      <c r="T1974" s="466"/>
      <c r="U1974" s="466"/>
      <c r="V1974" s="466"/>
    </row>
    <row r="1975" spans="1:22" s="30" customFormat="1" ht="12.75" hidden="1" customHeight="1" x14ac:dyDescent="0.2">
      <c r="A1975" s="1"/>
      <c r="B1975" s="466"/>
      <c r="C1975" s="236"/>
      <c r="D1975" s="236" t="s">
        <v>451</v>
      </c>
      <c r="E1975" s="424"/>
      <c r="F1975" s="453">
        <f>SUMIF($D$4:$D$1946,"=2006",$F$4:$F$1946)</f>
        <v>7621</v>
      </c>
      <c r="G1975" s="453">
        <f>SUMIF($D$4:$D$1946,"=2006",$G$4:$G$1946)</f>
        <v>4069</v>
      </c>
      <c r="H1975" s="453">
        <f>SUMIF($D$4:$D$1946,"=2006",$H$4:$H$1946)</f>
        <v>11690</v>
      </c>
      <c r="I1975" s="453">
        <f>SUMIF($D$4:$D$1946,"=2006",$I$4:$I$1946)</f>
        <v>6368</v>
      </c>
      <c r="J1975" s="453">
        <f>SUMIF($D$4:$D$1946,"=2006",$J$4:$J$1946)</f>
        <v>3061</v>
      </c>
      <c r="K1975" s="453">
        <f>SUMIF($D$4:$D$1946,"=2006",$K$4:$K$1946)</f>
        <v>9429</v>
      </c>
      <c r="L1975" s="453">
        <f>SUMIF($D$4:$D$1946,"=2006",$L$4:$L$1946)</f>
        <v>5458</v>
      </c>
      <c r="M1975" s="453">
        <f>SUMIF($D$4:$D$1946,"=2006",$M$4:$M$1946)</f>
        <v>70810</v>
      </c>
      <c r="N1975" s="466"/>
      <c r="O1975" s="466"/>
      <c r="P1975" s="466"/>
      <c r="Q1975" s="466"/>
      <c r="R1975" s="466"/>
      <c r="S1975" s="466"/>
      <c r="T1975" s="466"/>
      <c r="U1975" s="466"/>
      <c r="V1975" s="466"/>
    </row>
    <row r="1976" spans="1:22" s="30" customFormat="1" ht="12.75" hidden="1" customHeight="1" x14ac:dyDescent="0.2">
      <c r="A1976" s="1"/>
      <c r="B1976" s="466"/>
      <c r="C1976" s="236"/>
      <c r="D1976" s="236" t="s">
        <v>452</v>
      </c>
      <c r="E1976" s="424"/>
      <c r="F1976" s="453">
        <f>SUMIF($D$4:$D$1946,"=2007",$F$4:$F$1946)</f>
        <v>8444</v>
      </c>
      <c r="G1976" s="453">
        <f>SUMIF($D$4:$D$1946,"=2007",$G$4:$G$1946)</f>
        <v>4739</v>
      </c>
      <c r="H1976" s="453">
        <f>SUMIF($D$4:$D$1946,"=2007",$H$4:$H$1946)</f>
        <v>13176</v>
      </c>
      <c r="I1976" s="453">
        <f>SUMIF($D$4:$D$1946,"=2007",$I$4:$I$1946)</f>
        <v>6570</v>
      </c>
      <c r="J1976" s="453">
        <f>SUMIF($D$4:$D$1946,"=2007",$J$4:$J$1946)</f>
        <v>3783</v>
      </c>
      <c r="K1976" s="453">
        <f>SUMIF($D$4:$D$1946,"=2007",$K$4:$K$1946)</f>
        <v>10353</v>
      </c>
      <c r="L1976" s="453">
        <f>SUMIF($D$4:$D$1946,"=2007",$L$4:$L$1946)</f>
        <v>4535</v>
      </c>
      <c r="M1976" s="453">
        <f>SUMIF($D$4:$D$1946,"=2007",$M$4:$M$1946)</f>
        <v>76511</v>
      </c>
      <c r="N1976" s="466"/>
      <c r="O1976" s="466"/>
      <c r="P1976" s="466"/>
      <c r="Q1976" s="466"/>
      <c r="R1976" s="466"/>
      <c r="S1976" s="466"/>
      <c r="T1976" s="466"/>
      <c r="U1976" s="466"/>
      <c r="V1976" s="466"/>
    </row>
    <row r="1977" spans="1:22" s="30" customFormat="1" ht="12.75" hidden="1" customHeight="1" x14ac:dyDescent="0.2">
      <c r="A1977" s="1"/>
      <c r="B1977" s="466"/>
      <c r="C1977" s="236"/>
      <c r="D1977" s="236" t="s">
        <v>453</v>
      </c>
      <c r="E1977" s="424"/>
      <c r="F1977" s="453">
        <f>SUMIF($D$4:$D$1946,"=2008",$F$4:$F$1946)</f>
        <v>8256</v>
      </c>
      <c r="G1977" s="453">
        <f>SUMIF($D$4:$D$1946,"=2008",$G$4:$G$1946)</f>
        <v>4431</v>
      </c>
      <c r="H1977" s="453">
        <f>SUMIF($D$4:$D$1946,"=2008",$H$4:$H$1946)</f>
        <v>12687</v>
      </c>
      <c r="I1977" s="453">
        <f>SUMIF($D$4:$D$1946,"=2008",$I$4:$I$1946)</f>
        <v>6838</v>
      </c>
      <c r="J1977" s="453">
        <f>SUMIF($D$4:$D$1946,"=2008",$J$4:$J$1946)</f>
        <v>3623</v>
      </c>
      <c r="K1977" s="453">
        <f>SUMIF($D$4:$D$1946,"=2008",$K$4:$K$1946)</f>
        <v>10461</v>
      </c>
      <c r="L1977" s="453">
        <f>SUMIF($D$4:$D$1946,"=2008",$L$4:$L$1946)</f>
        <v>5408</v>
      </c>
      <c r="M1977" s="453">
        <f>SUMIF($D$4:$D$1946,"=2008",$M$4:$M$1946)</f>
        <v>81588</v>
      </c>
      <c r="N1977" s="466"/>
      <c r="O1977" s="466"/>
      <c r="P1977" s="466"/>
      <c r="Q1977" s="466"/>
      <c r="R1977" s="466"/>
      <c r="S1977" s="466"/>
      <c r="T1977" s="466"/>
      <c r="U1977" s="466"/>
      <c r="V1977" s="466"/>
    </row>
    <row r="1978" spans="1:22" s="30" customFormat="1" ht="12.75" hidden="1" customHeight="1" x14ac:dyDescent="0.2">
      <c r="A1978" s="1"/>
      <c r="B1978" s="466"/>
      <c r="C1978" s="236"/>
      <c r="D1978" s="236" t="s">
        <v>454</v>
      </c>
      <c r="E1978" s="424"/>
      <c r="F1978" s="453">
        <f>SUMIF($D$4:$D$1946,"=2009",$F$4:$F$1946)</f>
        <v>8766</v>
      </c>
      <c r="G1978" s="453">
        <f>SUMIF($D$4:$D$1946,"=2009",$G$4:$G$1946)</f>
        <v>4252</v>
      </c>
      <c r="H1978" s="453">
        <f>SUMIF($D$4:$D$1946,"=2009",$H$4:$H$1946)</f>
        <v>13018</v>
      </c>
      <c r="I1978" s="453">
        <f>SUMIF($D$4:$D$1946,"=2009",$I$4:$I$1946)</f>
        <v>7418</v>
      </c>
      <c r="J1978" s="453">
        <f>SUMIF($D$4:$D$1946,"=2009",$J$4:$J$1946)</f>
        <v>3305</v>
      </c>
      <c r="K1978" s="453">
        <f>SUMIF($D$4:$D$1946,"=2009",$K$4:$K$1946)</f>
        <v>10723</v>
      </c>
      <c r="L1978" s="453">
        <f>SUMIF($D$4:$D$1946,"=2009",$L$4:$L$1946)</f>
        <v>5956</v>
      </c>
      <c r="M1978" s="453">
        <f>SUMIF($D$4:$D$1946,"=2009",$M$4:$M$1946)</f>
        <v>86484</v>
      </c>
      <c r="N1978" s="466"/>
      <c r="O1978" s="466"/>
      <c r="P1978" s="466"/>
      <c r="Q1978" s="466"/>
      <c r="R1978" s="466"/>
      <c r="S1978" s="466"/>
      <c r="T1978" s="466"/>
      <c r="U1978" s="466"/>
      <c r="V1978" s="466"/>
    </row>
    <row r="1979" spans="1:22" s="30" customFormat="1" ht="12.75" hidden="1" customHeight="1" x14ac:dyDescent="0.2">
      <c r="A1979" s="1"/>
      <c r="B1979" s="466"/>
      <c r="D1979" s="222" t="s">
        <v>445</v>
      </c>
      <c r="E1979" s="452"/>
      <c r="F1979" s="453">
        <f>SUMIF($D$4:$D$1946,"=2010",$F$4:$F$1946)</f>
        <v>8937</v>
      </c>
      <c r="G1979" s="453">
        <f>SUMIF($D$4:$D$1946,"=2010",$G$4:$G$1946)</f>
        <v>4100</v>
      </c>
      <c r="H1979" s="453">
        <f>SUMIF($D$4:$D$1946,"=2010",$H$4:$H$1946)</f>
        <v>13037</v>
      </c>
      <c r="I1979" s="453">
        <f>SUMIF($D$4:$D$1946,"=2010",$I$4:$I$1946)</f>
        <v>7170</v>
      </c>
      <c r="J1979" s="453">
        <f>SUMIF($D$4:$D$1946,"=2010",$J$4:$J$1946)</f>
        <v>3943</v>
      </c>
      <c r="K1979" s="453">
        <f>SUMIF($D$4:$D$1946,"=2010",$K$4:$K$1946)</f>
        <v>11113</v>
      </c>
      <c r="L1979" s="453">
        <f>SUMIF($D$4:$D$1946,"=2010",$L$4:$L$1946)</f>
        <v>7336</v>
      </c>
      <c r="M1979" s="453">
        <f>SUMIF($D$4:$D$1946,"=2010",$M$4:$M$1946)</f>
        <v>90344</v>
      </c>
      <c r="N1979" s="466"/>
      <c r="O1979" s="466"/>
      <c r="P1979" s="466"/>
      <c r="Q1979" s="466"/>
      <c r="R1979" s="466"/>
      <c r="S1979" s="466"/>
      <c r="T1979" s="466"/>
      <c r="U1979" s="466"/>
      <c r="V1979" s="466"/>
    </row>
    <row r="1980" spans="1:22" s="30" customFormat="1" ht="12.75" hidden="1" customHeight="1" x14ac:dyDescent="0.2">
      <c r="A1980" s="1"/>
      <c r="B1980" s="466"/>
      <c r="C1980" s="208"/>
      <c r="D1980" s="222" t="s">
        <v>446</v>
      </c>
      <c r="E1980" s="453"/>
      <c r="F1980" s="453">
        <f>SUMIF($D$4:$D$1946,"=2011",$F$4:$F$1946)</f>
        <v>9013</v>
      </c>
      <c r="G1980" s="453">
        <f>SUMIF($D$4:$D$1946,"=2011",$G$4:$G$1946)</f>
        <v>4969</v>
      </c>
      <c r="H1980" s="453">
        <f>SUMIF($D$4:$D$1946,"=2011",$H$4:$H$1946)</f>
        <v>13982</v>
      </c>
      <c r="I1980" s="453">
        <f>SUMIF($D$4:$D$1946,"=2011",$I$4:$I$1946)</f>
        <v>6688</v>
      </c>
      <c r="J1980" s="453">
        <f>SUMIF($D$4:$D$1946,"=2011",$J$4:$J$1946)</f>
        <v>3501</v>
      </c>
      <c r="K1980" s="453">
        <f>SUMIF($D$4:$D$1946,"=2011",$K$4:$K$1946)</f>
        <v>10189</v>
      </c>
      <c r="L1980" s="453">
        <f>SUMIF($D$4:$D$1946,"=2011",$L$4:$L$1946)</f>
        <v>5997</v>
      </c>
      <c r="M1980" s="453">
        <f>SUMIF($D$4:$D$1946,"=2011",$M$4:$M$1946)</f>
        <v>94500</v>
      </c>
      <c r="N1980" s="466"/>
      <c r="O1980" s="466"/>
      <c r="P1980" s="466"/>
      <c r="Q1980" s="466"/>
      <c r="R1980" s="466"/>
      <c r="S1980" s="466"/>
      <c r="T1980" s="466"/>
      <c r="U1980" s="466"/>
      <c r="V1980" s="466"/>
    </row>
    <row r="1981" spans="1:22" s="30" customFormat="1" ht="12.75" hidden="1" customHeight="1" x14ac:dyDescent="0.2">
      <c r="A1981" s="1"/>
      <c r="B1981" s="466"/>
      <c r="C1981" s="236"/>
      <c r="D1981" s="454" t="s">
        <v>348</v>
      </c>
      <c r="E1981" s="452"/>
      <c r="F1981" s="453">
        <f>SUMIF($D$4:$D$1946,"=2012",$F$4:$F$1946)</f>
        <v>8801</v>
      </c>
      <c r="G1981" s="453">
        <f>SUMIF($D$4:$D$1946,"=2012",$G$4:$G$1946)</f>
        <v>5169</v>
      </c>
      <c r="H1981" s="453">
        <f>SUMIF($D$4:$D$1946,"=2012",$H$4:$H$1946)</f>
        <v>13970</v>
      </c>
      <c r="I1981" s="453">
        <f>SUMIF($D$4:$D$1946,"=2012",$I$4:$I$1946)</f>
        <v>6640</v>
      </c>
      <c r="J1981" s="453">
        <f>SUMIF($D$4:$D$1946,"=2012",$J$4:$J$1946)</f>
        <v>3244</v>
      </c>
      <c r="K1981" s="453">
        <f>SUMIF($D$4:$D$1946,"=2012",$K$4:$K$1946)</f>
        <v>9884</v>
      </c>
      <c r="L1981" s="453">
        <f>SUMIF($D$4:$D$1946,"=2012",$L$4:$L$1946)</f>
        <v>5488</v>
      </c>
      <c r="M1981" s="453">
        <f>SUMIF($D$4:$D$1946,"=2012",$M$4:$M$1946)</f>
        <v>97638</v>
      </c>
      <c r="N1981" s="466"/>
      <c r="O1981" s="466"/>
      <c r="P1981" s="466"/>
      <c r="Q1981" s="466"/>
      <c r="R1981" s="466"/>
      <c r="S1981" s="466"/>
      <c r="T1981" s="466"/>
      <c r="U1981" s="466"/>
      <c r="V1981" s="466"/>
    </row>
    <row r="1982" spans="1:22" s="30" customFormat="1" ht="12.75" hidden="1" customHeight="1" x14ac:dyDescent="0.2">
      <c r="A1982" s="1"/>
      <c r="B1982" s="466"/>
      <c r="C1982" s="236"/>
      <c r="D1982" s="454" t="s">
        <v>351</v>
      </c>
      <c r="E1982" s="452"/>
      <c r="F1982" s="453">
        <f>SUMIF($D$4:$D$1946,"=2013",$F$4:$F$1946)</f>
        <v>9502</v>
      </c>
      <c r="G1982" s="453">
        <f>SUMIF($D$4:$D$1946,"=2013",$G$4:$G$1946)</f>
        <v>5286</v>
      </c>
      <c r="H1982" s="453">
        <f>SUMIF($D$4:$D$1946,"=2013",$H$4:$H$1946)</f>
        <v>14788</v>
      </c>
      <c r="I1982" s="453">
        <f>SUMIF($D$4:$D$1946,"=2013",$I$4:$I$1946)</f>
        <v>6816</v>
      </c>
      <c r="J1982" s="453">
        <f>SUMIF($D$4:$D$1946,"=2013",$J$4:$J$1946)</f>
        <v>3235</v>
      </c>
      <c r="K1982" s="453">
        <f>SUMIF($D$4:$D$1946,"=2013",$K$4:$K$1946)</f>
        <v>10051</v>
      </c>
      <c r="L1982" s="453">
        <f>SUMIF($D$4:$D$1946,"=2013",$L$4:$L$1946)</f>
        <v>6284</v>
      </c>
      <c r="M1982" s="453">
        <f>SUMIF($D$4:$D$1946,"=2013",$M$4:$M$1946)</f>
        <v>101417</v>
      </c>
      <c r="N1982" s="466"/>
      <c r="O1982" s="466"/>
      <c r="P1982" s="466"/>
      <c r="Q1982" s="466"/>
      <c r="R1982" s="466"/>
      <c r="S1982" s="466"/>
      <c r="T1982" s="466"/>
      <c r="U1982" s="466"/>
      <c r="V1982" s="466"/>
    </row>
    <row r="1983" spans="1:22" s="100" customFormat="1" ht="12.75" customHeight="1" x14ac:dyDescent="0.2">
      <c r="A1983" s="243"/>
      <c r="B1983" s="466"/>
      <c r="C1983" s="236"/>
      <c r="D1983" s="454" t="s">
        <v>447</v>
      </c>
      <c r="E1983" s="452"/>
      <c r="F1983" s="453">
        <f>SUMIF($D$4:$D$1946,"=2014",$F$4:$F$1946)</f>
        <v>9770</v>
      </c>
      <c r="G1983" s="453">
        <f>SUMIF($D$4:$D$1946,"=2014",$G$4:$G$1946)</f>
        <v>5729</v>
      </c>
      <c r="H1983" s="453">
        <f>SUMIF($D$4:$D$1946,"=2014",$H$4:$H$1946)</f>
        <v>15499</v>
      </c>
      <c r="I1983" s="453">
        <f>SUMIF($D$4:$D$1946,"=2014",$I$4:$I$1946)</f>
        <v>7464</v>
      </c>
      <c r="J1983" s="453">
        <f>SUMIF($D$4:$D$1946,"=2014",$J$4:$J$1946)</f>
        <v>4105</v>
      </c>
      <c r="K1983" s="453">
        <f>SUMIF($D$4:$D$1946,"=2014",$K$4:$K$1946)</f>
        <v>11569</v>
      </c>
      <c r="L1983" s="453">
        <f>SUMIF($D$4:$D$1946,"=2014",$L$4:$L$1946)</f>
        <v>8376</v>
      </c>
      <c r="M1983" s="453">
        <f>SUMIF($D$4:$D$1946,"=2014",$M$4:$M$1946)</f>
        <v>104376</v>
      </c>
      <c r="N1983" s="466"/>
      <c r="O1983" s="466"/>
      <c r="P1983" s="466"/>
      <c r="Q1983" s="466"/>
      <c r="R1983" s="466"/>
      <c r="S1983" s="466"/>
      <c r="T1983" s="466"/>
      <c r="U1983" s="466"/>
      <c r="V1983" s="466"/>
    </row>
    <row r="1984" spans="1:22" s="30" customFormat="1" ht="12.75" customHeight="1" x14ac:dyDescent="0.2">
      <c r="A1984" s="1"/>
      <c r="B1984" s="466"/>
      <c r="C1984" s="236"/>
      <c r="D1984" s="454" t="s">
        <v>448</v>
      </c>
      <c r="E1984" s="452"/>
      <c r="F1984" s="453">
        <f>SUMIF($D$4:$D$1946,"=2015",$F$4:$F$1946)</f>
        <v>10061</v>
      </c>
      <c r="G1984" s="453">
        <f>SUMIF($D$4:$D$1946,"=2015",$G$4:$G$1946)</f>
        <v>4956</v>
      </c>
      <c r="H1984" s="453">
        <f>SUMIF($D$4:$D$1946,"=2015",$H$4:$H$1946)</f>
        <v>15017</v>
      </c>
      <c r="I1984" s="453">
        <f>SUMIF($D$4:$D$1946,"=2015",$I$4:$I$1946)</f>
        <v>8218</v>
      </c>
      <c r="J1984" s="453">
        <f>SUMIF($D$4:$D$1946,"=2015",$J$4:$J$1946)</f>
        <v>4182</v>
      </c>
      <c r="K1984" s="453">
        <f>SUMIF($D$4:$D$1946,"=2015",$K$4:$K$1946)</f>
        <v>12400</v>
      </c>
      <c r="L1984" s="453">
        <f>SUMIF($D$4:$D$1946,"=2015",$L$4:$L$1946)</f>
        <v>7145</v>
      </c>
      <c r="M1984" s="453">
        <f>SUMIF($D$4:$D$1946,"=2015",$M$4:$M$1946)</f>
        <v>104562</v>
      </c>
      <c r="N1984" s="466"/>
      <c r="O1984" s="466"/>
      <c r="P1984" s="466"/>
      <c r="Q1984" s="466"/>
      <c r="R1984" s="466"/>
      <c r="S1984" s="466"/>
      <c r="T1984" s="466"/>
      <c r="U1984" s="466"/>
      <c r="V1984" s="466"/>
    </row>
    <row r="1985" spans="1:22" s="62" customFormat="1" ht="12.75" customHeight="1" x14ac:dyDescent="0.2">
      <c r="A1985" s="114"/>
      <c r="B1985" s="466"/>
      <c r="C1985" s="236"/>
      <c r="D1985" s="454" t="s">
        <v>443</v>
      </c>
      <c r="E1985" s="452"/>
      <c r="F1985" s="453">
        <f>SUMIF($D$4:$D$1946,"=2016",$F$4:$F$1946)</f>
        <v>10684</v>
      </c>
      <c r="G1985" s="453">
        <f>SUMIF($D$4:$D$1946,"=2016",$G$4:$G$1946)</f>
        <v>5509</v>
      </c>
      <c r="H1985" s="453">
        <f>SUMIF($D$4:$D$1946,"=2016",$H$4:$H$1946)</f>
        <v>16193</v>
      </c>
      <c r="I1985" s="453">
        <f>SUMIF($D$4:$D$1946,"=2016",$I$4:$I$1946)</f>
        <v>8476</v>
      </c>
      <c r="J1985" s="453">
        <f>SUMIF($D$4:$D$1946,"=2016",$J$4:$J$1946)</f>
        <v>3828</v>
      </c>
      <c r="K1985" s="453">
        <f>SUMIF($D$4:$D$1946,"=2016",$K$4:$K$1946)</f>
        <v>12304</v>
      </c>
      <c r="L1985" s="453">
        <f>SUMIF($D$4:$D$1946,"=2016",$L$4:$L$1946)</f>
        <v>7185</v>
      </c>
      <c r="M1985" s="453">
        <f>SUMIF($D$4:$D$1946,"=2016",$M$4:$M$1946)</f>
        <v>112530</v>
      </c>
      <c r="N1985" s="466"/>
      <c r="O1985" s="466"/>
      <c r="P1985" s="466"/>
      <c r="Q1985" s="466"/>
      <c r="R1985" s="466"/>
      <c r="S1985" s="466"/>
      <c r="T1985" s="466"/>
      <c r="U1985" s="466"/>
      <c r="V1985" s="466"/>
    </row>
    <row r="1986" spans="1:22" s="33" customFormat="1" ht="12.75" customHeight="1" x14ac:dyDescent="0.2">
      <c r="A1986" s="59"/>
      <c r="B1986" s="466"/>
      <c r="C1986" s="236"/>
      <c r="D1986" s="454" t="s">
        <v>444</v>
      </c>
      <c r="E1986" s="452"/>
      <c r="F1986" s="453">
        <f>SUMIF($D$4:$D$1946,"=2017",$F$4:$F$1946)</f>
        <v>12489</v>
      </c>
      <c r="G1986" s="453">
        <f>SUMIF($D$4:$D$1946,"=2017",$G$4:$G$1946)</f>
        <v>5814</v>
      </c>
      <c r="H1986" s="453">
        <f>SUMIF($D$4:$D$1946,"=2017",$H$4:$H$1946)</f>
        <v>18303</v>
      </c>
      <c r="I1986" s="453">
        <f>SUMIF($D$4:$D$1946,"=2017",$I$4:$I$1946)</f>
        <v>8274</v>
      </c>
      <c r="J1986" s="453">
        <f>SUMIF($D$4:$D$1946,"=2017",$J$4:$J$1946)</f>
        <v>4411</v>
      </c>
      <c r="K1986" s="453">
        <f>SUMIF($D$4:$D$1946,"=2017",$K$4:$K$1946)</f>
        <v>12685</v>
      </c>
      <c r="L1986" s="453">
        <f>SUMIF($D$4:$D$1946,"=2017",$L$4:$L$1946)</f>
        <v>7124</v>
      </c>
      <c r="M1986" s="453">
        <f>SUMIF($D$4:$D$1946,"=2017",$M$4:$M$1946)</f>
        <v>123742</v>
      </c>
      <c r="N1986" s="466"/>
      <c r="O1986" s="466"/>
      <c r="P1986" s="466"/>
      <c r="Q1986" s="466"/>
      <c r="R1986" s="466"/>
      <c r="S1986" s="466"/>
      <c r="T1986" s="466"/>
      <c r="U1986" s="466"/>
      <c r="V1986" s="466"/>
    </row>
    <row r="1987" spans="1:22" s="466" customFormat="1" ht="12.75" customHeight="1" x14ac:dyDescent="0.2">
      <c r="A1987" s="1"/>
      <c r="C1987" s="236"/>
      <c r="D1987" s="454" t="s">
        <v>456</v>
      </c>
      <c r="E1987" s="452"/>
      <c r="F1987" s="453">
        <f>SUMIF($D$4:$D$1946,"=2018",$F$4:$F$1946)</f>
        <v>13760</v>
      </c>
      <c r="G1987" s="453">
        <f>SUMIF($D$4:$D$1946,"=2018",$G$4:$G$1946)</f>
        <v>6271</v>
      </c>
      <c r="H1987" s="453">
        <f>SUMIF($D$4:$D$1946,"=2018",$H$4:$H$1946)</f>
        <v>20031</v>
      </c>
      <c r="I1987" s="453">
        <f>SUMIF($D$4:$D$1946,"=2018",$I$4:$I$1946)</f>
        <v>8915</v>
      </c>
      <c r="J1987" s="453">
        <f>SUMIF($D$4:$D$1946,"=2018",$J$4:$J$1946)</f>
        <v>4373</v>
      </c>
      <c r="K1987" s="453">
        <f>SUMIF($D$4:$D$1946,"=2018",$K$4:$K$1946)</f>
        <v>13288</v>
      </c>
      <c r="L1987" s="453">
        <f>SUMIF($D$4:$D$1946,"=2018",$L$4:$L$1946)</f>
        <v>6359</v>
      </c>
      <c r="M1987" s="453">
        <f>SUMIF($D$4:$D$1946,"=2018",$M$4:$M$1946)</f>
        <v>132403</v>
      </c>
    </row>
    <row r="1988" spans="1:22" s="466" customFormat="1" ht="12.75" customHeight="1" x14ac:dyDescent="0.2">
      <c r="A1988" s="1"/>
      <c r="C1988" s="236"/>
      <c r="D1988" s="236"/>
      <c r="E1988" s="424"/>
      <c r="F1988" s="424"/>
      <c r="G1988" s="88"/>
      <c r="H1988" s="430"/>
      <c r="I1988" s="431"/>
      <c r="J1988" s="88"/>
      <c r="K1988" s="430"/>
      <c r="L1988" s="432"/>
      <c r="M1988" s="432"/>
    </row>
    <row r="1989" spans="1:22" s="466" customFormat="1" ht="12.75" customHeight="1" x14ac:dyDescent="0.2">
      <c r="A1989" s="1"/>
      <c r="C1989" s="386"/>
      <c r="D1989" s="386"/>
      <c r="E1989" s="87"/>
      <c r="F1989" s="87"/>
      <c r="G1989" s="88"/>
      <c r="H1989" s="88"/>
      <c r="I1989" s="88"/>
      <c r="J1989" s="88"/>
      <c r="K1989" s="88"/>
      <c r="L1989" s="90"/>
      <c r="M1989" s="90"/>
    </row>
    <row r="1990" spans="1:22" s="466" customFormat="1" ht="12.75" customHeight="1" x14ac:dyDescent="0.2">
      <c r="A1990" s="1"/>
      <c r="C1990" s="386"/>
      <c r="D1990" s="386"/>
      <c r="E1990" s="87"/>
      <c r="F1990" s="87"/>
      <c r="G1990" s="88"/>
      <c r="H1990" s="88"/>
      <c r="I1990" s="88"/>
      <c r="J1990" s="88"/>
      <c r="K1990" s="88"/>
      <c r="L1990" s="90"/>
      <c r="M1990" s="90"/>
    </row>
    <row r="1991" spans="1:22" s="466" customFormat="1" ht="12.75" customHeight="1" x14ac:dyDescent="0.2">
      <c r="A1991" s="1"/>
      <c r="C1991" s="386"/>
      <c r="D1991" s="386"/>
      <c r="E1991" s="87"/>
      <c r="F1991" s="87"/>
      <c r="G1991" s="88"/>
      <c r="H1991" s="88"/>
      <c r="I1991" s="88"/>
      <c r="J1991" s="88"/>
      <c r="K1991" s="88"/>
      <c r="L1991" s="90"/>
      <c r="M1991" s="90"/>
    </row>
    <row r="1992" spans="1:22" s="62" customFormat="1" ht="12.75" customHeight="1" x14ac:dyDescent="0.2">
      <c r="A1992" s="114"/>
      <c r="B1992" s="466"/>
      <c r="C1992" s="466"/>
      <c r="D1992" s="466"/>
      <c r="E1992" s="466"/>
      <c r="F1992" s="466"/>
      <c r="G1992" s="466"/>
      <c r="H1992" s="466"/>
      <c r="I1992" s="466"/>
      <c r="J1992" s="466"/>
      <c r="K1992" s="466"/>
      <c r="L1992" s="466"/>
      <c r="M1992" s="466"/>
      <c r="N1992" s="466"/>
      <c r="O1992" s="466"/>
      <c r="P1992" s="466"/>
      <c r="Q1992" s="466"/>
      <c r="R1992" s="466"/>
      <c r="S1992" s="466"/>
      <c r="T1992" s="466"/>
      <c r="U1992" s="466"/>
      <c r="V1992" s="466"/>
    </row>
    <row r="1993" spans="1:22" s="471" customFormat="1" ht="12.75" customHeight="1" x14ac:dyDescent="0.2">
      <c r="A1993" s="127"/>
      <c r="B1993" s="466"/>
      <c r="C1993" s="466"/>
      <c r="D1993" s="466"/>
      <c r="E1993" s="466"/>
      <c r="F1993" s="466"/>
      <c r="G1993" s="466"/>
      <c r="H1993" s="466"/>
      <c r="I1993" s="466"/>
      <c r="J1993" s="466"/>
      <c r="K1993" s="466"/>
      <c r="L1993" s="466"/>
      <c r="M1993" s="466"/>
      <c r="N1993" s="466"/>
      <c r="O1993" s="466"/>
      <c r="P1993" s="466"/>
      <c r="Q1993" s="466"/>
      <c r="R1993" s="466"/>
      <c r="S1993" s="466"/>
      <c r="T1993" s="466"/>
      <c r="U1993" s="466"/>
      <c r="V1993" s="466"/>
    </row>
    <row r="1994" spans="1:22" s="62" customFormat="1" ht="36" x14ac:dyDescent="0.2">
      <c r="A1994" s="114"/>
      <c r="B1994" s="132"/>
      <c r="C1994" s="204" t="s">
        <v>187</v>
      </c>
      <c r="D1994" s="205" t="s">
        <v>186</v>
      </c>
      <c r="E1994" s="219"/>
      <c r="F1994" s="479" t="s">
        <v>188</v>
      </c>
      <c r="G1994" s="54"/>
      <c r="H1994" s="55"/>
      <c r="I1994" s="5" t="s">
        <v>189</v>
      </c>
      <c r="J1994" s="54"/>
      <c r="K1994" s="54"/>
      <c r="L1994" s="11" t="s">
        <v>190</v>
      </c>
      <c r="M1994" s="7" t="s">
        <v>347</v>
      </c>
      <c r="N1994" s="141"/>
      <c r="O1994" s="101"/>
    </row>
    <row r="1995" spans="1:22" s="471" customFormat="1" ht="4.5" customHeight="1" x14ac:dyDescent="0.2">
      <c r="A1995" s="127"/>
      <c r="B1995" s="107"/>
      <c r="C1995" s="203"/>
      <c r="D1995" s="105"/>
      <c r="E1995" s="211"/>
      <c r="F1995" s="480"/>
      <c r="G1995" s="64"/>
      <c r="H1995" s="65"/>
      <c r="I1995" s="63"/>
      <c r="J1995" s="14"/>
      <c r="K1995" s="65"/>
      <c r="L1995" s="66"/>
      <c r="M1995" s="66"/>
      <c r="N1995" s="141"/>
      <c r="O1995" s="112"/>
    </row>
    <row r="1996" spans="1:22" s="29" customFormat="1" ht="12.75" customHeight="1" x14ac:dyDescent="0.2">
      <c r="A1996" s="382"/>
      <c r="B1996" s="421"/>
      <c r="C1996" s="208"/>
      <c r="D1996" s="107"/>
      <c r="E1996" s="214"/>
      <c r="F1996" s="85"/>
      <c r="G1996" s="83"/>
      <c r="H1996" s="84"/>
      <c r="I1996" s="85"/>
      <c r="J1996" s="83"/>
      <c r="K1996" s="84"/>
      <c r="L1996" s="86"/>
      <c r="M1996" s="86"/>
      <c r="N1996" s="384"/>
      <c r="O1996" s="466"/>
    </row>
    <row r="1997" spans="1:22" s="29" customFormat="1" ht="12.75" customHeight="1" x14ac:dyDescent="0.2">
      <c r="A1997" s="382"/>
      <c r="B1997" s="421"/>
      <c r="C1997" s="203"/>
      <c r="D1997" s="107"/>
      <c r="E1997" s="214"/>
      <c r="F1997" s="85"/>
      <c r="G1997" s="83"/>
      <c r="H1997" s="84"/>
      <c r="I1997" s="85"/>
      <c r="J1997" s="83"/>
      <c r="K1997" s="84"/>
      <c r="L1997" s="86"/>
      <c r="M1997" s="86"/>
      <c r="N1997" s="384"/>
      <c r="O1997" s="466"/>
    </row>
    <row r="1998" spans="1:22" s="33" customFormat="1" ht="12.75" customHeight="1" x14ac:dyDescent="0.2">
      <c r="A1998" s="59"/>
      <c r="B1998" s="104"/>
      <c r="C1998" s="203"/>
      <c r="D1998" s="107"/>
      <c r="E1998" s="214">
        <v>25</v>
      </c>
      <c r="F1998" s="85"/>
      <c r="G1998" s="83"/>
      <c r="H1998" s="84"/>
      <c r="I1998" s="85"/>
      <c r="J1998" s="83"/>
      <c r="K1998" s="84"/>
      <c r="L1998" s="86"/>
      <c r="M1998" s="86"/>
      <c r="N1998" s="141"/>
      <c r="O1998" s="101"/>
    </row>
    <row r="1999" spans="1:22" s="62" customFormat="1" ht="36" customHeight="1" x14ac:dyDescent="0.2">
      <c r="A1999" s="114"/>
      <c r="B1999" s="132"/>
      <c r="C1999" s="204" t="s">
        <v>187</v>
      </c>
      <c r="D1999" s="205" t="s">
        <v>186</v>
      </c>
      <c r="E1999" s="219">
        <v>6</v>
      </c>
      <c r="F1999" s="479" t="s">
        <v>229</v>
      </c>
      <c r="G1999" s="54"/>
      <c r="H1999" s="55"/>
      <c r="I1999" s="5" t="s">
        <v>230</v>
      </c>
      <c r="J1999" s="54"/>
      <c r="K1999" s="54"/>
      <c r="L1999" s="11" t="s">
        <v>231</v>
      </c>
      <c r="M1999" s="7" t="s">
        <v>232</v>
      </c>
      <c r="N1999" s="141"/>
      <c r="O1999" s="101"/>
    </row>
    <row r="2000" spans="1:22" s="471" customFormat="1" ht="4.5" customHeight="1" x14ac:dyDescent="0.2">
      <c r="A2000" s="127"/>
      <c r="B2000" s="107"/>
      <c r="C2000" s="203"/>
      <c r="D2000" s="105"/>
      <c r="E2000" s="211"/>
      <c r="F2000" s="480"/>
      <c r="G2000" s="64"/>
      <c r="H2000" s="65"/>
      <c r="I2000" s="63"/>
      <c r="J2000" s="14"/>
      <c r="K2000" s="65"/>
      <c r="L2000" s="66"/>
      <c r="M2000" s="66"/>
      <c r="N2000" s="141"/>
      <c r="O2000" s="112"/>
    </row>
    <row r="2001" spans="1:15" s="33" customFormat="1" ht="12.75" customHeight="1" x14ac:dyDescent="0.2">
      <c r="A2001" s="59"/>
      <c r="B2001" s="107"/>
      <c r="C2001" s="203"/>
      <c r="D2001" s="105"/>
      <c r="E2001" s="211">
        <v>15</v>
      </c>
      <c r="F2001" s="480"/>
      <c r="G2001" s="64"/>
      <c r="H2001" s="65"/>
      <c r="I2001" s="63"/>
      <c r="J2001" s="14"/>
      <c r="K2001" s="65"/>
      <c r="L2001" s="66"/>
      <c r="M2001" s="66"/>
      <c r="N2001" s="141"/>
      <c r="O2001" s="101"/>
    </row>
    <row r="2002" spans="1:15" s="466" customFormat="1" ht="12.75" customHeight="1" x14ac:dyDescent="0.2">
      <c r="A2002" s="1"/>
      <c r="B2002" s="421"/>
      <c r="C2002" s="208"/>
      <c r="D2002" s="107"/>
      <c r="E2002" s="214"/>
      <c r="F2002" s="85"/>
      <c r="G2002" s="83"/>
      <c r="H2002" s="84"/>
      <c r="I2002" s="85"/>
      <c r="J2002" s="83"/>
      <c r="K2002" s="84"/>
      <c r="L2002" s="86"/>
      <c r="M2002" s="86"/>
      <c r="N2002" s="384"/>
      <c r="O2002" s="30"/>
    </row>
    <row r="2003" spans="1:15" s="466" customFormat="1" ht="12.75" customHeight="1" x14ac:dyDescent="0.2">
      <c r="A2003" s="1"/>
      <c r="B2003" s="421"/>
      <c r="C2003" s="203"/>
      <c r="D2003" s="107"/>
      <c r="E2003" s="214"/>
      <c r="F2003" s="85"/>
      <c r="G2003" s="83"/>
      <c r="H2003" s="84"/>
      <c r="I2003" s="85"/>
      <c r="J2003" s="83"/>
      <c r="K2003" s="84"/>
      <c r="L2003" s="86"/>
      <c r="M2003" s="86"/>
      <c r="N2003" s="384"/>
      <c r="O2003" s="30"/>
    </row>
    <row r="2004" spans="1:15" s="466" customFormat="1" ht="12.75" customHeight="1" x14ac:dyDescent="0.2">
      <c r="A2004" s="1"/>
      <c r="B2004" s="104"/>
      <c r="C2004" s="203"/>
      <c r="D2004" s="107"/>
      <c r="E2004" s="214"/>
      <c r="F2004" s="85"/>
      <c r="G2004" s="83"/>
      <c r="H2004" s="84"/>
      <c r="I2004" s="85"/>
      <c r="J2004" s="83"/>
      <c r="K2004" s="84"/>
      <c r="L2004" s="86"/>
      <c r="M2004" s="86"/>
      <c r="N2004" s="141"/>
      <c r="O2004" s="30"/>
    </row>
    <row r="2005" spans="1:15" s="62" customFormat="1" ht="36" x14ac:dyDescent="0.2">
      <c r="A2005" s="113"/>
      <c r="B2005" s="132"/>
      <c r="C2005" s="204" t="s">
        <v>187</v>
      </c>
      <c r="D2005" s="205" t="s">
        <v>186</v>
      </c>
      <c r="E2005" s="224">
        <v>28</v>
      </c>
      <c r="F2005" s="207" t="s">
        <v>237</v>
      </c>
      <c r="G2005" s="54"/>
      <c r="H2005" s="55"/>
      <c r="I2005" s="5" t="s">
        <v>238</v>
      </c>
      <c r="J2005" s="54"/>
      <c r="K2005" s="54"/>
      <c r="L2005" s="11" t="s">
        <v>239</v>
      </c>
      <c r="M2005" s="7" t="s">
        <v>240</v>
      </c>
      <c r="N2005" s="141"/>
      <c r="O2005" s="101"/>
    </row>
    <row r="2006" spans="1:15" s="471" customFormat="1" ht="4.5" customHeight="1" x14ac:dyDescent="0.2">
      <c r="A2006" s="127"/>
      <c r="B2006" s="107"/>
      <c r="C2006" s="203"/>
      <c r="D2006" s="105"/>
      <c r="E2006" s="211"/>
      <c r="F2006" s="210"/>
      <c r="G2006" s="64"/>
      <c r="H2006" s="65"/>
      <c r="I2006" s="63"/>
      <c r="J2006" s="14"/>
      <c r="K2006" s="65"/>
      <c r="L2006" s="66"/>
      <c r="M2006" s="66"/>
      <c r="N2006" s="141"/>
      <c r="O2006" s="112"/>
    </row>
    <row r="2007" spans="1:15" s="30" customFormat="1" ht="12.75" customHeight="1" x14ac:dyDescent="0.2">
      <c r="A2007" s="4"/>
      <c r="B2007" s="107"/>
      <c r="C2007" s="203"/>
      <c r="D2007" s="105"/>
      <c r="E2007" s="211">
        <v>11</v>
      </c>
      <c r="F2007" s="480"/>
      <c r="G2007" s="64"/>
      <c r="H2007" s="65"/>
      <c r="I2007" s="63"/>
      <c r="J2007" s="14"/>
      <c r="K2007" s="65"/>
      <c r="L2007" s="66"/>
      <c r="M2007" s="66"/>
      <c r="N2007" s="141"/>
      <c r="O2007" s="101"/>
    </row>
    <row r="2008" spans="1:15" s="466" customFormat="1" ht="12.75" customHeight="1" x14ac:dyDescent="0.2">
      <c r="A2008" s="1"/>
      <c r="B2008" s="421"/>
      <c r="C2008" s="208"/>
      <c r="D2008" s="107"/>
      <c r="E2008" s="214"/>
      <c r="F2008" s="85"/>
      <c r="G2008" s="83"/>
      <c r="H2008" s="84"/>
      <c r="I2008" s="85"/>
      <c r="J2008" s="83"/>
      <c r="K2008" s="84"/>
      <c r="L2008" s="86"/>
      <c r="M2008" s="86"/>
      <c r="N2008" s="384"/>
      <c r="O2008" s="30"/>
    </row>
    <row r="2009" spans="1:15" s="466" customFormat="1" ht="12.75" customHeight="1" x14ac:dyDescent="0.2">
      <c r="A2009" s="1"/>
      <c r="B2009" s="421"/>
      <c r="C2009" s="203"/>
      <c r="D2009" s="107"/>
      <c r="E2009" s="214"/>
      <c r="F2009" s="85"/>
      <c r="G2009" s="83"/>
      <c r="H2009" s="84"/>
      <c r="I2009" s="85"/>
      <c r="J2009" s="83"/>
      <c r="K2009" s="84"/>
      <c r="L2009" s="86"/>
      <c r="M2009" s="86"/>
      <c r="N2009" s="384"/>
      <c r="O2009" s="30"/>
    </row>
    <row r="2010" spans="1:15" s="62" customFormat="1" ht="36" x14ac:dyDescent="0.2">
      <c r="A2010" s="113"/>
      <c r="B2010" s="132"/>
      <c r="C2010" s="204" t="s">
        <v>187</v>
      </c>
      <c r="D2010" s="205" t="s">
        <v>186</v>
      </c>
      <c r="E2010" s="219">
        <v>11</v>
      </c>
      <c r="F2010" s="207" t="s">
        <v>233</v>
      </c>
      <c r="G2010" s="54"/>
      <c r="H2010" s="55"/>
      <c r="I2010" s="5" t="s">
        <v>234</v>
      </c>
      <c r="J2010" s="54"/>
      <c r="K2010" s="54"/>
      <c r="L2010" s="11" t="s">
        <v>235</v>
      </c>
      <c r="M2010" s="7" t="s">
        <v>236</v>
      </c>
      <c r="N2010" s="141"/>
      <c r="O2010" s="101"/>
    </row>
    <row r="2011" spans="1:15" s="30" customFormat="1" ht="4.5" customHeight="1" x14ac:dyDescent="0.2">
      <c r="A2011" s="4"/>
      <c r="B2011" s="107"/>
      <c r="C2011" s="203"/>
      <c r="D2011" s="105"/>
      <c r="E2011" s="211">
        <v>8</v>
      </c>
      <c r="F2011" s="480"/>
      <c r="G2011" s="64"/>
      <c r="H2011" s="65"/>
      <c r="I2011" s="63"/>
      <c r="J2011" s="14"/>
      <c r="K2011" s="65"/>
      <c r="L2011" s="66"/>
      <c r="M2011" s="66"/>
      <c r="N2011" s="140"/>
      <c r="O2011" s="101"/>
    </row>
    <row r="2012" spans="1:15" s="466" customFormat="1" ht="12.75" customHeight="1" x14ac:dyDescent="0.2">
      <c r="A2012" s="1"/>
      <c r="B2012" s="107"/>
      <c r="C2012" s="203"/>
      <c r="D2012" s="105"/>
      <c r="E2012" s="211"/>
      <c r="F2012" s="480"/>
      <c r="G2012" s="64"/>
      <c r="H2012" s="65"/>
      <c r="I2012" s="63"/>
      <c r="J2012" s="14"/>
      <c r="K2012" s="65"/>
      <c r="L2012" s="66"/>
      <c r="M2012" s="66"/>
      <c r="N2012" s="141"/>
    </row>
    <row r="2013" spans="1:15" s="466" customFormat="1" ht="12.75" customHeight="1" x14ac:dyDescent="0.2">
      <c r="A2013" s="1"/>
      <c r="B2013" s="421"/>
      <c r="C2013" s="208"/>
      <c r="D2013" s="107"/>
      <c r="E2013" s="214"/>
      <c r="F2013" s="85"/>
      <c r="G2013" s="83"/>
      <c r="H2013" s="84"/>
      <c r="I2013" s="85"/>
      <c r="J2013" s="83"/>
      <c r="K2013" s="84"/>
      <c r="L2013" s="86"/>
      <c r="M2013" s="86"/>
      <c r="N2013" s="384"/>
    </row>
    <row r="2014" spans="1:15" s="466" customFormat="1" ht="12.75" customHeight="1" x14ac:dyDescent="0.2">
      <c r="A2014" s="1"/>
      <c r="B2014" s="421"/>
      <c r="C2014" s="203"/>
      <c r="D2014" s="107"/>
      <c r="E2014" s="214"/>
      <c r="F2014" s="85"/>
      <c r="G2014" s="83"/>
      <c r="H2014" s="84"/>
      <c r="I2014" s="85"/>
      <c r="J2014" s="83"/>
      <c r="K2014" s="84"/>
      <c r="L2014" s="86"/>
      <c r="M2014" s="86"/>
      <c r="N2014" s="384"/>
    </row>
    <row r="2015" spans="1:15" s="466" customFormat="1" ht="12.75" customHeight="1" x14ac:dyDescent="0.2">
      <c r="A2015" s="1"/>
      <c r="B2015" s="107"/>
      <c r="C2015" s="203"/>
      <c r="D2015" s="105"/>
      <c r="E2015" s="211"/>
      <c r="F2015" s="480"/>
      <c r="G2015" s="64"/>
      <c r="H2015" s="65"/>
      <c r="I2015" s="63"/>
      <c r="J2015" s="14"/>
      <c r="K2015" s="65"/>
      <c r="L2015" s="66"/>
      <c r="M2015" s="66"/>
      <c r="N2015" s="141"/>
    </row>
    <row r="2016" spans="1:15" s="466" customFormat="1" ht="12.75" customHeight="1" x14ac:dyDescent="0.2">
      <c r="A2016" s="1"/>
      <c r="B2016" s="421"/>
      <c r="C2016" s="208"/>
      <c r="D2016" s="107"/>
      <c r="E2016" s="214"/>
      <c r="F2016" s="85"/>
      <c r="G2016" s="83"/>
      <c r="H2016" s="84"/>
      <c r="I2016" s="85"/>
      <c r="J2016" s="83"/>
      <c r="K2016" s="84"/>
      <c r="L2016" s="86"/>
      <c r="M2016" s="86"/>
      <c r="N2016" s="384"/>
    </row>
    <row r="2017" spans="1:14" s="466" customFormat="1" ht="12.75" customHeight="1" x14ac:dyDescent="0.2">
      <c r="A2017" s="1"/>
      <c r="B2017" s="421"/>
      <c r="C2017" s="203"/>
      <c r="D2017" s="107"/>
      <c r="E2017" s="214"/>
      <c r="F2017" s="85"/>
      <c r="G2017" s="83"/>
      <c r="H2017" s="84"/>
      <c r="I2017" s="85"/>
      <c r="J2017" s="83"/>
      <c r="K2017" s="84"/>
      <c r="L2017" s="86"/>
      <c r="M2017" s="86"/>
      <c r="N2017" s="384"/>
    </row>
    <row r="2018" spans="1:14" s="466" customFormat="1" ht="12.75" customHeight="1" x14ac:dyDescent="0.2">
      <c r="A2018" s="1"/>
    </row>
    <row r="2019" spans="1:14" s="466" customFormat="1" ht="12.75" customHeight="1" x14ac:dyDescent="0.2">
      <c r="A2019" s="1"/>
    </row>
    <row r="2020" spans="1:14" s="466" customFormat="1" ht="12.75" customHeight="1" x14ac:dyDescent="0.2">
      <c r="A2020" s="1"/>
    </row>
    <row r="2021" spans="1:14" s="466" customFormat="1" ht="12.75" customHeight="1" x14ac:dyDescent="0.2">
      <c r="A2021" s="1"/>
    </row>
    <row r="2022" spans="1:14" s="466" customFormat="1" ht="12.75" customHeight="1" x14ac:dyDescent="0.2">
      <c r="A2022" s="1"/>
    </row>
    <row r="2023" spans="1:14" s="466" customFormat="1" ht="12.75" customHeight="1" x14ac:dyDescent="0.2">
      <c r="A2023" s="1"/>
    </row>
    <row r="2024" spans="1:14" s="466" customFormat="1" ht="12.75" customHeight="1" x14ac:dyDescent="0.2">
      <c r="A2024" s="1"/>
    </row>
    <row r="2025" spans="1:14" s="466" customFormat="1" ht="12.75" customHeight="1" x14ac:dyDescent="0.2">
      <c r="A2025" s="1"/>
    </row>
    <row r="2026" spans="1:14" s="466" customFormat="1" ht="12.75" customHeight="1" x14ac:dyDescent="0.2">
      <c r="A2026" s="1"/>
    </row>
    <row r="2027" spans="1:14" s="466" customFormat="1" ht="12.75" customHeight="1" x14ac:dyDescent="0.2">
      <c r="A2027" s="1"/>
    </row>
    <row r="2028" spans="1:14" s="466" customFormat="1" ht="12.75" customHeight="1" x14ac:dyDescent="0.2">
      <c r="A2028" s="1"/>
      <c r="B2028" s="473"/>
      <c r="C2028" s="474"/>
      <c r="D2028" s="469"/>
      <c r="E2028" s="469"/>
      <c r="F2028" s="469"/>
      <c r="G2028" s="469"/>
      <c r="H2028" s="469"/>
      <c r="I2028" s="469"/>
      <c r="J2028" s="469"/>
      <c r="K2028" s="469"/>
      <c r="L2028" s="469"/>
      <c r="M2028" s="469"/>
      <c r="N2028" s="469"/>
    </row>
    <row r="2029" spans="1:14" s="466" customFormat="1" ht="12.75" customHeight="1" x14ac:dyDescent="0.2">
      <c r="A2029" s="1"/>
      <c r="B2029" s="473"/>
      <c r="C2029" s="474"/>
      <c r="D2029" s="469"/>
      <c r="E2029" s="469"/>
      <c r="F2029" s="469"/>
      <c r="G2029" s="469"/>
      <c r="H2029" s="469"/>
      <c r="I2029" s="469"/>
      <c r="J2029" s="469"/>
      <c r="K2029" s="469"/>
      <c r="L2029" s="469"/>
      <c r="M2029" s="469"/>
      <c r="N2029" s="469"/>
    </row>
    <row r="2030" spans="1:14" s="466" customFormat="1" ht="12.75" customHeight="1" x14ac:dyDescent="0.2">
      <c r="A2030" s="1"/>
      <c r="B2030" s="473"/>
      <c r="C2030" s="474"/>
      <c r="D2030" s="469"/>
      <c r="E2030" s="469"/>
      <c r="F2030" s="469"/>
      <c r="G2030" s="469"/>
      <c r="H2030" s="469"/>
      <c r="I2030" s="469"/>
      <c r="J2030" s="469"/>
      <c r="K2030" s="469"/>
      <c r="L2030" s="469"/>
      <c r="M2030" s="469"/>
      <c r="N2030" s="469"/>
    </row>
    <row r="2031" spans="1:14" s="466" customFormat="1" ht="12.75" customHeight="1" x14ac:dyDescent="0.2">
      <c r="A2031" s="1"/>
      <c r="B2031" s="473"/>
      <c r="C2031" s="474"/>
      <c r="D2031" s="469"/>
      <c r="E2031" s="469"/>
      <c r="F2031" s="469"/>
      <c r="G2031" s="469"/>
      <c r="H2031" s="469"/>
      <c r="I2031" s="469"/>
      <c r="J2031" s="469"/>
      <c r="K2031" s="469"/>
      <c r="L2031" s="469"/>
      <c r="M2031" s="469"/>
      <c r="N2031" s="469"/>
    </row>
    <row r="2032" spans="1:14" s="466" customFormat="1" ht="12.75" customHeight="1" x14ac:dyDescent="0.2">
      <c r="A2032" s="1"/>
      <c r="B2032" s="473"/>
      <c r="C2032" s="474"/>
      <c r="D2032" s="469"/>
      <c r="E2032" s="469"/>
      <c r="F2032" s="469"/>
      <c r="G2032" s="469"/>
      <c r="H2032" s="469"/>
      <c r="I2032" s="469"/>
      <c r="J2032" s="469"/>
      <c r="K2032" s="469"/>
      <c r="L2032" s="469"/>
      <c r="M2032" s="469"/>
      <c r="N2032" s="469"/>
    </row>
    <row r="2033" spans="1:14" s="466" customFormat="1" ht="12.75" customHeight="1" x14ac:dyDescent="0.2">
      <c r="A2033" s="1"/>
      <c r="B2033" s="473"/>
      <c r="C2033" s="474"/>
      <c r="D2033" s="469"/>
      <c r="E2033" s="469"/>
      <c r="F2033" s="469"/>
      <c r="G2033" s="469"/>
      <c r="H2033" s="469"/>
      <c r="I2033" s="469"/>
      <c r="J2033" s="469"/>
      <c r="K2033" s="469"/>
      <c r="L2033" s="469"/>
      <c r="M2033" s="469"/>
      <c r="N2033" s="469"/>
    </row>
    <row r="2034" spans="1:14" s="466" customFormat="1" ht="12.75" customHeight="1" x14ac:dyDescent="0.2">
      <c r="A2034" s="1"/>
      <c r="B2034" s="473"/>
      <c r="C2034" s="474"/>
      <c r="D2034" s="469"/>
      <c r="E2034" s="469"/>
      <c r="F2034" s="469"/>
      <c r="G2034" s="469"/>
      <c r="H2034" s="469"/>
      <c r="I2034" s="469"/>
      <c r="J2034" s="469"/>
      <c r="K2034" s="469"/>
      <c r="L2034" s="469"/>
      <c r="M2034" s="469"/>
      <c r="N2034" s="469"/>
    </row>
    <row r="2035" spans="1:14" s="466" customFormat="1" ht="12.75" customHeight="1" x14ac:dyDescent="0.2">
      <c r="A2035" s="1"/>
      <c r="B2035" s="473"/>
      <c r="C2035" s="474"/>
      <c r="D2035" s="469"/>
      <c r="E2035" s="469"/>
      <c r="F2035" s="469"/>
      <c r="G2035" s="469"/>
      <c r="H2035" s="469"/>
      <c r="I2035" s="469"/>
      <c r="J2035" s="469"/>
      <c r="K2035" s="469"/>
      <c r="L2035" s="469"/>
      <c r="M2035" s="469"/>
      <c r="N2035" s="469"/>
    </row>
    <row r="2036" spans="1:14" s="466" customFormat="1" ht="12.75" customHeight="1" x14ac:dyDescent="0.2">
      <c r="A2036" s="1"/>
      <c r="B2036" s="473"/>
      <c r="C2036" s="474"/>
      <c r="D2036" s="469"/>
      <c r="E2036" s="469"/>
      <c r="F2036" s="469"/>
      <c r="G2036" s="469"/>
      <c r="H2036" s="469"/>
      <c r="I2036" s="469"/>
      <c r="J2036" s="469"/>
      <c r="K2036" s="469"/>
      <c r="L2036" s="469"/>
      <c r="M2036" s="469"/>
      <c r="N2036" s="469"/>
    </row>
    <row r="2037" spans="1:14" s="466" customFormat="1" ht="12.75" customHeight="1" x14ac:dyDescent="0.2">
      <c r="A2037" s="1"/>
      <c r="B2037" s="473"/>
      <c r="C2037" s="474"/>
      <c r="D2037" s="469"/>
      <c r="E2037" s="469"/>
      <c r="F2037" s="469"/>
      <c r="G2037" s="469"/>
      <c r="H2037" s="469"/>
      <c r="I2037" s="469"/>
      <c r="J2037" s="469"/>
      <c r="K2037" s="469"/>
      <c r="L2037" s="469"/>
      <c r="M2037" s="469"/>
      <c r="N2037" s="469"/>
    </row>
    <row r="2038" spans="1:14" s="466" customFormat="1" ht="12.75" customHeight="1" x14ac:dyDescent="0.2">
      <c r="A2038" s="1"/>
      <c r="B2038" s="473"/>
      <c r="C2038" s="474"/>
      <c r="D2038" s="469"/>
      <c r="E2038" s="469"/>
      <c r="F2038" s="469"/>
      <c r="G2038" s="469"/>
      <c r="H2038" s="469"/>
      <c r="I2038" s="469"/>
      <c r="J2038" s="469"/>
      <c r="K2038" s="469"/>
      <c r="L2038" s="469"/>
      <c r="M2038" s="469"/>
      <c r="N2038" s="469"/>
    </row>
    <row r="2039" spans="1:14" s="466" customFormat="1" ht="12.75" customHeight="1" x14ac:dyDescent="0.2">
      <c r="A2039" s="1"/>
      <c r="B2039" s="473"/>
      <c r="C2039" s="474"/>
      <c r="D2039" s="469"/>
      <c r="E2039" s="469"/>
      <c r="F2039" s="469"/>
      <c r="G2039" s="469"/>
      <c r="H2039" s="469"/>
      <c r="I2039" s="469"/>
      <c r="J2039" s="469"/>
      <c r="K2039" s="469"/>
      <c r="L2039" s="469"/>
      <c r="M2039" s="469"/>
      <c r="N2039" s="469"/>
    </row>
    <row r="2040" spans="1:14" s="466" customFormat="1" ht="12.75" customHeight="1" x14ac:dyDescent="0.2">
      <c r="A2040" s="1"/>
      <c r="B2040" s="473"/>
      <c r="C2040" s="474"/>
      <c r="D2040" s="469"/>
      <c r="E2040" s="469"/>
      <c r="F2040" s="469"/>
      <c r="G2040" s="469"/>
      <c r="H2040" s="469"/>
      <c r="I2040" s="469"/>
      <c r="J2040" s="469"/>
      <c r="K2040" s="469"/>
      <c r="L2040" s="469"/>
      <c r="M2040" s="469"/>
      <c r="N2040" s="469"/>
    </row>
    <row r="2041" spans="1:14" s="466" customFormat="1" ht="12.75" customHeight="1" x14ac:dyDescent="0.2">
      <c r="A2041" s="1"/>
      <c r="B2041" s="473"/>
      <c r="C2041" s="474"/>
      <c r="D2041" s="469"/>
      <c r="E2041" s="469"/>
      <c r="F2041" s="469"/>
      <c r="G2041" s="469"/>
      <c r="H2041" s="469"/>
      <c r="I2041" s="469"/>
      <c r="J2041" s="469"/>
      <c r="K2041" s="469"/>
      <c r="L2041" s="469"/>
      <c r="M2041" s="469"/>
      <c r="N2041" s="469"/>
    </row>
    <row r="2042" spans="1:14" s="466" customFormat="1" ht="12.75" customHeight="1" x14ac:dyDescent="0.2">
      <c r="A2042" s="1"/>
      <c r="B2042" s="473"/>
      <c r="C2042" s="474"/>
      <c r="D2042" s="469"/>
      <c r="E2042" s="469"/>
      <c r="F2042" s="469"/>
      <c r="G2042" s="469"/>
      <c r="H2042" s="469"/>
      <c r="I2042" s="469"/>
      <c r="J2042" s="469"/>
      <c r="K2042" s="469"/>
      <c r="L2042" s="469"/>
      <c r="M2042" s="469"/>
      <c r="N2042" s="469"/>
    </row>
    <row r="2043" spans="1:14" s="466" customFormat="1" ht="12.75" customHeight="1" x14ac:dyDescent="0.2">
      <c r="A2043" s="1"/>
      <c r="B2043" s="473"/>
      <c r="C2043" s="474"/>
      <c r="D2043" s="469"/>
      <c r="E2043" s="469"/>
      <c r="F2043" s="469"/>
      <c r="G2043" s="469"/>
      <c r="H2043" s="469"/>
      <c r="I2043" s="469"/>
      <c r="J2043" s="469"/>
      <c r="K2043" s="469"/>
      <c r="L2043" s="469"/>
      <c r="M2043" s="469"/>
      <c r="N2043" s="469"/>
    </row>
    <row r="2044" spans="1:14" s="466" customFormat="1" ht="12.75" customHeight="1" x14ac:dyDescent="0.2">
      <c r="A2044" s="1"/>
      <c r="B2044" s="473"/>
      <c r="C2044" s="474"/>
      <c r="D2044" s="469"/>
      <c r="E2044" s="469"/>
      <c r="F2044" s="469"/>
      <c r="G2044" s="469"/>
      <c r="H2044" s="469"/>
      <c r="I2044" s="469"/>
      <c r="J2044" s="469"/>
      <c r="K2044" s="469"/>
      <c r="L2044" s="469"/>
      <c r="M2044" s="469"/>
      <c r="N2044" s="469"/>
    </row>
    <row r="2045" spans="1:14" s="466" customFormat="1" ht="12.75" customHeight="1" x14ac:dyDescent="0.2">
      <c r="A2045" s="1"/>
      <c r="B2045" s="473"/>
      <c r="C2045" s="474"/>
      <c r="D2045" s="469"/>
      <c r="E2045" s="469"/>
      <c r="F2045" s="469"/>
      <c r="G2045" s="469"/>
      <c r="H2045" s="469"/>
      <c r="I2045" s="469"/>
      <c r="J2045" s="469"/>
      <c r="K2045" s="469"/>
      <c r="L2045" s="469"/>
      <c r="M2045" s="469"/>
      <c r="N2045" s="469"/>
    </row>
    <row r="2046" spans="1:14" s="466" customFormat="1" ht="12.75" customHeight="1" x14ac:dyDescent="0.2">
      <c r="A2046" s="1"/>
      <c r="B2046" s="473"/>
      <c r="C2046" s="474"/>
      <c r="D2046" s="469"/>
      <c r="E2046" s="469"/>
      <c r="F2046" s="469"/>
      <c r="G2046" s="469"/>
      <c r="H2046" s="469"/>
      <c r="I2046" s="469"/>
      <c r="J2046" s="469"/>
      <c r="K2046" s="469"/>
      <c r="L2046" s="469"/>
      <c r="M2046" s="469"/>
      <c r="N2046" s="469"/>
    </row>
    <row r="2047" spans="1:14" s="466" customFormat="1" ht="12.75" customHeight="1" x14ac:dyDescent="0.2">
      <c r="A2047" s="1"/>
      <c r="B2047" s="473"/>
      <c r="C2047" s="474"/>
      <c r="D2047" s="469"/>
      <c r="E2047" s="469"/>
      <c r="F2047" s="469"/>
      <c r="G2047" s="469"/>
      <c r="H2047" s="469"/>
      <c r="I2047" s="469"/>
      <c r="J2047" s="469"/>
      <c r="K2047" s="469"/>
      <c r="L2047" s="469"/>
      <c r="M2047" s="469"/>
      <c r="N2047" s="469"/>
    </row>
    <row r="2048" spans="1:14" s="466" customFormat="1" ht="12.75" customHeight="1" x14ac:dyDescent="0.2">
      <c r="A2048" s="1"/>
      <c r="B2048" s="473"/>
      <c r="C2048" s="474"/>
      <c r="D2048" s="469"/>
      <c r="E2048" s="469"/>
      <c r="F2048" s="469"/>
      <c r="G2048" s="469"/>
      <c r="H2048" s="469"/>
      <c r="I2048" s="469"/>
      <c r="J2048" s="469"/>
      <c r="K2048" s="469"/>
      <c r="L2048" s="469"/>
      <c r="M2048" s="469"/>
      <c r="N2048" s="469"/>
    </row>
    <row r="2049" spans="1:14" s="466" customFormat="1" ht="12.75" customHeight="1" x14ac:dyDescent="0.2">
      <c r="A2049" s="1"/>
      <c r="B2049" s="473"/>
      <c r="C2049" s="474"/>
      <c r="D2049" s="469"/>
      <c r="E2049" s="469"/>
      <c r="F2049" s="469"/>
      <c r="G2049" s="469"/>
      <c r="H2049" s="469"/>
      <c r="I2049" s="469"/>
      <c r="J2049" s="469"/>
      <c r="K2049" s="469"/>
      <c r="L2049" s="469"/>
      <c r="M2049" s="469"/>
      <c r="N2049" s="469"/>
    </row>
    <row r="2050" spans="1:14" s="466" customFormat="1" ht="12.75" customHeight="1" x14ac:dyDescent="0.2">
      <c r="A2050" s="1"/>
      <c r="B2050" s="473"/>
      <c r="C2050" s="474"/>
      <c r="D2050" s="469"/>
      <c r="E2050" s="469"/>
      <c r="F2050" s="469"/>
      <c r="G2050" s="469"/>
      <c r="H2050" s="469"/>
      <c r="I2050" s="469"/>
      <c r="J2050" s="469"/>
      <c r="K2050" s="469"/>
      <c r="L2050" s="469"/>
      <c r="M2050" s="469"/>
      <c r="N2050" s="469"/>
    </row>
    <row r="2051" spans="1:14" s="466" customFormat="1" ht="12.75" customHeight="1" x14ac:dyDescent="0.2">
      <c r="A2051" s="1"/>
      <c r="B2051" s="473"/>
      <c r="C2051" s="474"/>
      <c r="D2051" s="469"/>
      <c r="E2051" s="469"/>
      <c r="F2051" s="469"/>
      <c r="G2051" s="469"/>
      <c r="H2051" s="469"/>
      <c r="I2051" s="469"/>
      <c r="J2051" s="469"/>
      <c r="K2051" s="469"/>
      <c r="L2051" s="469"/>
      <c r="M2051" s="469"/>
      <c r="N2051" s="469"/>
    </row>
    <row r="2052" spans="1:14" s="466" customFormat="1" ht="12.75" customHeight="1" x14ac:dyDescent="0.2">
      <c r="A2052" s="1"/>
      <c r="B2052" s="473"/>
      <c r="C2052" s="474"/>
      <c r="D2052" s="469"/>
      <c r="E2052" s="469"/>
      <c r="F2052" s="469"/>
      <c r="G2052" s="469"/>
      <c r="H2052" s="469"/>
      <c r="I2052" s="469"/>
      <c r="J2052" s="469"/>
      <c r="K2052" s="469"/>
      <c r="L2052" s="469"/>
      <c r="M2052" s="469"/>
      <c r="N2052" s="469"/>
    </row>
    <row r="2053" spans="1:14" s="466" customFormat="1" ht="12.75" customHeight="1" x14ac:dyDescent="0.2">
      <c r="A2053" s="1"/>
      <c r="B2053" s="473"/>
      <c r="C2053" s="474"/>
      <c r="D2053" s="469"/>
      <c r="E2053" s="469"/>
      <c r="F2053" s="469"/>
      <c r="G2053" s="469"/>
      <c r="H2053" s="469"/>
      <c r="I2053" s="469"/>
      <c r="J2053" s="469"/>
      <c r="K2053" s="469"/>
      <c r="L2053" s="469"/>
      <c r="M2053" s="469"/>
      <c r="N2053" s="469"/>
    </row>
    <row r="2054" spans="1:14" s="466" customFormat="1" ht="12.75" customHeight="1" x14ac:dyDescent="0.2">
      <c r="A2054" s="1"/>
      <c r="B2054" s="473"/>
      <c r="C2054" s="474"/>
      <c r="D2054" s="469"/>
      <c r="E2054" s="469"/>
      <c r="F2054" s="469"/>
      <c r="G2054" s="469"/>
      <c r="H2054" s="469"/>
      <c r="I2054" s="469"/>
      <c r="J2054" s="469"/>
      <c r="K2054" s="469"/>
      <c r="L2054" s="469"/>
      <c r="M2054" s="469"/>
      <c r="N2054" s="469"/>
    </row>
    <row r="2055" spans="1:14" s="466" customFormat="1" ht="12.75" customHeight="1" x14ac:dyDescent="0.2">
      <c r="A2055" s="1"/>
      <c r="B2055" s="473"/>
      <c r="C2055" s="474"/>
      <c r="D2055" s="469"/>
      <c r="E2055" s="469"/>
      <c r="F2055" s="469"/>
      <c r="G2055" s="469"/>
      <c r="H2055" s="469"/>
      <c r="I2055" s="469"/>
      <c r="J2055" s="469"/>
      <c r="K2055" s="469"/>
      <c r="L2055" s="469"/>
      <c r="M2055" s="469"/>
      <c r="N2055" s="469"/>
    </row>
    <row r="2056" spans="1:14" s="466" customFormat="1" ht="12.75" customHeight="1" x14ac:dyDescent="0.2">
      <c r="A2056" s="1"/>
      <c r="B2056" s="473"/>
      <c r="C2056" s="474"/>
      <c r="D2056" s="469"/>
      <c r="E2056" s="469"/>
      <c r="F2056" s="469"/>
      <c r="G2056" s="469"/>
      <c r="H2056" s="469"/>
      <c r="I2056" s="469"/>
      <c r="J2056" s="469"/>
      <c r="K2056" s="469"/>
      <c r="L2056" s="469"/>
      <c r="M2056" s="469"/>
      <c r="N2056" s="469"/>
    </row>
    <row r="2057" spans="1:14" s="466" customFormat="1" ht="12.75" customHeight="1" x14ac:dyDescent="0.2">
      <c r="A2057" s="1"/>
      <c r="B2057" s="473"/>
      <c r="C2057" s="474"/>
      <c r="D2057" s="469"/>
      <c r="E2057" s="469"/>
      <c r="F2057" s="469"/>
      <c r="G2057" s="469"/>
      <c r="H2057" s="469"/>
      <c r="I2057" s="469"/>
      <c r="J2057" s="469"/>
      <c r="K2057" s="469"/>
      <c r="L2057" s="469"/>
      <c r="M2057" s="469"/>
      <c r="N2057" s="469"/>
    </row>
    <row r="2058" spans="1:14" s="466" customFormat="1" ht="12.75" customHeight="1" x14ac:dyDescent="0.2">
      <c r="A2058" s="1"/>
      <c r="B2058" s="473"/>
      <c r="C2058" s="474"/>
      <c r="D2058" s="469"/>
      <c r="E2058" s="469"/>
      <c r="F2058" s="469"/>
      <c r="G2058" s="469"/>
      <c r="H2058" s="469"/>
      <c r="I2058" s="469"/>
      <c r="J2058" s="469"/>
      <c r="K2058" s="469"/>
      <c r="L2058" s="469"/>
      <c r="M2058" s="469"/>
      <c r="N2058" s="469"/>
    </row>
    <row r="2059" spans="1:14" s="466" customFormat="1" ht="12.75" customHeight="1" x14ac:dyDescent="0.2">
      <c r="A2059" s="1"/>
      <c r="B2059" s="473"/>
      <c r="C2059" s="474"/>
      <c r="D2059" s="469"/>
      <c r="E2059" s="469"/>
      <c r="F2059" s="469"/>
      <c r="G2059" s="469"/>
      <c r="H2059" s="469"/>
      <c r="I2059" s="469"/>
      <c r="J2059" s="469"/>
      <c r="K2059" s="469"/>
      <c r="L2059" s="469"/>
      <c r="M2059" s="469"/>
      <c r="N2059" s="469"/>
    </row>
    <row r="2060" spans="1:14" s="466" customFormat="1" ht="12.75" customHeight="1" x14ac:dyDescent="0.2">
      <c r="A2060" s="1"/>
      <c r="B2060" s="473"/>
      <c r="C2060" s="474"/>
      <c r="D2060" s="469"/>
      <c r="E2060" s="469"/>
      <c r="F2060" s="469"/>
      <c r="G2060" s="469"/>
      <c r="H2060" s="469"/>
      <c r="I2060" s="469"/>
      <c r="J2060" s="469"/>
      <c r="K2060" s="469"/>
      <c r="L2060" s="469"/>
      <c r="M2060" s="469"/>
      <c r="N2060" s="469"/>
    </row>
    <row r="2061" spans="1:14" s="466" customFormat="1" ht="12.75" customHeight="1" x14ac:dyDescent="0.2">
      <c r="A2061" s="1"/>
      <c r="B2061" s="473"/>
      <c r="C2061" s="474"/>
      <c r="D2061" s="469"/>
      <c r="E2061" s="469"/>
      <c r="F2061" s="469"/>
      <c r="G2061" s="469"/>
      <c r="H2061" s="469"/>
      <c r="I2061" s="469"/>
      <c r="J2061" s="469"/>
      <c r="K2061" s="469"/>
      <c r="L2061" s="469"/>
      <c r="M2061" s="469"/>
      <c r="N2061" s="469"/>
    </row>
    <row r="2062" spans="1:14" s="466" customFormat="1" ht="12.75" customHeight="1" x14ac:dyDescent="0.2">
      <c r="A2062" s="1"/>
      <c r="B2062" s="473"/>
      <c r="C2062" s="474"/>
      <c r="D2062" s="469"/>
      <c r="E2062" s="469"/>
      <c r="F2062" s="469"/>
      <c r="G2062" s="469"/>
      <c r="H2062" s="469"/>
      <c r="I2062" s="469"/>
      <c r="J2062" s="469"/>
      <c r="K2062" s="469"/>
      <c r="L2062" s="469"/>
      <c r="M2062" s="469"/>
      <c r="N2062" s="469"/>
    </row>
    <row r="2063" spans="1:14" s="466" customFormat="1" ht="12.75" customHeight="1" x14ac:dyDescent="0.2">
      <c r="A2063" s="1"/>
      <c r="B2063" s="473"/>
      <c r="C2063" s="474"/>
      <c r="D2063" s="469"/>
      <c r="E2063" s="469"/>
      <c r="F2063" s="469"/>
      <c r="G2063" s="469"/>
      <c r="H2063" s="469"/>
      <c r="I2063" s="469"/>
      <c r="J2063" s="469"/>
      <c r="K2063" s="469"/>
      <c r="L2063" s="469"/>
      <c r="M2063" s="469"/>
      <c r="N2063" s="469"/>
    </row>
    <row r="2064" spans="1:14" s="466" customFormat="1" ht="12.75" customHeight="1" x14ac:dyDescent="0.2">
      <c r="A2064" s="1"/>
      <c r="B2064" s="473"/>
      <c r="C2064" s="474"/>
      <c r="D2064" s="469"/>
      <c r="E2064" s="469"/>
      <c r="F2064" s="469"/>
      <c r="G2064" s="469"/>
      <c r="H2064" s="469"/>
      <c r="I2064" s="469"/>
      <c r="J2064" s="469"/>
      <c r="K2064" s="469"/>
      <c r="L2064" s="469"/>
      <c r="M2064" s="469"/>
      <c r="N2064" s="469"/>
    </row>
    <row r="2065" spans="1:22" s="466" customFormat="1" ht="12.75" customHeight="1" x14ac:dyDescent="0.2">
      <c r="A2065" s="1"/>
      <c r="B2065" s="473"/>
      <c r="C2065" s="474"/>
      <c r="D2065" s="469"/>
      <c r="E2065" s="469"/>
      <c r="F2065" s="469"/>
      <c r="G2065" s="469"/>
      <c r="H2065" s="469"/>
      <c r="I2065" s="469"/>
      <c r="J2065" s="469"/>
      <c r="K2065" s="469"/>
      <c r="L2065" s="469"/>
      <c r="M2065" s="469"/>
      <c r="N2065" s="469"/>
    </row>
    <row r="2066" spans="1:22" s="466" customFormat="1" ht="12.75" customHeight="1" x14ac:dyDescent="0.2">
      <c r="A2066" s="1"/>
      <c r="B2066" s="473"/>
      <c r="C2066" s="474"/>
      <c r="D2066" s="469"/>
      <c r="E2066" s="469"/>
      <c r="F2066" s="469"/>
      <c r="G2066" s="469"/>
      <c r="H2066" s="469"/>
      <c r="I2066" s="469"/>
      <c r="J2066" s="469"/>
      <c r="K2066" s="469"/>
      <c r="L2066" s="469"/>
      <c r="M2066" s="469"/>
      <c r="N2066" s="469"/>
    </row>
    <row r="2067" spans="1:22" s="466" customFormat="1" ht="12.75" customHeight="1" x14ac:dyDescent="0.2">
      <c r="A2067" s="1"/>
      <c r="B2067" s="473"/>
      <c r="C2067" s="474"/>
      <c r="D2067" s="469"/>
      <c r="E2067" s="469"/>
      <c r="F2067" s="469"/>
      <c r="G2067" s="469"/>
      <c r="H2067" s="469"/>
      <c r="I2067" s="469"/>
      <c r="J2067" s="469"/>
      <c r="K2067" s="469"/>
      <c r="L2067" s="469"/>
      <c r="M2067" s="469"/>
      <c r="N2067" s="469"/>
    </row>
    <row r="2068" spans="1:22" s="466" customFormat="1" ht="12.75" customHeight="1" x14ac:dyDescent="0.2">
      <c r="A2068" s="1"/>
      <c r="B2068" s="473"/>
      <c r="C2068" s="474"/>
      <c r="D2068" s="469"/>
      <c r="E2068" s="469"/>
      <c r="F2068" s="469"/>
      <c r="G2068" s="469"/>
      <c r="H2068" s="469"/>
      <c r="I2068" s="469"/>
      <c r="J2068" s="469"/>
      <c r="K2068" s="469"/>
      <c r="L2068" s="469"/>
      <c r="M2068" s="469"/>
      <c r="N2068" s="469"/>
    </row>
    <row r="2069" spans="1:22" s="466" customFormat="1" ht="12.75" customHeight="1" x14ac:dyDescent="0.2">
      <c r="A2069" s="1"/>
      <c r="B2069" s="473"/>
      <c r="C2069" s="474"/>
      <c r="D2069" s="469"/>
      <c r="E2069" s="469"/>
      <c r="F2069" s="469"/>
      <c r="G2069" s="469"/>
      <c r="H2069" s="469"/>
      <c r="I2069" s="469"/>
      <c r="J2069" s="469"/>
      <c r="K2069" s="469"/>
      <c r="L2069" s="469"/>
      <c r="M2069" s="469"/>
      <c r="N2069" s="469"/>
    </row>
    <row r="2070" spans="1:22" s="466" customFormat="1" ht="12.75" customHeight="1" x14ac:dyDescent="0.2">
      <c r="A2070" s="1"/>
      <c r="B2070" s="473"/>
      <c r="C2070" s="474"/>
      <c r="D2070" s="469"/>
      <c r="E2070" s="469"/>
      <c r="F2070" s="469"/>
      <c r="G2070" s="469"/>
      <c r="H2070" s="469"/>
      <c r="I2070" s="469"/>
      <c r="J2070" s="469"/>
      <c r="K2070" s="469"/>
      <c r="L2070" s="469"/>
      <c r="M2070" s="469"/>
      <c r="N2070" s="469"/>
    </row>
    <row r="2071" spans="1:22" s="466" customFormat="1" ht="12.75" customHeight="1" x14ac:dyDescent="0.2">
      <c r="A2071" s="1"/>
      <c r="B2071" s="473"/>
      <c r="C2071" s="474"/>
      <c r="D2071" s="469"/>
      <c r="E2071" s="469"/>
      <c r="F2071" s="469"/>
      <c r="G2071" s="469"/>
      <c r="H2071" s="469"/>
      <c r="I2071" s="469"/>
      <c r="J2071" s="469"/>
      <c r="K2071" s="469"/>
      <c r="L2071" s="469"/>
      <c r="M2071" s="469"/>
      <c r="N2071" s="469"/>
    </row>
    <row r="2072" spans="1:22" s="466" customFormat="1" ht="12.75" customHeight="1" x14ac:dyDescent="0.2">
      <c r="A2072" s="1"/>
      <c r="B2072" s="473"/>
      <c r="C2072" s="474"/>
      <c r="D2072" s="469"/>
      <c r="E2072" s="469"/>
      <c r="F2072" s="469"/>
      <c r="G2072" s="469"/>
      <c r="H2072" s="469"/>
      <c r="I2072" s="469"/>
      <c r="J2072" s="469"/>
      <c r="K2072" s="469"/>
      <c r="L2072" s="469"/>
      <c r="M2072" s="469"/>
      <c r="N2072" s="469"/>
    </row>
    <row r="2073" spans="1:22" s="466" customFormat="1" ht="12.75" customHeight="1" x14ac:dyDescent="0.2">
      <c r="A2073" s="1"/>
      <c r="B2073" s="473"/>
      <c r="C2073" s="474"/>
      <c r="D2073" s="469"/>
      <c r="E2073" s="469"/>
      <c r="F2073" s="469"/>
      <c r="G2073" s="469"/>
      <c r="H2073" s="469"/>
      <c r="I2073" s="469"/>
      <c r="J2073" s="469"/>
      <c r="K2073" s="469"/>
      <c r="L2073" s="469"/>
      <c r="M2073" s="469"/>
      <c r="N2073" s="469"/>
    </row>
    <row r="2074" spans="1:22" s="466" customFormat="1" ht="12.75" customHeight="1" x14ac:dyDescent="0.2">
      <c r="A2074" s="1"/>
      <c r="B2074" s="473"/>
      <c r="C2074" s="474"/>
      <c r="D2074" s="469"/>
      <c r="E2074" s="469"/>
      <c r="F2074" s="469"/>
      <c r="G2074" s="469"/>
      <c r="H2074" s="469"/>
      <c r="I2074" s="469"/>
      <c r="J2074" s="469"/>
      <c r="K2074" s="469"/>
      <c r="L2074" s="469"/>
      <c r="M2074" s="469"/>
      <c r="N2074" s="469"/>
    </row>
    <row r="2075" spans="1:22" s="466" customFormat="1" ht="12.75" customHeight="1" x14ac:dyDescent="0.2">
      <c r="A2075" s="1"/>
      <c r="B2075" s="473"/>
      <c r="C2075" s="474"/>
      <c r="D2075" s="469"/>
      <c r="E2075" s="469"/>
      <c r="F2075" s="469"/>
      <c r="G2075" s="469"/>
      <c r="H2075" s="469"/>
      <c r="I2075" s="469"/>
      <c r="J2075" s="469"/>
      <c r="K2075" s="469"/>
      <c r="L2075" s="469"/>
      <c r="M2075" s="469"/>
      <c r="N2075" s="469"/>
    </row>
    <row r="2076" spans="1:22" s="466" customFormat="1" ht="12.75" customHeight="1" x14ac:dyDescent="0.2">
      <c r="A2076" s="1"/>
      <c r="B2076" s="473"/>
      <c r="C2076" s="474"/>
      <c r="D2076" s="469"/>
      <c r="E2076" s="469"/>
      <c r="F2076" s="469"/>
      <c r="G2076" s="469"/>
      <c r="H2076" s="469"/>
      <c r="I2076" s="469"/>
      <c r="J2076" s="469"/>
      <c r="K2076" s="469"/>
      <c r="L2076" s="469"/>
      <c r="M2076" s="469"/>
      <c r="N2076" s="469"/>
    </row>
    <row r="2077" spans="1:22" s="466" customFormat="1" ht="12.75" customHeight="1" x14ac:dyDescent="0.2">
      <c r="A2077" s="1"/>
      <c r="B2077" s="473"/>
      <c r="C2077" s="474"/>
      <c r="D2077" s="469"/>
      <c r="E2077" s="469"/>
      <c r="F2077" s="469"/>
      <c r="G2077" s="469"/>
      <c r="H2077" s="469"/>
      <c r="I2077" s="469"/>
      <c r="J2077" s="469"/>
      <c r="K2077" s="469"/>
      <c r="L2077" s="469"/>
      <c r="M2077" s="469"/>
      <c r="N2077" s="469"/>
    </row>
    <row r="2078" spans="1:22" s="466" customFormat="1" ht="12.75" customHeight="1" x14ac:dyDescent="0.2">
      <c r="A2078" s="1"/>
      <c r="B2078" s="473"/>
      <c r="C2078" s="474"/>
      <c r="D2078" s="469"/>
      <c r="E2078" s="469"/>
      <c r="F2078" s="469"/>
      <c r="G2078" s="469"/>
      <c r="H2078" s="469"/>
      <c r="I2078" s="469"/>
      <c r="J2078" s="469"/>
      <c r="K2078" s="469"/>
      <c r="L2078" s="469"/>
      <c r="M2078" s="469"/>
      <c r="N2078" s="469"/>
    </row>
    <row r="2079" spans="1:22" s="466" customFormat="1" ht="12.75" customHeight="1" x14ac:dyDescent="0.2">
      <c r="A2079" s="1"/>
      <c r="B2079" s="473"/>
      <c r="C2079" s="474"/>
      <c r="D2079" s="469"/>
      <c r="E2079" s="469"/>
      <c r="F2079" s="469"/>
      <c r="G2079" s="469"/>
      <c r="H2079" s="469"/>
      <c r="I2079" s="469"/>
      <c r="J2079" s="469"/>
      <c r="K2079" s="469"/>
      <c r="L2079" s="469"/>
      <c r="M2079" s="469"/>
      <c r="N2079" s="469"/>
    </row>
    <row r="2080" spans="1:22" s="30" customFormat="1" ht="12.75" customHeight="1" outlineLevel="1" x14ac:dyDescent="0.2">
      <c r="A2080" s="1"/>
      <c r="B2080" s="466"/>
      <c r="C2080" s="466"/>
      <c r="D2080" s="466"/>
      <c r="E2080" s="466"/>
      <c r="F2080" s="466"/>
      <c r="G2080" s="466"/>
      <c r="H2080" s="466"/>
      <c r="I2080" s="466"/>
      <c r="J2080" s="466"/>
      <c r="K2080" s="466"/>
      <c r="L2080" s="466"/>
      <c r="M2080" s="466"/>
      <c r="N2080" s="466"/>
      <c r="O2080" s="466"/>
      <c r="P2080" s="466"/>
      <c r="Q2080" s="466"/>
      <c r="R2080" s="466"/>
      <c r="S2080" s="466"/>
      <c r="T2080" s="466"/>
      <c r="U2080" s="466"/>
      <c r="V2080" s="466"/>
    </row>
    <row r="2081" spans="1:22" s="30" customFormat="1" ht="12.75" customHeight="1" outlineLevel="1" x14ac:dyDescent="0.2">
      <c r="A2081" s="1"/>
      <c r="B2081" s="466"/>
      <c r="C2081" s="466"/>
      <c r="D2081" s="466"/>
      <c r="E2081" s="466"/>
      <c r="F2081" s="466"/>
      <c r="G2081" s="466"/>
      <c r="H2081" s="466"/>
      <c r="I2081" s="466"/>
      <c r="J2081" s="466"/>
      <c r="K2081" s="466"/>
      <c r="L2081" s="466"/>
      <c r="M2081" s="466"/>
      <c r="N2081" s="466"/>
      <c r="O2081" s="466"/>
      <c r="P2081" s="466"/>
      <c r="Q2081" s="466"/>
      <c r="R2081" s="466"/>
      <c r="S2081" s="466"/>
      <c r="T2081" s="466"/>
      <c r="U2081" s="466"/>
      <c r="V2081" s="466"/>
    </row>
    <row r="2082" spans="1:22" s="30" customFormat="1" ht="12.75" customHeight="1" outlineLevel="1" x14ac:dyDescent="0.2">
      <c r="A2082" s="1"/>
      <c r="B2082" s="466"/>
      <c r="C2082" s="466"/>
      <c r="D2082" s="466"/>
      <c r="E2082" s="466"/>
      <c r="F2082" s="466"/>
      <c r="G2082" s="466"/>
      <c r="H2082" s="466"/>
      <c r="I2082" s="466"/>
      <c r="J2082" s="466"/>
      <c r="K2082" s="466"/>
      <c r="L2082" s="466"/>
      <c r="M2082" s="466"/>
      <c r="N2082" s="466"/>
      <c r="O2082" s="466"/>
      <c r="P2082" s="466"/>
      <c r="Q2082" s="466"/>
      <c r="R2082" s="466"/>
      <c r="S2082" s="466"/>
      <c r="T2082" s="466"/>
      <c r="U2082" s="466"/>
      <c r="V2082" s="466"/>
    </row>
    <row r="2083" spans="1:22" s="30" customFormat="1" ht="12.75" customHeight="1" x14ac:dyDescent="0.2">
      <c r="A2083" s="1"/>
      <c r="B2083" s="466"/>
      <c r="C2083" s="466"/>
      <c r="D2083" s="466"/>
      <c r="E2083" s="466"/>
      <c r="F2083" s="466"/>
      <c r="G2083" s="466"/>
      <c r="H2083" s="466"/>
      <c r="I2083" s="466"/>
      <c r="J2083" s="466"/>
      <c r="K2083" s="466"/>
      <c r="L2083" s="466"/>
      <c r="M2083" s="466"/>
      <c r="N2083" s="466"/>
      <c r="O2083" s="466"/>
      <c r="P2083" s="466"/>
      <c r="Q2083" s="466"/>
      <c r="R2083" s="466"/>
      <c r="S2083" s="466"/>
      <c r="T2083" s="466"/>
      <c r="U2083" s="466"/>
      <c r="V2083" s="466"/>
    </row>
    <row r="2084" spans="1:22" s="30" customFormat="1" ht="12.75" customHeight="1" x14ac:dyDescent="0.2">
      <c r="A2084" s="1"/>
      <c r="B2084" s="466"/>
      <c r="C2084" s="466"/>
      <c r="D2084" s="466"/>
      <c r="E2084" s="466"/>
      <c r="F2084" s="466"/>
      <c r="G2084" s="466"/>
      <c r="H2084" s="466"/>
      <c r="I2084" s="466"/>
      <c r="J2084" s="466"/>
      <c r="K2084" s="466"/>
      <c r="L2084" s="466"/>
      <c r="M2084" s="466"/>
      <c r="N2084" s="466"/>
      <c r="O2084" s="466"/>
      <c r="P2084" s="466"/>
      <c r="Q2084" s="466"/>
      <c r="R2084" s="466"/>
      <c r="S2084" s="466"/>
      <c r="T2084" s="466"/>
      <c r="U2084" s="466"/>
      <c r="V2084" s="466"/>
    </row>
    <row r="2085" spans="1:22" s="30" customFormat="1" ht="12.75" customHeight="1" outlineLevel="1" x14ac:dyDescent="0.2">
      <c r="A2085" s="1"/>
      <c r="B2085" s="466"/>
      <c r="C2085" s="466"/>
      <c r="D2085" s="466"/>
      <c r="E2085" s="466"/>
      <c r="F2085" s="466"/>
      <c r="G2085" s="466"/>
      <c r="H2085" s="466"/>
      <c r="I2085" s="466"/>
      <c r="J2085" s="466"/>
      <c r="K2085" s="466"/>
      <c r="L2085" s="466"/>
      <c r="M2085" s="466"/>
      <c r="N2085" s="466"/>
      <c r="O2085" s="466"/>
      <c r="P2085" s="466"/>
      <c r="Q2085" s="466"/>
      <c r="R2085" s="466"/>
      <c r="S2085" s="466"/>
      <c r="T2085" s="466"/>
      <c r="U2085" s="466"/>
      <c r="V2085" s="466"/>
    </row>
    <row r="2086" spans="1:22" s="30" customFormat="1" ht="12.75" customHeight="1" outlineLevel="1" x14ac:dyDescent="0.2">
      <c r="A2086" s="1"/>
      <c r="B2086" s="466"/>
      <c r="C2086" s="466"/>
      <c r="D2086" s="466"/>
      <c r="E2086" s="466"/>
      <c r="F2086" s="466"/>
      <c r="G2086" s="466"/>
      <c r="H2086" s="466"/>
      <c r="I2086" s="466"/>
      <c r="J2086" s="466"/>
      <c r="K2086" s="466"/>
      <c r="L2086" s="466"/>
      <c r="M2086" s="466"/>
      <c r="N2086" s="466"/>
      <c r="O2086" s="466"/>
      <c r="P2086" s="466"/>
      <c r="Q2086" s="466"/>
      <c r="R2086" s="466"/>
      <c r="S2086" s="466"/>
      <c r="T2086" s="466"/>
      <c r="U2086" s="466"/>
      <c r="V2086" s="466"/>
    </row>
    <row r="2087" spans="1:22" s="30" customFormat="1" ht="12.75" customHeight="1" outlineLevel="1" x14ac:dyDescent="0.2">
      <c r="A2087" s="1"/>
      <c r="B2087" s="466"/>
      <c r="C2087" s="466"/>
      <c r="D2087" s="466"/>
      <c r="E2087" s="466"/>
      <c r="F2087" s="466"/>
      <c r="G2087" s="466"/>
      <c r="H2087" s="466"/>
      <c r="I2087" s="466"/>
      <c r="J2087" s="466"/>
      <c r="K2087" s="466"/>
      <c r="L2087" s="466"/>
      <c r="M2087" s="466"/>
      <c r="N2087" s="466"/>
      <c r="O2087" s="466"/>
      <c r="P2087" s="466"/>
      <c r="Q2087" s="466"/>
      <c r="R2087" s="466"/>
      <c r="S2087" s="466"/>
      <c r="T2087" s="466"/>
      <c r="U2087" s="466"/>
      <c r="V2087" s="466"/>
    </row>
    <row r="2088" spans="1:22" s="30" customFormat="1" ht="12.75" customHeight="1" outlineLevel="1" x14ac:dyDescent="0.2">
      <c r="A2088" s="1"/>
      <c r="B2088" s="466"/>
      <c r="C2088" s="466"/>
      <c r="D2088" s="466"/>
      <c r="E2088" s="466"/>
      <c r="F2088" s="466"/>
      <c r="G2088" s="466"/>
      <c r="H2088" s="466"/>
      <c r="I2088" s="466"/>
      <c r="J2088" s="466"/>
      <c r="K2088" s="466"/>
      <c r="L2088" s="466"/>
      <c r="M2088" s="466"/>
      <c r="N2088" s="466"/>
      <c r="O2088" s="466"/>
      <c r="P2088" s="466"/>
      <c r="Q2088" s="466"/>
      <c r="R2088" s="466"/>
      <c r="S2088" s="466"/>
      <c r="T2088" s="466"/>
      <c r="U2088" s="466"/>
      <c r="V2088" s="466"/>
    </row>
    <row r="2089" spans="1:22" s="30" customFormat="1" ht="12.75" customHeight="1" x14ac:dyDescent="0.2">
      <c r="A2089" s="1"/>
      <c r="B2089" s="466"/>
      <c r="C2089" s="466"/>
      <c r="D2089" s="466"/>
      <c r="E2089" s="466"/>
      <c r="F2089" s="466"/>
      <c r="G2089" s="466"/>
      <c r="H2089" s="466"/>
      <c r="I2089" s="466"/>
      <c r="J2089" s="466"/>
      <c r="K2089" s="466"/>
      <c r="L2089" s="466"/>
      <c r="M2089" s="466"/>
      <c r="N2089" s="466"/>
      <c r="O2089" s="466"/>
      <c r="P2089" s="466"/>
      <c r="Q2089" s="466"/>
      <c r="R2089" s="466"/>
      <c r="S2089" s="466"/>
      <c r="T2089" s="466"/>
      <c r="U2089" s="466"/>
      <c r="V2089" s="466"/>
    </row>
    <row r="2090" spans="1:22" s="30" customFormat="1" ht="12.75" customHeight="1" x14ac:dyDescent="0.2">
      <c r="A2090" s="1"/>
      <c r="B2090" s="466"/>
      <c r="C2090" s="466"/>
      <c r="D2090" s="466"/>
      <c r="E2090" s="466"/>
      <c r="F2090" s="466"/>
      <c r="G2090" s="466"/>
      <c r="H2090" s="466"/>
      <c r="I2090" s="466"/>
      <c r="J2090" s="466"/>
      <c r="K2090" s="466"/>
      <c r="L2090" s="466"/>
      <c r="M2090" s="466"/>
      <c r="N2090" s="466"/>
      <c r="O2090" s="466"/>
      <c r="P2090" s="466"/>
      <c r="Q2090" s="466"/>
      <c r="R2090" s="466"/>
      <c r="S2090" s="466"/>
      <c r="T2090" s="466"/>
      <c r="U2090" s="466"/>
      <c r="V2090" s="466"/>
    </row>
    <row r="2091" spans="1:22" s="30" customFormat="1" ht="12.75" customHeight="1" outlineLevel="1" x14ac:dyDescent="0.2">
      <c r="A2091" s="1"/>
      <c r="B2091" s="466"/>
      <c r="C2091" s="466"/>
      <c r="D2091" s="466"/>
      <c r="E2091" s="466"/>
      <c r="F2091" s="466"/>
      <c r="G2091" s="466"/>
      <c r="H2091" s="466"/>
      <c r="I2091" s="466"/>
      <c r="J2091" s="466"/>
      <c r="K2091" s="466"/>
      <c r="L2091" s="466"/>
      <c r="M2091" s="466"/>
      <c r="N2091" s="466"/>
      <c r="O2091" s="466"/>
      <c r="P2091" s="466"/>
      <c r="Q2091" s="466"/>
      <c r="R2091" s="466"/>
      <c r="S2091" s="466"/>
      <c r="T2091" s="466"/>
      <c r="U2091" s="466"/>
      <c r="V2091" s="466"/>
    </row>
    <row r="2092" spans="1:22" s="100" customFormat="1" ht="12.75" customHeight="1" outlineLevel="1" x14ac:dyDescent="0.2">
      <c r="A2092" s="243"/>
      <c r="B2092" s="466"/>
      <c r="C2092" s="466"/>
      <c r="D2092" s="466"/>
      <c r="E2092" s="466"/>
      <c r="F2092" s="466"/>
      <c r="G2092" s="466"/>
      <c r="H2092" s="466"/>
      <c r="I2092" s="466"/>
      <c r="J2092" s="466"/>
      <c r="K2092" s="466"/>
      <c r="L2092" s="466"/>
      <c r="M2092" s="466"/>
      <c r="N2092" s="466"/>
      <c r="O2092" s="466"/>
      <c r="P2092" s="466"/>
      <c r="Q2092" s="466"/>
      <c r="R2092" s="466"/>
      <c r="S2092" s="466"/>
      <c r="T2092" s="466"/>
      <c r="U2092" s="466"/>
      <c r="V2092" s="466"/>
    </row>
    <row r="2093" spans="1:22" s="30" customFormat="1" ht="12.75" customHeight="1" outlineLevel="1" x14ac:dyDescent="0.2">
      <c r="A2093" s="1"/>
      <c r="B2093" s="466"/>
      <c r="C2093" s="466"/>
      <c r="D2093" s="466"/>
      <c r="E2093" s="466"/>
      <c r="F2093" s="466"/>
      <c r="G2093" s="466"/>
      <c r="H2093" s="466"/>
      <c r="I2093" s="466"/>
      <c r="J2093" s="466"/>
      <c r="K2093" s="466"/>
      <c r="L2093" s="466"/>
      <c r="M2093" s="466"/>
      <c r="N2093" s="466"/>
      <c r="O2093" s="466"/>
      <c r="P2093" s="466"/>
      <c r="Q2093" s="466"/>
      <c r="R2093" s="466"/>
      <c r="S2093" s="466"/>
      <c r="T2093" s="466"/>
      <c r="U2093" s="466"/>
      <c r="V2093" s="466"/>
    </row>
    <row r="2094" spans="1:22" s="100" customFormat="1" ht="12.75" customHeight="1" outlineLevel="1" x14ac:dyDescent="0.2">
      <c r="A2094" s="243"/>
      <c r="B2094" s="466"/>
      <c r="C2094" s="466"/>
      <c r="D2094" s="466"/>
      <c r="E2094" s="466"/>
      <c r="F2094" s="466"/>
      <c r="G2094" s="466"/>
      <c r="H2094" s="466"/>
      <c r="I2094" s="466"/>
      <c r="J2094" s="466"/>
      <c r="K2094" s="466"/>
      <c r="L2094" s="466"/>
      <c r="M2094" s="466"/>
      <c r="N2094" s="466"/>
      <c r="O2094" s="466"/>
      <c r="P2094" s="466"/>
      <c r="Q2094" s="466"/>
      <c r="R2094" s="466"/>
      <c r="S2094" s="466"/>
      <c r="T2094" s="466"/>
      <c r="U2094" s="466"/>
      <c r="V2094" s="466"/>
    </row>
    <row r="2095" spans="1:22" s="30" customFormat="1" ht="12.75" customHeight="1" outlineLevel="1" x14ac:dyDescent="0.2">
      <c r="A2095" s="1"/>
      <c r="B2095" s="466"/>
      <c r="C2095" s="466"/>
      <c r="D2095" s="466"/>
      <c r="E2095" s="466"/>
      <c r="F2095" s="466"/>
      <c r="G2095" s="466"/>
      <c r="H2095" s="466"/>
      <c r="I2095" s="466"/>
      <c r="J2095" s="466"/>
      <c r="K2095" s="466"/>
      <c r="L2095" s="466"/>
      <c r="M2095" s="466"/>
      <c r="N2095" s="466"/>
      <c r="O2095" s="466"/>
      <c r="P2095" s="466"/>
      <c r="Q2095" s="466"/>
      <c r="R2095" s="466"/>
      <c r="S2095" s="466"/>
      <c r="T2095" s="466"/>
      <c r="U2095" s="466"/>
      <c r="V2095" s="466"/>
    </row>
    <row r="2096" spans="1:22" s="100" customFormat="1" ht="12.75" customHeight="1" outlineLevel="1" x14ac:dyDescent="0.2">
      <c r="A2096" s="243"/>
      <c r="B2096" s="466"/>
      <c r="C2096" s="466"/>
      <c r="D2096" s="466"/>
      <c r="E2096" s="466"/>
      <c r="F2096" s="466"/>
      <c r="G2096" s="466"/>
      <c r="H2096" s="466"/>
      <c r="I2096" s="466"/>
      <c r="J2096" s="466"/>
      <c r="K2096" s="466"/>
      <c r="L2096" s="466"/>
      <c r="M2096" s="466"/>
      <c r="N2096" s="466"/>
      <c r="O2096" s="466"/>
      <c r="P2096" s="466"/>
      <c r="Q2096" s="466"/>
      <c r="R2096" s="466"/>
      <c r="S2096" s="466"/>
      <c r="T2096" s="466"/>
      <c r="U2096" s="466"/>
      <c r="V2096" s="466"/>
    </row>
    <row r="2097" spans="1:22" s="30" customFormat="1" ht="12.75" customHeight="1" outlineLevel="1" x14ac:dyDescent="0.2">
      <c r="A2097" s="1"/>
      <c r="B2097" s="466"/>
      <c r="C2097" s="466"/>
      <c r="D2097" s="466"/>
      <c r="E2097" s="466"/>
      <c r="F2097" s="466"/>
      <c r="G2097" s="466"/>
      <c r="H2097" s="466"/>
      <c r="I2097" s="466"/>
      <c r="J2097" s="466"/>
      <c r="K2097" s="466"/>
      <c r="L2097" s="466"/>
      <c r="M2097" s="466"/>
      <c r="N2097" s="466"/>
      <c r="O2097" s="466"/>
      <c r="P2097" s="466"/>
      <c r="Q2097" s="466"/>
      <c r="R2097" s="466"/>
      <c r="S2097" s="466"/>
      <c r="T2097" s="466"/>
      <c r="U2097" s="466"/>
      <c r="V2097" s="466"/>
    </row>
    <row r="2098" spans="1:22" s="100" customFormat="1" ht="12.75" customHeight="1" outlineLevel="1" x14ac:dyDescent="0.2">
      <c r="A2098" s="243"/>
      <c r="B2098" s="466"/>
      <c r="C2098" s="466"/>
      <c r="D2098" s="466"/>
      <c r="E2098" s="466"/>
      <c r="F2098" s="466"/>
      <c r="G2098" s="466"/>
      <c r="H2098" s="466"/>
      <c r="I2098" s="466"/>
      <c r="J2098" s="466"/>
      <c r="K2098" s="466"/>
      <c r="L2098" s="466"/>
      <c r="M2098" s="466"/>
      <c r="N2098" s="466"/>
      <c r="O2098" s="466"/>
      <c r="P2098" s="466"/>
      <c r="Q2098" s="466"/>
      <c r="R2098" s="466"/>
      <c r="S2098" s="466"/>
      <c r="T2098" s="466"/>
      <c r="U2098" s="466"/>
      <c r="V2098" s="466"/>
    </row>
    <row r="2099" spans="1:22" s="30" customFormat="1" ht="12.75" customHeight="1" outlineLevel="1" x14ac:dyDescent="0.2">
      <c r="A2099" s="1"/>
      <c r="B2099" s="466"/>
      <c r="C2099" s="466"/>
      <c r="D2099" s="466"/>
      <c r="E2099" s="466"/>
      <c r="F2099" s="466"/>
      <c r="G2099" s="466"/>
      <c r="H2099" s="466"/>
      <c r="I2099" s="466"/>
      <c r="J2099" s="466"/>
      <c r="K2099" s="466"/>
      <c r="L2099" s="466"/>
      <c r="M2099" s="466"/>
      <c r="N2099" s="466"/>
      <c r="O2099" s="466"/>
      <c r="P2099" s="466"/>
      <c r="Q2099" s="466"/>
      <c r="R2099" s="466"/>
      <c r="S2099" s="466"/>
      <c r="T2099" s="466"/>
      <c r="U2099" s="466"/>
      <c r="V2099" s="466"/>
    </row>
    <row r="2100" spans="1:22" s="30" customFormat="1" ht="12.75" customHeight="1" x14ac:dyDescent="0.2">
      <c r="A2100" s="1"/>
      <c r="B2100" s="466"/>
      <c r="C2100" s="466"/>
      <c r="D2100" s="466"/>
      <c r="E2100" s="466"/>
      <c r="F2100" s="466"/>
      <c r="G2100" s="466"/>
      <c r="H2100" s="466"/>
      <c r="I2100" s="466"/>
      <c r="J2100" s="466"/>
      <c r="K2100" s="466"/>
      <c r="L2100" s="466"/>
      <c r="M2100" s="466"/>
      <c r="N2100" s="466"/>
      <c r="O2100" s="466"/>
      <c r="P2100" s="466"/>
      <c r="Q2100" s="466"/>
      <c r="R2100" s="466"/>
      <c r="S2100" s="466"/>
      <c r="T2100" s="466"/>
      <c r="U2100" s="466"/>
      <c r="V2100" s="466"/>
    </row>
    <row r="2101" spans="1:22" s="100" customFormat="1" ht="12.75" customHeight="1" x14ac:dyDescent="0.2">
      <c r="A2101" s="243"/>
      <c r="B2101" s="466"/>
      <c r="C2101" s="466"/>
      <c r="D2101" s="466"/>
      <c r="E2101" s="466"/>
      <c r="F2101" s="466"/>
      <c r="G2101" s="466"/>
      <c r="H2101" s="466"/>
      <c r="I2101" s="466"/>
      <c r="J2101" s="466"/>
      <c r="K2101" s="466"/>
      <c r="L2101" s="466"/>
      <c r="M2101" s="466"/>
      <c r="N2101" s="466"/>
      <c r="O2101" s="466"/>
      <c r="P2101" s="466"/>
      <c r="Q2101" s="466"/>
      <c r="R2101" s="466"/>
      <c r="S2101" s="466"/>
      <c r="T2101" s="466"/>
      <c r="U2101" s="466"/>
      <c r="V2101" s="466"/>
    </row>
    <row r="2102" spans="1:22" s="30" customFormat="1" ht="12.75" customHeight="1" x14ac:dyDescent="0.2">
      <c r="A2102" s="1"/>
      <c r="B2102" s="466"/>
      <c r="C2102" s="466"/>
      <c r="D2102" s="466"/>
      <c r="E2102" s="466"/>
      <c r="F2102" s="466"/>
      <c r="G2102" s="466"/>
      <c r="H2102" s="466"/>
      <c r="I2102" s="466"/>
      <c r="J2102" s="466"/>
      <c r="K2102" s="466"/>
      <c r="L2102" s="466"/>
      <c r="M2102" s="466"/>
      <c r="N2102" s="466"/>
      <c r="O2102" s="466"/>
      <c r="P2102" s="466"/>
      <c r="Q2102" s="466"/>
      <c r="R2102" s="466"/>
      <c r="S2102" s="466"/>
      <c r="T2102" s="466"/>
      <c r="U2102" s="466"/>
      <c r="V2102" s="466"/>
    </row>
    <row r="2103" spans="1:22" s="30" customFormat="1" ht="12.75" customHeight="1" x14ac:dyDescent="0.2">
      <c r="A2103" s="1"/>
      <c r="B2103" s="466"/>
      <c r="C2103" s="466"/>
      <c r="D2103" s="466"/>
      <c r="E2103" s="466"/>
      <c r="F2103" s="466"/>
      <c r="G2103" s="466"/>
      <c r="H2103" s="466"/>
      <c r="I2103" s="466"/>
      <c r="J2103" s="466"/>
      <c r="K2103" s="466"/>
      <c r="L2103" s="466"/>
      <c r="M2103" s="466"/>
      <c r="N2103" s="466"/>
      <c r="O2103" s="466"/>
      <c r="P2103" s="466"/>
      <c r="Q2103" s="466"/>
      <c r="R2103" s="466"/>
      <c r="S2103" s="466"/>
      <c r="T2103" s="466"/>
      <c r="U2103" s="466"/>
      <c r="V2103" s="466"/>
    </row>
    <row r="2104" spans="1:22" s="30" customFormat="1" ht="12.75" customHeight="1" x14ac:dyDescent="0.2">
      <c r="A2104" s="1"/>
      <c r="B2104" s="466"/>
      <c r="C2104" s="466"/>
      <c r="D2104" s="466"/>
      <c r="E2104" s="466"/>
      <c r="F2104" s="466"/>
      <c r="G2104" s="466"/>
      <c r="H2104" s="466"/>
      <c r="I2104" s="466"/>
      <c r="J2104" s="466"/>
      <c r="K2104" s="466"/>
      <c r="L2104" s="466"/>
      <c r="M2104" s="466"/>
      <c r="N2104" s="466"/>
      <c r="O2104" s="466"/>
      <c r="P2104" s="466"/>
      <c r="Q2104" s="466"/>
      <c r="R2104" s="466"/>
      <c r="S2104" s="466"/>
      <c r="T2104" s="466"/>
      <c r="U2104" s="466"/>
      <c r="V2104" s="466"/>
    </row>
    <row r="2105" spans="1:22" s="30" customFormat="1" ht="12.75" customHeight="1" x14ac:dyDescent="0.2">
      <c r="A2105" s="1"/>
      <c r="B2105" s="466"/>
      <c r="C2105" s="466"/>
      <c r="D2105" s="466"/>
      <c r="E2105" s="466"/>
      <c r="F2105" s="466"/>
      <c r="G2105" s="466"/>
      <c r="H2105" s="466"/>
      <c r="I2105" s="466"/>
      <c r="J2105" s="466"/>
      <c r="K2105" s="466"/>
      <c r="L2105" s="466"/>
      <c r="M2105" s="466"/>
      <c r="N2105" s="466"/>
      <c r="O2105" s="466"/>
      <c r="P2105" s="466"/>
      <c r="Q2105" s="466"/>
      <c r="R2105" s="466"/>
      <c r="S2105" s="466"/>
      <c r="T2105" s="466"/>
      <c r="U2105" s="466"/>
      <c r="V2105" s="466"/>
    </row>
    <row r="2106" spans="1:22" s="30" customFormat="1" ht="12.75" customHeight="1" x14ac:dyDescent="0.2">
      <c r="A2106" s="1"/>
      <c r="B2106" s="466"/>
      <c r="C2106" s="466"/>
      <c r="D2106" s="466"/>
      <c r="E2106" s="466"/>
      <c r="F2106" s="466"/>
      <c r="G2106" s="466"/>
      <c r="H2106" s="466"/>
      <c r="I2106" s="466"/>
      <c r="J2106" s="466"/>
      <c r="K2106" s="466"/>
      <c r="L2106" s="466"/>
      <c r="M2106" s="466"/>
      <c r="N2106" s="466"/>
      <c r="O2106" s="466"/>
      <c r="P2106" s="466"/>
      <c r="Q2106" s="466"/>
      <c r="R2106" s="466"/>
      <c r="S2106" s="466"/>
      <c r="T2106" s="466"/>
      <c r="U2106" s="466"/>
      <c r="V2106" s="466"/>
    </row>
    <row r="2107" spans="1:22" s="30" customFormat="1" ht="12.75" customHeight="1" x14ac:dyDescent="0.2">
      <c r="A2107" s="57"/>
      <c r="B2107" s="466"/>
      <c r="C2107" s="466"/>
      <c r="D2107" s="466"/>
      <c r="E2107" s="466"/>
      <c r="F2107" s="466"/>
      <c r="G2107" s="466"/>
      <c r="H2107" s="466"/>
      <c r="I2107" s="466"/>
      <c r="J2107" s="466"/>
      <c r="K2107" s="466"/>
      <c r="L2107" s="466"/>
      <c r="M2107" s="466"/>
      <c r="N2107" s="466"/>
      <c r="O2107" s="466"/>
      <c r="P2107" s="466"/>
      <c r="Q2107" s="466"/>
      <c r="R2107" s="466"/>
      <c r="S2107" s="466"/>
      <c r="T2107" s="466"/>
      <c r="U2107" s="466"/>
      <c r="V2107" s="466"/>
    </row>
    <row r="2108" spans="1:22" s="30" customFormat="1" ht="12.75" customHeight="1" x14ac:dyDescent="0.2">
      <c r="A2108" s="1"/>
      <c r="B2108" s="466"/>
      <c r="C2108" s="466"/>
      <c r="D2108" s="466"/>
      <c r="E2108" s="466"/>
      <c r="F2108" s="466"/>
      <c r="G2108" s="466"/>
      <c r="H2108" s="466"/>
      <c r="I2108" s="466"/>
      <c r="J2108" s="466"/>
      <c r="K2108" s="466"/>
      <c r="L2108" s="466"/>
      <c r="M2108" s="466"/>
      <c r="N2108" s="466"/>
      <c r="O2108" s="466"/>
      <c r="P2108" s="466"/>
      <c r="Q2108" s="466"/>
      <c r="R2108" s="466"/>
      <c r="S2108" s="466"/>
      <c r="T2108" s="466"/>
      <c r="U2108" s="466"/>
      <c r="V2108" s="466"/>
    </row>
    <row r="2109" spans="1:22" s="30" customFormat="1" ht="12.75" customHeight="1" x14ac:dyDescent="0.2">
      <c r="A2109" s="1"/>
      <c r="B2109" s="466"/>
      <c r="C2109" s="466"/>
      <c r="D2109" s="466"/>
      <c r="E2109" s="466"/>
      <c r="F2109" s="466"/>
      <c r="G2109" s="466"/>
      <c r="H2109" s="466"/>
      <c r="I2109" s="466"/>
      <c r="J2109" s="466"/>
      <c r="K2109" s="466"/>
      <c r="L2109" s="466"/>
      <c r="M2109" s="466"/>
      <c r="N2109" s="466"/>
      <c r="O2109" s="466"/>
      <c r="P2109" s="466"/>
      <c r="Q2109" s="466"/>
      <c r="R2109" s="466"/>
      <c r="S2109" s="466"/>
      <c r="T2109" s="466"/>
      <c r="U2109" s="466"/>
      <c r="V2109" s="466"/>
    </row>
    <row r="2110" spans="1:22" s="30" customFormat="1" ht="12.75" customHeight="1" x14ac:dyDescent="0.2">
      <c r="A2110" s="1"/>
      <c r="B2110" s="466"/>
      <c r="C2110" s="466"/>
      <c r="D2110" s="466"/>
      <c r="E2110" s="466"/>
      <c r="F2110" s="466"/>
      <c r="G2110" s="466"/>
      <c r="H2110" s="466"/>
      <c r="I2110" s="466"/>
      <c r="J2110" s="466"/>
      <c r="K2110" s="466"/>
      <c r="L2110" s="466"/>
      <c r="M2110" s="466"/>
      <c r="N2110" s="466"/>
      <c r="O2110" s="466"/>
      <c r="P2110" s="466"/>
      <c r="Q2110" s="466"/>
      <c r="R2110" s="466"/>
      <c r="S2110" s="466"/>
      <c r="T2110" s="466"/>
      <c r="U2110" s="466"/>
      <c r="V2110" s="466"/>
    </row>
    <row r="2111" spans="1:22" s="30" customFormat="1" ht="12.75" customHeight="1" x14ac:dyDescent="0.2">
      <c r="A2111" s="1"/>
      <c r="B2111" s="466"/>
      <c r="C2111" s="466"/>
      <c r="D2111" s="466"/>
      <c r="E2111" s="466"/>
      <c r="F2111" s="466"/>
      <c r="G2111" s="466"/>
      <c r="H2111" s="466"/>
      <c r="I2111" s="466"/>
      <c r="J2111" s="466"/>
      <c r="K2111" s="466"/>
      <c r="L2111" s="466"/>
      <c r="M2111" s="466"/>
      <c r="N2111" s="466"/>
      <c r="O2111" s="466"/>
      <c r="P2111" s="466"/>
      <c r="Q2111" s="466"/>
      <c r="R2111" s="466"/>
      <c r="S2111" s="466"/>
      <c r="T2111" s="466"/>
      <c r="U2111" s="466"/>
      <c r="V2111" s="466"/>
    </row>
    <row r="2112" spans="1:22" s="30" customFormat="1" ht="12.75" customHeight="1" x14ac:dyDescent="0.2">
      <c r="A2112" s="1"/>
      <c r="B2112" s="466"/>
      <c r="C2112" s="466"/>
      <c r="D2112" s="466"/>
      <c r="E2112" s="466"/>
      <c r="F2112" s="466"/>
      <c r="G2112" s="466"/>
      <c r="H2112" s="466"/>
      <c r="I2112" s="466"/>
      <c r="J2112" s="466"/>
      <c r="K2112" s="466"/>
      <c r="L2112" s="466"/>
      <c r="M2112" s="466"/>
      <c r="N2112" s="466"/>
      <c r="O2112" s="466"/>
      <c r="P2112" s="466"/>
      <c r="Q2112" s="466"/>
      <c r="R2112" s="466"/>
      <c r="S2112" s="466"/>
      <c r="T2112" s="466"/>
      <c r="U2112" s="466"/>
      <c r="V2112" s="466"/>
    </row>
    <row r="2113" spans="1:22" s="30" customFormat="1" ht="12.75" customHeight="1" x14ac:dyDescent="0.2">
      <c r="A2113" s="1"/>
      <c r="B2113" s="466"/>
      <c r="C2113" s="466"/>
      <c r="D2113" s="466"/>
      <c r="E2113" s="466"/>
      <c r="F2113" s="466"/>
      <c r="G2113" s="466"/>
      <c r="H2113" s="466"/>
      <c r="I2113" s="466"/>
      <c r="J2113" s="466"/>
      <c r="K2113" s="466"/>
      <c r="L2113" s="466"/>
      <c r="M2113" s="466"/>
      <c r="N2113" s="466"/>
      <c r="O2113" s="466"/>
      <c r="P2113" s="466"/>
      <c r="Q2113" s="466"/>
      <c r="R2113" s="466"/>
      <c r="S2113" s="466"/>
      <c r="T2113" s="466"/>
      <c r="U2113" s="466"/>
      <c r="V2113" s="466"/>
    </row>
    <row r="2114" spans="1:22" s="100" customFormat="1" ht="12.75" customHeight="1" x14ac:dyDescent="0.2">
      <c r="A2114" s="243"/>
      <c r="B2114" s="466"/>
      <c r="C2114" s="466"/>
      <c r="D2114" s="466"/>
      <c r="E2114" s="466"/>
      <c r="F2114" s="466"/>
      <c r="G2114" s="466"/>
      <c r="H2114" s="466"/>
      <c r="I2114" s="466"/>
      <c r="J2114" s="466"/>
      <c r="K2114" s="466"/>
      <c r="L2114" s="466"/>
      <c r="M2114" s="466"/>
      <c r="N2114" s="466"/>
      <c r="O2114" s="466"/>
      <c r="P2114" s="466"/>
      <c r="Q2114" s="466"/>
      <c r="R2114" s="466"/>
      <c r="S2114" s="466"/>
      <c r="T2114" s="466"/>
      <c r="U2114" s="466"/>
      <c r="V2114" s="466"/>
    </row>
    <row r="2115" spans="1:22" s="30" customFormat="1" ht="12.75" customHeight="1" x14ac:dyDescent="0.2">
      <c r="A2115" s="1"/>
      <c r="B2115" s="466"/>
      <c r="C2115" s="466"/>
      <c r="D2115" s="466"/>
      <c r="E2115" s="466"/>
      <c r="F2115" s="466"/>
      <c r="G2115" s="466"/>
      <c r="H2115" s="466"/>
      <c r="I2115" s="466"/>
      <c r="J2115" s="466"/>
      <c r="K2115" s="466"/>
      <c r="L2115" s="466"/>
      <c r="M2115" s="466"/>
      <c r="N2115" s="466"/>
      <c r="O2115" s="466"/>
      <c r="P2115" s="466"/>
      <c r="Q2115" s="466"/>
      <c r="R2115" s="466"/>
      <c r="S2115" s="466"/>
      <c r="T2115" s="466"/>
      <c r="U2115" s="466"/>
      <c r="V2115" s="466"/>
    </row>
    <row r="2116" spans="1:22" s="30" customFormat="1" ht="12.75" customHeight="1" x14ac:dyDescent="0.2">
      <c r="A2116" s="1"/>
      <c r="B2116" s="466"/>
      <c r="C2116" s="466"/>
      <c r="D2116" s="466"/>
      <c r="E2116" s="466"/>
      <c r="F2116" s="466"/>
      <c r="G2116" s="466"/>
      <c r="H2116" s="466"/>
      <c r="I2116" s="466"/>
      <c r="J2116" s="466"/>
      <c r="K2116" s="466"/>
      <c r="L2116" s="466"/>
      <c r="M2116" s="466"/>
      <c r="N2116" s="466"/>
      <c r="O2116" s="466"/>
      <c r="P2116" s="466"/>
      <c r="Q2116" s="466"/>
      <c r="R2116" s="466"/>
      <c r="S2116" s="466"/>
      <c r="T2116" s="466"/>
      <c r="U2116" s="466"/>
      <c r="V2116" s="466"/>
    </row>
    <row r="2117" spans="1:22" s="466" customFormat="1" ht="12.75" customHeight="1" x14ac:dyDescent="0.2">
      <c r="A2117" s="1"/>
    </row>
    <row r="2118" spans="1:22" s="466" customFormat="1" ht="12.75" customHeight="1" x14ac:dyDescent="0.2">
      <c r="A2118" s="1"/>
    </row>
    <row r="2119" spans="1:22" s="62" customFormat="1" ht="12.75" customHeight="1" x14ac:dyDescent="0.2">
      <c r="A2119" s="114"/>
      <c r="B2119" s="466"/>
      <c r="C2119" s="466"/>
      <c r="D2119" s="466"/>
      <c r="E2119" s="466"/>
      <c r="F2119" s="466"/>
      <c r="G2119" s="466"/>
      <c r="H2119" s="466"/>
      <c r="I2119" s="466"/>
      <c r="J2119" s="466"/>
      <c r="K2119" s="466"/>
      <c r="L2119" s="466"/>
      <c r="M2119" s="466"/>
      <c r="N2119" s="466"/>
      <c r="O2119" s="466"/>
      <c r="P2119" s="466"/>
      <c r="Q2119" s="466"/>
      <c r="R2119" s="466"/>
      <c r="S2119" s="466"/>
      <c r="T2119" s="466"/>
      <c r="U2119" s="466"/>
      <c r="V2119" s="466"/>
    </row>
    <row r="2120" spans="1:22" s="471" customFormat="1" ht="12.75" customHeight="1" x14ac:dyDescent="0.2">
      <c r="A2120" s="127"/>
      <c r="B2120" s="466"/>
      <c r="C2120" s="466"/>
      <c r="D2120" s="466"/>
      <c r="E2120" s="466"/>
      <c r="F2120" s="466"/>
      <c r="G2120" s="466"/>
      <c r="H2120" s="466"/>
      <c r="I2120" s="466"/>
      <c r="J2120" s="466"/>
      <c r="K2120" s="466"/>
      <c r="L2120" s="466"/>
      <c r="M2120" s="466"/>
      <c r="N2120" s="466"/>
      <c r="O2120" s="466"/>
      <c r="P2120" s="466"/>
      <c r="Q2120" s="466"/>
      <c r="R2120" s="466"/>
      <c r="S2120" s="466"/>
      <c r="T2120" s="466"/>
      <c r="U2120" s="466"/>
      <c r="V2120" s="466"/>
    </row>
    <row r="2121" spans="1:22" s="33" customFormat="1" ht="12.75" customHeight="1" x14ac:dyDescent="0.2">
      <c r="A2121" s="59"/>
      <c r="B2121" s="466"/>
      <c r="C2121" s="466"/>
      <c r="D2121" s="466"/>
      <c r="E2121" s="466"/>
      <c r="F2121" s="466"/>
      <c r="G2121" s="466"/>
      <c r="H2121" s="466"/>
      <c r="I2121" s="466"/>
      <c r="J2121" s="466"/>
      <c r="K2121" s="466"/>
      <c r="L2121" s="466"/>
      <c r="M2121" s="466"/>
      <c r="N2121" s="466"/>
      <c r="O2121" s="466"/>
      <c r="P2121" s="466"/>
      <c r="Q2121" s="466"/>
      <c r="R2121" s="466"/>
      <c r="S2121" s="466"/>
      <c r="T2121" s="466"/>
      <c r="U2121" s="466"/>
      <c r="V2121" s="466"/>
    </row>
    <row r="2122" spans="1:22" s="466" customFormat="1" ht="12.75" customHeight="1" x14ac:dyDescent="0.2">
      <c r="A2122" s="1"/>
    </row>
    <row r="2123" spans="1:22" s="466" customFormat="1" ht="12.75" customHeight="1" x14ac:dyDescent="0.2">
      <c r="A2123" s="1"/>
    </row>
    <row r="2124" spans="1:22" s="62" customFormat="1" ht="12.75" customHeight="1" x14ac:dyDescent="0.2">
      <c r="A2124" s="114"/>
      <c r="B2124" s="466"/>
      <c r="C2124" s="466"/>
      <c r="D2124" s="466"/>
      <c r="E2124" s="466"/>
      <c r="F2124" s="466"/>
      <c r="G2124" s="466"/>
      <c r="H2124" s="466"/>
      <c r="I2124" s="466"/>
      <c r="J2124" s="466"/>
      <c r="K2124" s="466"/>
      <c r="L2124" s="466"/>
      <c r="M2124" s="466"/>
      <c r="N2124" s="466"/>
      <c r="O2124" s="466"/>
      <c r="P2124" s="466"/>
      <c r="Q2124" s="466"/>
      <c r="R2124" s="466"/>
      <c r="S2124" s="466"/>
      <c r="T2124" s="466"/>
      <c r="U2124" s="466"/>
      <c r="V2124" s="466"/>
    </row>
    <row r="2125" spans="1:22" s="471" customFormat="1" ht="12.75" customHeight="1" x14ac:dyDescent="0.2">
      <c r="A2125" s="127"/>
      <c r="B2125" s="466"/>
      <c r="C2125" s="466"/>
      <c r="D2125" s="466"/>
      <c r="E2125" s="466"/>
      <c r="F2125" s="466"/>
      <c r="G2125" s="466"/>
      <c r="H2125" s="466"/>
      <c r="I2125" s="466"/>
      <c r="J2125" s="466"/>
      <c r="K2125" s="466"/>
      <c r="L2125" s="466"/>
      <c r="M2125" s="466"/>
      <c r="N2125" s="466"/>
      <c r="O2125" s="466"/>
      <c r="P2125" s="466"/>
      <c r="Q2125" s="466"/>
      <c r="R2125" s="466"/>
      <c r="S2125" s="466"/>
      <c r="T2125" s="466"/>
      <c r="U2125" s="466"/>
      <c r="V2125" s="466"/>
    </row>
    <row r="2126" spans="1:22" s="33" customFormat="1" ht="12.75" customHeight="1" x14ac:dyDescent="0.2">
      <c r="A2126" s="59"/>
      <c r="B2126" s="466"/>
      <c r="C2126" s="466"/>
      <c r="D2126" s="466"/>
      <c r="E2126" s="466"/>
      <c r="F2126" s="466"/>
      <c r="G2126" s="466"/>
      <c r="H2126" s="466"/>
      <c r="I2126" s="466"/>
      <c r="J2126" s="466"/>
      <c r="K2126" s="466"/>
      <c r="L2126" s="466"/>
      <c r="M2126" s="466"/>
      <c r="N2126" s="466"/>
      <c r="O2126" s="466"/>
      <c r="P2126" s="466"/>
      <c r="Q2126" s="466"/>
      <c r="R2126" s="466"/>
      <c r="S2126" s="466"/>
      <c r="T2126" s="466"/>
      <c r="U2126" s="466"/>
      <c r="V2126" s="466"/>
    </row>
    <row r="2127" spans="1:22" s="466" customFormat="1" ht="12.75" customHeight="1" x14ac:dyDescent="0.2">
      <c r="A2127" s="1"/>
    </row>
    <row r="2128" spans="1:22" s="62" customFormat="1" ht="12.75" customHeight="1" x14ac:dyDescent="0.2">
      <c r="A2128" s="113"/>
      <c r="B2128" s="466"/>
      <c r="C2128" s="466"/>
      <c r="D2128" s="466"/>
      <c r="E2128" s="466"/>
      <c r="F2128" s="466"/>
      <c r="G2128" s="466"/>
      <c r="H2128" s="466"/>
      <c r="I2128" s="466"/>
      <c r="J2128" s="466"/>
      <c r="K2128" s="466"/>
      <c r="L2128" s="466"/>
      <c r="M2128" s="466"/>
      <c r="N2128" s="466"/>
      <c r="O2128" s="466"/>
      <c r="P2128" s="466"/>
      <c r="Q2128" s="466"/>
      <c r="R2128" s="466"/>
      <c r="S2128" s="466"/>
      <c r="T2128" s="466"/>
      <c r="U2128" s="466"/>
      <c r="V2128" s="466"/>
    </row>
    <row r="2129" spans="1:22" s="471" customFormat="1" ht="12.75" customHeight="1" x14ac:dyDescent="0.2">
      <c r="A2129" s="127"/>
      <c r="B2129" s="466"/>
      <c r="C2129" s="466"/>
      <c r="D2129" s="466"/>
      <c r="E2129" s="466"/>
      <c r="F2129" s="466"/>
      <c r="G2129" s="466"/>
      <c r="H2129" s="466"/>
      <c r="I2129" s="466"/>
      <c r="J2129" s="466"/>
      <c r="K2129" s="466"/>
      <c r="L2129" s="466"/>
      <c r="M2129" s="466"/>
      <c r="N2129" s="466"/>
      <c r="O2129" s="466"/>
      <c r="P2129" s="466"/>
      <c r="Q2129" s="466"/>
      <c r="R2129" s="466"/>
      <c r="S2129" s="466"/>
      <c r="T2129" s="466"/>
      <c r="U2129" s="466"/>
      <c r="V2129" s="466"/>
    </row>
    <row r="2130" spans="1:22" s="30" customFormat="1" ht="12.75" customHeight="1" x14ac:dyDescent="0.2">
      <c r="A2130" s="4"/>
      <c r="B2130" s="466"/>
      <c r="C2130" s="466"/>
      <c r="D2130" s="466"/>
      <c r="E2130" s="466"/>
      <c r="F2130" s="466"/>
      <c r="G2130" s="466"/>
      <c r="H2130" s="466"/>
      <c r="I2130" s="466"/>
      <c r="J2130" s="466"/>
      <c r="K2130" s="466"/>
      <c r="L2130" s="466"/>
      <c r="M2130" s="466"/>
      <c r="N2130" s="466"/>
      <c r="O2130" s="466"/>
      <c r="P2130" s="466"/>
      <c r="Q2130" s="466"/>
      <c r="R2130" s="466"/>
      <c r="S2130" s="466"/>
      <c r="T2130" s="466"/>
      <c r="U2130" s="466"/>
      <c r="V2130" s="466"/>
    </row>
    <row r="2131" spans="1:22" s="466" customFormat="1" ht="12.75" customHeight="1" x14ac:dyDescent="0.2">
      <c r="A2131" s="1"/>
    </row>
    <row r="2132" spans="1:22" s="466" customFormat="1" ht="12.75" customHeight="1" x14ac:dyDescent="0.2">
      <c r="A2132" s="1"/>
    </row>
    <row r="2133" spans="1:22" s="62" customFormat="1" ht="12.75" customHeight="1" x14ac:dyDescent="0.2">
      <c r="A2133" s="113"/>
      <c r="B2133" s="466"/>
      <c r="C2133" s="466"/>
      <c r="D2133" s="466"/>
      <c r="E2133" s="466"/>
      <c r="F2133" s="466"/>
      <c r="G2133" s="466"/>
      <c r="H2133" s="466"/>
      <c r="I2133" s="466"/>
      <c r="J2133" s="466"/>
      <c r="K2133" s="466"/>
      <c r="L2133" s="466"/>
      <c r="M2133" s="466"/>
      <c r="N2133" s="466"/>
      <c r="O2133" s="466"/>
      <c r="P2133" s="466"/>
      <c r="Q2133" s="466"/>
      <c r="R2133" s="466"/>
      <c r="S2133" s="466"/>
      <c r="T2133" s="466"/>
      <c r="U2133" s="466"/>
      <c r="V2133" s="466"/>
    </row>
    <row r="2134" spans="1:22" s="30" customFormat="1" ht="12.75" customHeight="1" x14ac:dyDescent="0.2">
      <c r="A2134" s="4"/>
      <c r="B2134" s="466"/>
      <c r="C2134" s="466"/>
      <c r="D2134" s="466"/>
      <c r="E2134" s="466"/>
      <c r="F2134" s="466"/>
      <c r="G2134" s="466"/>
      <c r="H2134" s="466"/>
      <c r="I2134" s="466"/>
      <c r="J2134" s="466"/>
      <c r="K2134" s="466"/>
      <c r="L2134" s="466"/>
      <c r="M2134" s="466"/>
      <c r="N2134" s="466"/>
      <c r="O2134" s="466"/>
      <c r="P2134" s="466"/>
      <c r="Q2134" s="466"/>
      <c r="R2134" s="466"/>
      <c r="S2134" s="466"/>
      <c r="T2134" s="466"/>
      <c r="U2134" s="466"/>
      <c r="V2134" s="466"/>
    </row>
    <row r="2135" spans="1:22" s="466" customFormat="1" ht="12.75" customHeight="1" x14ac:dyDescent="0.2">
      <c r="A2135" s="1"/>
    </row>
    <row r="2136" spans="1:22" s="466" customFormat="1" ht="12.75" customHeight="1" x14ac:dyDescent="0.2">
      <c r="A2136" s="1"/>
    </row>
    <row r="2137" spans="1:22" s="466" customFormat="1" ht="12.75" customHeight="1" x14ac:dyDescent="0.2">
      <c r="A2137" s="1"/>
    </row>
    <row r="2138" spans="1:22" s="466" customFormat="1" ht="12.75" customHeight="1" x14ac:dyDescent="0.2">
      <c r="A2138" s="1"/>
    </row>
    <row r="2139" spans="1:22" s="466" customFormat="1" ht="12.75" customHeight="1" x14ac:dyDescent="0.2">
      <c r="A2139" s="1"/>
    </row>
    <row r="2140" spans="1:22" s="466" customFormat="1" ht="12.75" customHeight="1" x14ac:dyDescent="0.2">
      <c r="A2140" s="1"/>
    </row>
    <row r="2141" spans="1:22" s="466" customFormat="1" ht="12.75" customHeight="1" x14ac:dyDescent="0.2">
      <c r="A2141" s="1"/>
    </row>
    <row r="2142" spans="1:22" s="466" customFormat="1" ht="12.75" customHeight="1" x14ac:dyDescent="0.2">
      <c r="A2142" s="1"/>
    </row>
    <row r="2143" spans="1:22" s="466" customFormat="1" ht="12.75" customHeight="1" x14ac:dyDescent="0.2">
      <c r="A2143" s="1"/>
    </row>
    <row r="2144" spans="1:22" s="466" customFormat="1" ht="12.75" customHeight="1" x14ac:dyDescent="0.2">
      <c r="A2144" s="1"/>
    </row>
    <row r="2145" spans="1:14" s="466" customFormat="1" ht="12.75" customHeight="1" x14ac:dyDescent="0.2">
      <c r="A2145" s="1"/>
    </row>
    <row r="2146" spans="1:14" s="466" customFormat="1" ht="12.75" customHeight="1" x14ac:dyDescent="0.2">
      <c r="A2146" s="1"/>
    </row>
    <row r="2147" spans="1:14" s="466" customFormat="1" ht="12.75" customHeight="1" x14ac:dyDescent="0.2">
      <c r="A2147" s="1"/>
    </row>
    <row r="2148" spans="1:14" s="466" customFormat="1" ht="12.75" customHeight="1" x14ac:dyDescent="0.2">
      <c r="A2148" s="1"/>
    </row>
    <row r="2149" spans="1:14" s="466" customFormat="1" ht="12.75" customHeight="1" x14ac:dyDescent="0.2">
      <c r="A2149" s="1"/>
    </row>
    <row r="2150" spans="1:14" s="466" customFormat="1" ht="12.75" customHeight="1" x14ac:dyDescent="0.2">
      <c r="A2150" s="1"/>
    </row>
    <row r="2151" spans="1:14" s="466" customFormat="1" ht="12.75" customHeight="1" x14ac:dyDescent="0.2">
      <c r="A2151" s="1"/>
    </row>
    <row r="2152" spans="1:14" s="466" customFormat="1" ht="12.75" customHeight="1" x14ac:dyDescent="0.2">
      <c r="A2152" s="1"/>
    </row>
    <row r="2153" spans="1:14" s="466" customFormat="1" ht="12.75" customHeight="1" x14ac:dyDescent="0.2">
      <c r="A2153" s="1"/>
    </row>
    <row r="2154" spans="1:14" s="466" customFormat="1" ht="12.75" customHeight="1" x14ac:dyDescent="0.2">
      <c r="A2154" s="1"/>
    </row>
    <row r="2155" spans="1:14" s="466" customFormat="1" ht="12.75" customHeight="1" x14ac:dyDescent="0.2">
      <c r="A2155" s="1"/>
    </row>
    <row r="2156" spans="1:14" s="466" customFormat="1" ht="12.75" customHeight="1" x14ac:dyDescent="0.2">
      <c r="A2156" s="1"/>
    </row>
    <row r="2157" spans="1:14" s="466" customFormat="1" ht="12.75" customHeight="1" x14ac:dyDescent="0.2">
      <c r="A2157" s="1"/>
    </row>
    <row r="2158" spans="1:14" s="466" customFormat="1" ht="12.75" customHeight="1" x14ac:dyDescent="0.2">
      <c r="A2158" s="1"/>
      <c r="B2158" s="473"/>
      <c r="C2158" s="474"/>
      <c r="D2158" s="469"/>
      <c r="E2158" s="469"/>
      <c r="F2158" s="469"/>
      <c r="G2158" s="469"/>
      <c r="H2158" s="469"/>
      <c r="I2158" s="469"/>
      <c r="J2158" s="469"/>
      <c r="K2158" s="469"/>
      <c r="L2158" s="469"/>
      <c r="M2158" s="469"/>
      <c r="N2158" s="469"/>
    </row>
    <row r="2159" spans="1:14" s="466" customFormat="1" ht="12.75" customHeight="1" x14ac:dyDescent="0.2">
      <c r="A2159" s="1"/>
      <c r="B2159" s="473"/>
      <c r="C2159" s="474"/>
      <c r="D2159" s="469"/>
      <c r="E2159" s="469"/>
      <c r="F2159" s="469"/>
      <c r="G2159" s="469"/>
      <c r="H2159" s="469"/>
      <c r="I2159" s="469"/>
      <c r="J2159" s="469"/>
      <c r="K2159" s="469"/>
      <c r="L2159" s="469"/>
      <c r="M2159" s="469"/>
      <c r="N2159" s="469"/>
    </row>
    <row r="2160" spans="1:14" s="466" customFormat="1" ht="12.75" customHeight="1" x14ac:dyDescent="0.2">
      <c r="A2160" s="1"/>
      <c r="B2160" s="473"/>
      <c r="C2160" s="474"/>
      <c r="D2160" s="469"/>
      <c r="E2160" s="469"/>
      <c r="F2160" s="469"/>
      <c r="G2160" s="469"/>
      <c r="H2160" s="469"/>
      <c r="I2160" s="469"/>
      <c r="J2160" s="469"/>
      <c r="K2160" s="469"/>
      <c r="L2160" s="469"/>
      <c r="M2160" s="469"/>
      <c r="N2160" s="469"/>
    </row>
    <row r="2161" spans="1:14" s="466" customFormat="1" ht="12.75" customHeight="1" x14ac:dyDescent="0.2">
      <c r="A2161" s="1"/>
      <c r="B2161" s="473"/>
      <c r="C2161" s="474"/>
      <c r="D2161" s="469"/>
      <c r="E2161" s="469"/>
      <c r="F2161" s="469"/>
      <c r="G2161" s="469"/>
      <c r="H2161" s="469"/>
      <c r="I2161" s="469"/>
      <c r="J2161" s="469"/>
      <c r="K2161" s="469"/>
      <c r="L2161" s="469"/>
      <c r="M2161" s="469"/>
      <c r="N2161" s="469"/>
    </row>
    <row r="2162" spans="1:14" s="466" customFormat="1" ht="12.75" customHeight="1" x14ac:dyDescent="0.2">
      <c r="A2162" s="1"/>
      <c r="B2162" s="473"/>
      <c r="C2162" s="474"/>
      <c r="D2162" s="469"/>
      <c r="E2162" s="469"/>
      <c r="F2162" s="469"/>
      <c r="G2162" s="469"/>
      <c r="H2162" s="469"/>
      <c r="I2162" s="469"/>
      <c r="J2162" s="469"/>
      <c r="K2162" s="469"/>
      <c r="L2162" s="469"/>
      <c r="M2162" s="469"/>
      <c r="N2162" s="469"/>
    </row>
    <row r="2163" spans="1:14" s="466" customFormat="1" ht="12.75" customHeight="1" x14ac:dyDescent="0.2">
      <c r="A2163" s="1"/>
      <c r="B2163" s="473"/>
      <c r="C2163" s="474"/>
      <c r="D2163" s="469"/>
      <c r="E2163" s="469"/>
      <c r="F2163" s="469"/>
      <c r="G2163" s="469"/>
      <c r="H2163" s="469"/>
      <c r="I2163" s="469"/>
      <c r="J2163" s="469"/>
      <c r="K2163" s="469"/>
      <c r="L2163" s="469"/>
      <c r="M2163" s="469"/>
      <c r="N2163" s="469"/>
    </row>
    <row r="2164" spans="1:14" s="466" customFormat="1" ht="12.75" customHeight="1" x14ac:dyDescent="0.2">
      <c r="A2164" s="1"/>
      <c r="B2164" s="473"/>
      <c r="C2164" s="474"/>
      <c r="D2164" s="469"/>
      <c r="E2164" s="469"/>
      <c r="F2164" s="469"/>
      <c r="G2164" s="469"/>
      <c r="H2164" s="469"/>
      <c r="I2164" s="469"/>
      <c r="J2164" s="469"/>
      <c r="K2164" s="469"/>
      <c r="L2164" s="469"/>
      <c r="M2164" s="469"/>
      <c r="N2164" s="469"/>
    </row>
    <row r="2165" spans="1:14" s="466" customFormat="1" ht="12.75" customHeight="1" x14ac:dyDescent="0.2">
      <c r="A2165" s="1"/>
      <c r="B2165" s="473"/>
      <c r="C2165" s="474"/>
      <c r="D2165" s="469"/>
      <c r="E2165" s="469"/>
      <c r="F2165" s="469"/>
      <c r="G2165" s="469"/>
      <c r="H2165" s="469"/>
      <c r="I2165" s="469"/>
      <c r="J2165" s="469"/>
      <c r="K2165" s="469"/>
      <c r="L2165" s="469"/>
      <c r="M2165" s="469"/>
      <c r="N2165" s="469"/>
    </row>
    <row r="2166" spans="1:14" s="466" customFormat="1" ht="12.75" customHeight="1" x14ac:dyDescent="0.2">
      <c r="A2166" s="1"/>
      <c r="B2166" s="473"/>
      <c r="C2166" s="474"/>
      <c r="D2166" s="469"/>
      <c r="E2166" s="469"/>
      <c r="F2166" s="469"/>
      <c r="G2166" s="469"/>
      <c r="H2166" s="469"/>
      <c r="I2166" s="469"/>
      <c r="J2166" s="469"/>
      <c r="K2166" s="469"/>
      <c r="L2166" s="469"/>
      <c r="M2166" s="469"/>
      <c r="N2166" s="469"/>
    </row>
    <row r="2167" spans="1:14" s="466" customFormat="1" ht="12.75" customHeight="1" x14ac:dyDescent="0.2">
      <c r="A2167" s="1"/>
      <c r="B2167" s="473"/>
      <c r="C2167" s="474"/>
      <c r="D2167" s="469"/>
      <c r="E2167" s="469"/>
      <c r="F2167" s="469"/>
      <c r="G2167" s="469"/>
      <c r="H2167" s="469"/>
      <c r="I2167" s="469"/>
      <c r="J2167" s="469"/>
      <c r="K2167" s="469"/>
      <c r="L2167" s="469"/>
      <c r="M2167" s="469"/>
      <c r="N2167" s="469"/>
    </row>
    <row r="2168" spans="1:14" s="466" customFormat="1" ht="12.75" customHeight="1" x14ac:dyDescent="0.2">
      <c r="A2168" s="1"/>
      <c r="B2168" s="473"/>
      <c r="C2168" s="474"/>
      <c r="D2168" s="469"/>
      <c r="E2168" s="469"/>
      <c r="F2168" s="469"/>
      <c r="G2168" s="469"/>
      <c r="H2168" s="469"/>
      <c r="I2168" s="469"/>
      <c r="J2168" s="469"/>
      <c r="K2168" s="469"/>
      <c r="L2168" s="469"/>
      <c r="M2168" s="469"/>
      <c r="N2168" s="469"/>
    </row>
    <row r="2169" spans="1:14" s="466" customFormat="1" ht="12.75" customHeight="1" x14ac:dyDescent="0.2">
      <c r="A2169" s="1"/>
      <c r="B2169" s="473"/>
      <c r="C2169" s="474"/>
      <c r="D2169" s="469"/>
      <c r="E2169" s="469"/>
      <c r="F2169" s="469"/>
      <c r="G2169" s="469"/>
      <c r="H2169" s="469"/>
      <c r="I2169" s="469"/>
      <c r="J2169" s="469"/>
      <c r="K2169" s="469"/>
      <c r="L2169" s="469"/>
      <c r="M2169" s="469"/>
      <c r="N2169" s="469"/>
    </row>
    <row r="2170" spans="1:14" s="466" customFormat="1" ht="12.75" customHeight="1" x14ac:dyDescent="0.2">
      <c r="A2170" s="1"/>
      <c r="B2170" s="473"/>
      <c r="C2170" s="474"/>
      <c r="D2170" s="469"/>
      <c r="E2170" s="469"/>
      <c r="F2170" s="469"/>
      <c r="G2170" s="469"/>
      <c r="H2170" s="469"/>
      <c r="I2170" s="469"/>
      <c r="J2170" s="469"/>
      <c r="K2170" s="469"/>
      <c r="L2170" s="469"/>
      <c r="M2170" s="469"/>
      <c r="N2170" s="469"/>
    </row>
    <row r="2171" spans="1:14" s="466" customFormat="1" ht="12.75" customHeight="1" x14ac:dyDescent="0.2">
      <c r="A2171" s="1"/>
      <c r="B2171" s="473"/>
      <c r="C2171" s="474"/>
      <c r="D2171" s="469"/>
      <c r="E2171" s="469"/>
      <c r="F2171" s="469"/>
      <c r="G2171" s="469"/>
      <c r="H2171" s="469"/>
      <c r="I2171" s="469"/>
      <c r="J2171" s="469"/>
      <c r="K2171" s="469"/>
      <c r="L2171" s="469"/>
      <c r="M2171" s="469"/>
      <c r="N2171" s="469"/>
    </row>
    <row r="2172" spans="1:14" s="466" customFormat="1" ht="12.75" customHeight="1" x14ac:dyDescent="0.2">
      <c r="A2172" s="1"/>
      <c r="B2172" s="473"/>
      <c r="C2172" s="474"/>
      <c r="D2172" s="469"/>
      <c r="E2172" s="469"/>
      <c r="F2172" s="469"/>
      <c r="G2172" s="469"/>
      <c r="H2172" s="469"/>
      <c r="I2172" s="469"/>
      <c r="J2172" s="469"/>
      <c r="K2172" s="469"/>
      <c r="L2172" s="469"/>
      <c r="M2172" s="469"/>
      <c r="N2172" s="469"/>
    </row>
    <row r="2173" spans="1:14" s="466" customFormat="1" ht="12.75" customHeight="1" x14ac:dyDescent="0.2">
      <c r="A2173" s="1"/>
      <c r="B2173" s="473"/>
      <c r="C2173" s="474"/>
      <c r="D2173" s="469"/>
      <c r="E2173" s="469"/>
      <c r="F2173" s="469"/>
      <c r="G2173" s="469"/>
      <c r="H2173" s="469"/>
      <c r="I2173" s="469"/>
      <c r="J2173" s="469"/>
      <c r="K2173" s="469"/>
      <c r="L2173" s="469"/>
      <c r="M2173" s="469"/>
      <c r="N2173" s="469"/>
    </row>
    <row r="2174" spans="1:14" s="466" customFormat="1" ht="12.75" customHeight="1" x14ac:dyDescent="0.2">
      <c r="A2174" s="1"/>
      <c r="B2174" s="473"/>
      <c r="C2174" s="474"/>
      <c r="D2174" s="469"/>
      <c r="E2174" s="469"/>
      <c r="F2174" s="469"/>
      <c r="G2174" s="469"/>
      <c r="H2174" s="469"/>
      <c r="I2174" s="469"/>
      <c r="J2174" s="469"/>
      <c r="K2174" s="469"/>
      <c r="L2174" s="469"/>
      <c r="M2174" s="469"/>
      <c r="N2174" s="469"/>
    </row>
    <row r="2175" spans="1:14" s="466" customFormat="1" ht="12.75" customHeight="1" x14ac:dyDescent="0.2">
      <c r="A2175" s="1"/>
      <c r="B2175" s="473"/>
      <c r="C2175" s="474"/>
      <c r="D2175" s="469"/>
      <c r="E2175" s="469"/>
      <c r="F2175" s="469"/>
      <c r="G2175" s="469"/>
      <c r="H2175" s="469"/>
      <c r="I2175" s="469"/>
      <c r="J2175" s="469"/>
      <c r="K2175" s="469"/>
      <c r="L2175" s="469"/>
      <c r="M2175" s="469"/>
      <c r="N2175" s="469"/>
    </row>
    <row r="2176" spans="1:14" s="466" customFormat="1" ht="12.75" customHeight="1" x14ac:dyDescent="0.2">
      <c r="A2176" s="1"/>
      <c r="B2176" s="473"/>
      <c r="C2176" s="474"/>
      <c r="D2176" s="469"/>
      <c r="E2176" s="469"/>
      <c r="F2176" s="469"/>
      <c r="G2176" s="469"/>
      <c r="H2176" s="469"/>
      <c r="I2176" s="469"/>
      <c r="J2176" s="469"/>
      <c r="K2176" s="469"/>
      <c r="L2176" s="469"/>
      <c r="M2176" s="469"/>
      <c r="N2176" s="469"/>
    </row>
    <row r="2177" spans="1:14" s="466" customFormat="1" ht="12.75" customHeight="1" x14ac:dyDescent="0.2">
      <c r="A2177" s="1"/>
      <c r="B2177" s="473"/>
      <c r="C2177" s="474"/>
      <c r="D2177" s="469"/>
      <c r="E2177" s="469"/>
      <c r="F2177" s="469"/>
      <c r="G2177" s="469"/>
      <c r="H2177" s="469"/>
      <c r="I2177" s="469"/>
      <c r="J2177" s="469"/>
      <c r="K2177" s="469"/>
      <c r="L2177" s="469"/>
      <c r="M2177" s="469"/>
      <c r="N2177" s="469"/>
    </row>
    <row r="2178" spans="1:14" s="466" customFormat="1" ht="12.75" customHeight="1" x14ac:dyDescent="0.2">
      <c r="A2178" s="1"/>
      <c r="B2178" s="473"/>
      <c r="C2178" s="474"/>
      <c r="D2178" s="469"/>
      <c r="E2178" s="469"/>
      <c r="F2178" s="469"/>
      <c r="G2178" s="469"/>
      <c r="H2178" s="469"/>
      <c r="I2178" s="469"/>
      <c r="J2178" s="469"/>
      <c r="K2178" s="469"/>
      <c r="L2178" s="469"/>
      <c r="M2178" s="469"/>
      <c r="N2178" s="469"/>
    </row>
    <row r="2179" spans="1:14" s="466" customFormat="1" ht="12.75" customHeight="1" x14ac:dyDescent="0.2">
      <c r="A2179" s="1"/>
      <c r="B2179" s="473"/>
      <c r="C2179" s="474"/>
      <c r="D2179" s="469"/>
      <c r="E2179" s="469"/>
      <c r="F2179" s="469"/>
      <c r="G2179" s="469"/>
      <c r="H2179" s="469"/>
      <c r="I2179" s="469"/>
      <c r="J2179" s="469"/>
      <c r="K2179" s="469"/>
      <c r="L2179" s="469"/>
      <c r="M2179" s="469"/>
      <c r="N2179" s="469"/>
    </row>
    <row r="2180" spans="1:14" s="466" customFormat="1" ht="12.75" customHeight="1" x14ac:dyDescent="0.2">
      <c r="A2180" s="1"/>
      <c r="B2180" s="473"/>
      <c r="C2180" s="474"/>
      <c r="D2180" s="469"/>
      <c r="E2180" s="469"/>
      <c r="F2180" s="469"/>
      <c r="G2180" s="469"/>
      <c r="H2180" s="469"/>
      <c r="I2180" s="469"/>
      <c r="J2180" s="469"/>
      <c r="K2180" s="469"/>
      <c r="L2180" s="469"/>
      <c r="M2180" s="469"/>
      <c r="N2180" s="469"/>
    </row>
    <row r="2181" spans="1:14" s="466" customFormat="1" ht="12.75" customHeight="1" x14ac:dyDescent="0.2">
      <c r="A2181" s="1"/>
      <c r="B2181" s="473"/>
      <c r="C2181" s="474"/>
      <c r="D2181" s="469"/>
      <c r="E2181" s="469"/>
      <c r="F2181" s="469"/>
      <c r="G2181" s="469"/>
      <c r="H2181" s="469"/>
      <c r="I2181" s="469"/>
      <c r="J2181" s="469"/>
      <c r="K2181" s="469"/>
      <c r="L2181" s="469"/>
      <c r="M2181" s="469"/>
      <c r="N2181" s="469"/>
    </row>
    <row r="2182" spans="1:14" s="466" customFormat="1" ht="12.75" customHeight="1" x14ac:dyDescent="0.2">
      <c r="A2182" s="1"/>
      <c r="B2182" s="473"/>
      <c r="C2182" s="474"/>
      <c r="D2182" s="469"/>
      <c r="E2182" s="469"/>
      <c r="F2182" s="469"/>
      <c r="G2182" s="469"/>
      <c r="H2182" s="469"/>
      <c r="I2182" s="469"/>
      <c r="J2182" s="469"/>
      <c r="K2182" s="469"/>
      <c r="L2182" s="469"/>
      <c r="M2182" s="469"/>
      <c r="N2182" s="469"/>
    </row>
    <row r="2183" spans="1:14" s="466" customFormat="1" ht="12.75" customHeight="1" x14ac:dyDescent="0.2">
      <c r="A2183" s="1"/>
      <c r="B2183" s="473"/>
      <c r="C2183" s="474"/>
      <c r="D2183" s="469"/>
      <c r="E2183" s="469"/>
      <c r="F2183" s="469"/>
      <c r="G2183" s="469"/>
      <c r="H2183" s="469"/>
      <c r="I2183" s="469"/>
      <c r="J2183" s="469"/>
      <c r="K2183" s="469"/>
      <c r="L2183" s="469"/>
      <c r="M2183" s="469"/>
      <c r="N2183" s="469"/>
    </row>
    <row r="2184" spans="1:14" s="466" customFormat="1" ht="12.75" customHeight="1" x14ac:dyDescent="0.2">
      <c r="A2184" s="1"/>
      <c r="B2184" s="473"/>
      <c r="C2184" s="474"/>
      <c r="D2184" s="469"/>
      <c r="E2184" s="469"/>
      <c r="F2184" s="469"/>
      <c r="G2184" s="469"/>
      <c r="H2184" s="469"/>
      <c r="I2184" s="469"/>
      <c r="J2184" s="469"/>
      <c r="K2184" s="469"/>
      <c r="L2184" s="469"/>
      <c r="M2184" s="469"/>
      <c r="N2184" s="469"/>
    </row>
    <row r="2185" spans="1:14" s="466" customFormat="1" ht="12.75" customHeight="1" x14ac:dyDescent="0.2">
      <c r="A2185" s="1"/>
      <c r="B2185" s="473"/>
      <c r="C2185" s="474"/>
      <c r="D2185" s="469"/>
      <c r="E2185" s="469"/>
      <c r="F2185" s="469"/>
      <c r="G2185" s="469"/>
      <c r="H2185" s="469"/>
      <c r="I2185" s="469"/>
      <c r="J2185" s="469"/>
      <c r="K2185" s="469"/>
      <c r="L2185" s="469"/>
      <c r="M2185" s="469"/>
      <c r="N2185" s="469"/>
    </row>
    <row r="2186" spans="1:14" s="466" customFormat="1" ht="12.75" customHeight="1" x14ac:dyDescent="0.2">
      <c r="A2186" s="1"/>
      <c r="B2186" s="473"/>
      <c r="C2186" s="474"/>
      <c r="D2186" s="469"/>
      <c r="E2186" s="469"/>
      <c r="F2186" s="469"/>
      <c r="G2186" s="469"/>
      <c r="H2186" s="469"/>
      <c r="I2186" s="469"/>
      <c r="J2186" s="469"/>
      <c r="K2186" s="469"/>
      <c r="L2186" s="469"/>
      <c r="M2186" s="469"/>
      <c r="N2186" s="469"/>
    </row>
    <row r="2187" spans="1:14" s="466" customFormat="1" ht="12.75" customHeight="1" x14ac:dyDescent="0.2">
      <c r="A2187" s="1"/>
      <c r="B2187" s="473"/>
      <c r="C2187" s="474"/>
      <c r="D2187" s="469"/>
      <c r="E2187" s="469"/>
      <c r="F2187" s="469"/>
      <c r="G2187" s="469"/>
      <c r="H2187" s="469"/>
      <c r="I2187" s="469"/>
      <c r="J2187" s="469"/>
      <c r="K2187" s="469"/>
      <c r="L2187" s="469"/>
      <c r="M2187" s="469"/>
      <c r="N2187" s="469"/>
    </row>
    <row r="2188" spans="1:14" s="466" customFormat="1" ht="12.75" customHeight="1" x14ac:dyDescent="0.2">
      <c r="A2188" s="1"/>
      <c r="B2188" s="473"/>
      <c r="C2188" s="474"/>
      <c r="D2188" s="469"/>
      <c r="E2188" s="469"/>
      <c r="F2188" s="469"/>
      <c r="G2188" s="469"/>
      <c r="H2188" s="469"/>
      <c r="I2188" s="469"/>
      <c r="J2188" s="469"/>
      <c r="K2188" s="469"/>
      <c r="L2188" s="469"/>
      <c r="M2188" s="469"/>
      <c r="N2188" s="469"/>
    </row>
    <row r="2189" spans="1:14" s="466" customFormat="1" ht="12.75" customHeight="1" x14ac:dyDescent="0.2">
      <c r="A2189" s="1"/>
      <c r="B2189" s="473"/>
      <c r="C2189" s="474"/>
      <c r="D2189" s="469"/>
      <c r="E2189" s="469"/>
      <c r="F2189" s="469"/>
      <c r="G2189" s="469"/>
      <c r="H2189" s="469"/>
      <c r="I2189" s="469"/>
      <c r="J2189" s="469"/>
      <c r="K2189" s="469"/>
      <c r="L2189" s="469"/>
      <c r="M2189" s="469"/>
      <c r="N2189" s="469"/>
    </row>
    <row r="2190" spans="1:14" s="466" customFormat="1" ht="12.75" customHeight="1" x14ac:dyDescent="0.2">
      <c r="A2190" s="1"/>
      <c r="B2190" s="473"/>
      <c r="C2190" s="474"/>
      <c r="D2190" s="469"/>
      <c r="E2190" s="469"/>
      <c r="F2190" s="469"/>
      <c r="G2190" s="469"/>
      <c r="H2190" s="469"/>
      <c r="I2190" s="469"/>
      <c r="J2190" s="469"/>
      <c r="K2190" s="469"/>
      <c r="L2190" s="469"/>
      <c r="M2190" s="469"/>
      <c r="N2190" s="469"/>
    </row>
    <row r="2191" spans="1:14" s="466" customFormat="1" ht="12.75" customHeight="1" x14ac:dyDescent="0.2">
      <c r="A2191" s="1"/>
      <c r="B2191" s="473"/>
      <c r="C2191" s="474"/>
      <c r="D2191" s="469"/>
      <c r="E2191" s="469"/>
      <c r="F2191" s="469"/>
      <c r="G2191" s="469"/>
      <c r="H2191" s="469"/>
      <c r="I2191" s="469"/>
      <c r="J2191" s="469"/>
      <c r="K2191" s="469"/>
      <c r="L2191" s="469"/>
      <c r="M2191" s="469"/>
      <c r="N2191" s="469"/>
    </row>
    <row r="2192" spans="1:14" s="466" customFormat="1" ht="12.75" customHeight="1" x14ac:dyDescent="0.2">
      <c r="A2192" s="1"/>
      <c r="B2192" s="473"/>
      <c r="C2192" s="474"/>
      <c r="D2192" s="469"/>
      <c r="E2192" s="469"/>
      <c r="F2192" s="469"/>
      <c r="G2192" s="469"/>
      <c r="H2192" s="469"/>
      <c r="I2192" s="469"/>
      <c r="J2192" s="469"/>
      <c r="K2192" s="469"/>
      <c r="L2192" s="469"/>
      <c r="M2192" s="469"/>
      <c r="N2192" s="469"/>
    </row>
    <row r="2193" spans="1:14" s="466" customFormat="1" ht="12.75" customHeight="1" x14ac:dyDescent="0.2">
      <c r="A2193" s="1"/>
      <c r="B2193" s="473"/>
      <c r="C2193" s="474"/>
      <c r="D2193" s="469"/>
      <c r="E2193" s="469"/>
      <c r="F2193" s="469"/>
      <c r="G2193" s="469"/>
      <c r="H2193" s="469"/>
      <c r="I2193" s="469"/>
      <c r="J2193" s="469"/>
      <c r="K2193" s="469"/>
      <c r="L2193" s="469"/>
      <c r="M2193" s="469"/>
      <c r="N2193" s="469"/>
    </row>
    <row r="2194" spans="1:14" s="466" customFormat="1" ht="12.75" customHeight="1" x14ac:dyDescent="0.2">
      <c r="A2194" s="1"/>
      <c r="B2194" s="473"/>
      <c r="C2194" s="474"/>
      <c r="D2194" s="469"/>
      <c r="E2194" s="469"/>
      <c r="F2194" s="469"/>
      <c r="G2194" s="469"/>
      <c r="H2194" s="469"/>
      <c r="I2194" s="469"/>
      <c r="J2194" s="469"/>
      <c r="K2194" s="469"/>
      <c r="L2194" s="469"/>
      <c r="M2194" s="469"/>
      <c r="N2194" s="469"/>
    </row>
    <row r="2195" spans="1:14" s="466" customFormat="1" ht="12.75" customHeight="1" x14ac:dyDescent="0.2">
      <c r="A2195" s="1"/>
      <c r="B2195" s="473"/>
      <c r="C2195" s="474"/>
      <c r="D2195" s="469"/>
      <c r="E2195" s="469"/>
      <c r="F2195" s="469"/>
      <c r="G2195" s="469"/>
      <c r="H2195" s="469"/>
      <c r="I2195" s="469"/>
      <c r="J2195" s="469"/>
      <c r="K2195" s="469"/>
      <c r="L2195" s="469"/>
      <c r="M2195" s="469"/>
      <c r="N2195" s="469"/>
    </row>
    <row r="2196" spans="1:14" s="466" customFormat="1" ht="12.75" customHeight="1" x14ac:dyDescent="0.2">
      <c r="A2196" s="1"/>
      <c r="B2196" s="473"/>
      <c r="C2196" s="474"/>
      <c r="D2196" s="469"/>
      <c r="E2196" s="469"/>
      <c r="F2196" s="469"/>
      <c r="G2196" s="469"/>
      <c r="H2196" s="469"/>
      <c r="I2196" s="469"/>
      <c r="J2196" s="469"/>
      <c r="K2196" s="469"/>
      <c r="L2196" s="469"/>
      <c r="M2196" s="469"/>
      <c r="N2196" s="469"/>
    </row>
    <row r="2197" spans="1:14" s="466" customFormat="1" ht="12.75" customHeight="1" x14ac:dyDescent="0.2">
      <c r="A2197" s="1"/>
      <c r="B2197" s="473"/>
      <c r="C2197" s="474"/>
      <c r="D2197" s="469"/>
      <c r="E2197" s="469"/>
      <c r="F2197" s="469"/>
      <c r="G2197" s="469"/>
      <c r="H2197" s="469"/>
      <c r="I2197" s="469"/>
      <c r="J2197" s="469"/>
      <c r="K2197" s="469"/>
      <c r="L2197" s="469"/>
      <c r="M2197" s="469"/>
      <c r="N2197" s="469"/>
    </row>
    <row r="2198" spans="1:14" s="466" customFormat="1" ht="12.75" customHeight="1" x14ac:dyDescent="0.2">
      <c r="A2198" s="1"/>
      <c r="B2198" s="473"/>
      <c r="C2198" s="474"/>
      <c r="D2198" s="469"/>
      <c r="E2198" s="469"/>
      <c r="F2198" s="469"/>
      <c r="G2198" s="469"/>
      <c r="H2198" s="469"/>
      <c r="I2198" s="469"/>
      <c r="J2198" s="469"/>
      <c r="K2198" s="469"/>
      <c r="L2198" s="469"/>
      <c r="M2198" s="469"/>
      <c r="N2198" s="469"/>
    </row>
    <row r="2199" spans="1:14" s="466" customFormat="1" ht="12.75" customHeight="1" x14ac:dyDescent="0.2">
      <c r="A2199" s="1"/>
      <c r="B2199" s="473"/>
      <c r="C2199" s="474"/>
      <c r="D2199" s="469"/>
      <c r="E2199" s="469"/>
      <c r="F2199" s="469"/>
      <c r="G2199" s="469"/>
      <c r="H2199" s="469"/>
      <c r="I2199" s="469"/>
      <c r="J2199" s="469"/>
      <c r="K2199" s="469"/>
      <c r="L2199" s="469"/>
      <c r="M2199" s="469"/>
      <c r="N2199" s="469"/>
    </row>
    <row r="2200" spans="1:14" s="466" customFormat="1" ht="12.75" customHeight="1" x14ac:dyDescent="0.2">
      <c r="A2200" s="1"/>
      <c r="B2200" s="473"/>
      <c r="C2200" s="474"/>
      <c r="D2200" s="469"/>
      <c r="E2200" s="469"/>
      <c r="F2200" s="469"/>
      <c r="G2200" s="469"/>
      <c r="H2200" s="469"/>
      <c r="I2200" s="469"/>
      <c r="J2200" s="469"/>
      <c r="K2200" s="469"/>
      <c r="L2200" s="469"/>
      <c r="M2200" s="469"/>
      <c r="N2200" s="469"/>
    </row>
    <row r="2201" spans="1:14" s="466" customFormat="1" ht="12.75" customHeight="1" x14ac:dyDescent="0.2">
      <c r="A2201" s="1"/>
      <c r="B2201" s="473"/>
      <c r="C2201" s="474"/>
      <c r="D2201" s="469"/>
      <c r="E2201" s="469"/>
      <c r="F2201" s="469"/>
      <c r="G2201" s="469"/>
      <c r="H2201" s="469"/>
      <c r="I2201" s="469"/>
      <c r="J2201" s="469"/>
      <c r="K2201" s="469"/>
      <c r="L2201" s="469"/>
      <c r="M2201" s="469"/>
      <c r="N2201" s="469"/>
    </row>
    <row r="2202" spans="1:14" s="466" customFormat="1" ht="12.75" customHeight="1" x14ac:dyDescent="0.2">
      <c r="A2202" s="1"/>
      <c r="B2202" s="473"/>
      <c r="C2202" s="474"/>
      <c r="D2202" s="469"/>
      <c r="E2202" s="469"/>
      <c r="F2202" s="469"/>
      <c r="G2202" s="469"/>
      <c r="H2202" s="469"/>
      <c r="I2202" s="469"/>
      <c r="J2202" s="469"/>
      <c r="K2202" s="469"/>
      <c r="L2202" s="469"/>
      <c r="M2202" s="469"/>
      <c r="N2202" s="469"/>
    </row>
    <row r="2203" spans="1:14" s="466" customFormat="1" ht="12.75" customHeight="1" x14ac:dyDescent="0.2">
      <c r="A2203" s="1"/>
      <c r="B2203" s="473"/>
      <c r="C2203" s="474"/>
      <c r="D2203" s="469"/>
      <c r="E2203" s="469"/>
      <c r="F2203" s="469"/>
      <c r="G2203" s="469"/>
      <c r="H2203" s="469"/>
      <c r="I2203" s="469"/>
      <c r="J2203" s="469"/>
      <c r="K2203" s="469"/>
      <c r="L2203" s="469"/>
      <c r="M2203" s="469"/>
      <c r="N2203" s="469"/>
    </row>
    <row r="2204" spans="1:14" s="466" customFormat="1" ht="12.75" customHeight="1" x14ac:dyDescent="0.2">
      <c r="A2204" s="1"/>
      <c r="B2204" s="473"/>
      <c r="C2204" s="474"/>
      <c r="D2204" s="469"/>
      <c r="E2204" s="469"/>
      <c r="F2204" s="469"/>
      <c r="G2204" s="469"/>
      <c r="H2204" s="469"/>
      <c r="I2204" s="469"/>
      <c r="J2204" s="469"/>
      <c r="K2204" s="469"/>
      <c r="L2204" s="469"/>
      <c r="M2204" s="469"/>
      <c r="N2204" s="469"/>
    </row>
    <row r="2205" spans="1:14" s="466" customFormat="1" ht="12.75" customHeight="1" x14ac:dyDescent="0.2">
      <c r="A2205" s="1"/>
      <c r="B2205" s="473"/>
      <c r="C2205" s="474"/>
      <c r="D2205" s="469"/>
      <c r="E2205" s="469"/>
      <c r="F2205" s="469"/>
      <c r="G2205" s="469"/>
      <c r="H2205" s="469"/>
      <c r="I2205" s="469"/>
      <c r="J2205" s="469"/>
      <c r="K2205" s="469"/>
      <c r="L2205" s="469"/>
      <c r="M2205" s="469"/>
      <c r="N2205" s="469"/>
    </row>
    <row r="2206" spans="1:14" s="466" customFormat="1" ht="12.75" customHeight="1" x14ac:dyDescent="0.2">
      <c r="A2206" s="1"/>
      <c r="B2206" s="473"/>
      <c r="C2206" s="474"/>
      <c r="D2206" s="469"/>
      <c r="E2206" s="469"/>
      <c r="F2206" s="469"/>
      <c r="G2206" s="469"/>
      <c r="H2206" s="469"/>
      <c r="I2206" s="469"/>
      <c r="J2206" s="469"/>
      <c r="K2206" s="469"/>
      <c r="L2206" s="469"/>
      <c r="M2206" s="469"/>
      <c r="N2206" s="469"/>
    </row>
    <row r="2207" spans="1:14" s="466" customFormat="1" ht="12.75" customHeight="1" x14ac:dyDescent="0.2">
      <c r="A2207" s="1"/>
      <c r="B2207" s="473"/>
      <c r="C2207" s="474"/>
      <c r="D2207" s="469"/>
      <c r="E2207" s="469"/>
      <c r="F2207" s="469"/>
      <c r="G2207" s="469"/>
      <c r="H2207" s="469"/>
      <c r="I2207" s="469"/>
      <c r="J2207" s="469"/>
      <c r="K2207" s="469"/>
      <c r="L2207" s="469"/>
      <c r="M2207" s="469"/>
      <c r="N2207" s="469"/>
    </row>
    <row r="2208" spans="1:14" s="466" customFormat="1" ht="12.75" customHeight="1" x14ac:dyDescent="0.2">
      <c r="A2208" s="1"/>
      <c r="B2208" s="473"/>
      <c r="C2208" s="474"/>
      <c r="D2208" s="469"/>
      <c r="E2208" s="469"/>
      <c r="F2208" s="469"/>
      <c r="G2208" s="469"/>
      <c r="H2208" s="469"/>
      <c r="I2208" s="469"/>
      <c r="J2208" s="469"/>
      <c r="K2208" s="469"/>
      <c r="L2208" s="469"/>
      <c r="M2208" s="469"/>
      <c r="N2208" s="469"/>
    </row>
    <row r="2209" spans="1:14" s="466" customFormat="1" ht="12.75" customHeight="1" x14ac:dyDescent="0.2">
      <c r="A2209" s="1"/>
      <c r="B2209" s="473"/>
      <c r="C2209" s="474"/>
      <c r="D2209" s="469"/>
      <c r="E2209" s="469"/>
      <c r="F2209" s="469"/>
      <c r="G2209" s="469"/>
      <c r="H2209" s="469"/>
      <c r="I2209" s="469"/>
      <c r="J2209" s="469"/>
      <c r="K2209" s="469"/>
      <c r="L2209" s="469"/>
      <c r="M2209" s="469"/>
      <c r="N2209" s="469"/>
    </row>
    <row r="2210" spans="1:14" s="466" customFormat="1" ht="12.75" customHeight="1" x14ac:dyDescent="0.2">
      <c r="A2210" s="1"/>
      <c r="B2210" s="473"/>
      <c r="C2210" s="474"/>
      <c r="D2210" s="469"/>
      <c r="E2210" s="469"/>
      <c r="F2210" s="469"/>
      <c r="G2210" s="469"/>
      <c r="H2210" s="469"/>
      <c r="I2210" s="469"/>
      <c r="J2210" s="469"/>
      <c r="K2210" s="469"/>
      <c r="L2210" s="469"/>
      <c r="M2210" s="469"/>
      <c r="N2210" s="469"/>
    </row>
    <row r="2211" spans="1:14" s="466" customFormat="1" ht="12.75" customHeight="1" x14ac:dyDescent="0.2">
      <c r="A2211" s="1"/>
      <c r="B2211" s="473"/>
      <c r="C2211" s="474"/>
      <c r="D2211" s="469"/>
      <c r="E2211" s="469"/>
      <c r="F2211" s="469"/>
      <c r="G2211" s="469"/>
      <c r="H2211" s="469"/>
      <c r="I2211" s="469"/>
      <c r="J2211" s="469"/>
      <c r="K2211" s="469"/>
      <c r="L2211" s="469"/>
      <c r="M2211" s="469"/>
      <c r="N2211" s="469"/>
    </row>
    <row r="2212" spans="1:14" s="466" customFormat="1" ht="12.75" customHeight="1" x14ac:dyDescent="0.2">
      <c r="A2212" s="1"/>
      <c r="B2212" s="473"/>
      <c r="C2212" s="474"/>
      <c r="D2212" s="469"/>
      <c r="E2212" s="469"/>
      <c r="F2212" s="469"/>
      <c r="G2212" s="469"/>
      <c r="H2212" s="469"/>
      <c r="I2212" s="469"/>
      <c r="J2212" s="469"/>
      <c r="K2212" s="469"/>
      <c r="L2212" s="469"/>
      <c r="M2212" s="469"/>
      <c r="N2212" s="469"/>
    </row>
    <row r="2213" spans="1:14" s="466" customFormat="1" ht="12.75" customHeight="1" x14ac:dyDescent="0.2">
      <c r="A2213" s="1"/>
      <c r="B2213" s="473"/>
      <c r="C2213" s="474"/>
      <c r="D2213" s="469"/>
      <c r="E2213" s="469"/>
      <c r="F2213" s="469"/>
      <c r="G2213" s="469"/>
      <c r="H2213" s="469"/>
      <c r="I2213" s="469"/>
      <c r="J2213" s="469"/>
      <c r="K2213" s="469"/>
      <c r="L2213" s="469"/>
      <c r="M2213" s="469"/>
      <c r="N2213" s="469"/>
    </row>
    <row r="2214" spans="1:14" s="466" customFormat="1" ht="12.75" customHeight="1" x14ac:dyDescent="0.2">
      <c r="A2214" s="1"/>
      <c r="B2214" s="473"/>
      <c r="C2214" s="474"/>
      <c r="D2214" s="469"/>
      <c r="E2214" s="469"/>
      <c r="F2214" s="469"/>
      <c r="G2214" s="469"/>
      <c r="H2214" s="469"/>
      <c r="I2214" s="469"/>
      <c r="J2214" s="469"/>
      <c r="K2214" s="469"/>
      <c r="L2214" s="469"/>
      <c r="M2214" s="469"/>
      <c r="N2214" s="469"/>
    </row>
    <row r="2215" spans="1:14" s="466" customFormat="1" ht="12.75" customHeight="1" x14ac:dyDescent="0.2">
      <c r="A2215" s="1"/>
      <c r="B2215" s="473"/>
      <c r="C2215" s="474"/>
      <c r="D2215" s="469"/>
      <c r="E2215" s="469"/>
      <c r="F2215" s="469"/>
      <c r="G2215" s="469"/>
      <c r="H2215" s="469"/>
      <c r="I2215" s="469"/>
      <c r="J2215" s="469"/>
      <c r="K2215" s="469"/>
      <c r="L2215" s="469"/>
      <c r="M2215" s="469"/>
      <c r="N2215" s="469"/>
    </row>
    <row r="2216" spans="1:14" s="466" customFormat="1" ht="12.75" customHeight="1" x14ac:dyDescent="0.2">
      <c r="A2216" s="1"/>
      <c r="B2216" s="473"/>
      <c r="C2216" s="474"/>
      <c r="D2216" s="469"/>
      <c r="E2216" s="469"/>
      <c r="F2216" s="469"/>
      <c r="G2216" s="469"/>
      <c r="H2216" s="469"/>
      <c r="I2216" s="469"/>
      <c r="J2216" s="469"/>
      <c r="K2216" s="469"/>
      <c r="L2216" s="469"/>
      <c r="M2216" s="469"/>
      <c r="N2216" s="469"/>
    </row>
    <row r="2217" spans="1:14" s="466" customFormat="1" ht="12.75" customHeight="1" x14ac:dyDescent="0.2">
      <c r="A2217" s="1"/>
      <c r="B2217" s="473"/>
      <c r="C2217" s="474"/>
      <c r="D2217" s="469"/>
      <c r="E2217" s="469"/>
      <c r="F2217" s="469"/>
      <c r="G2217" s="469"/>
      <c r="H2217" s="469"/>
      <c r="I2217" s="469"/>
      <c r="J2217" s="469"/>
      <c r="K2217" s="469"/>
      <c r="L2217" s="469"/>
      <c r="M2217" s="469"/>
      <c r="N2217" s="469"/>
    </row>
    <row r="2218" spans="1:14" s="466" customFormat="1" ht="12.75" customHeight="1" x14ac:dyDescent="0.2">
      <c r="A2218" s="1"/>
      <c r="B2218" s="473"/>
      <c r="C2218" s="474"/>
      <c r="D2218" s="469"/>
      <c r="E2218" s="469"/>
      <c r="F2218" s="469"/>
      <c r="G2218" s="469"/>
      <c r="H2218" s="469"/>
      <c r="I2218" s="469"/>
      <c r="J2218" s="469"/>
      <c r="K2218" s="469"/>
      <c r="L2218" s="469"/>
      <c r="M2218" s="469"/>
      <c r="N2218" s="469"/>
    </row>
    <row r="2219" spans="1:14" s="466" customFormat="1" ht="12.75" customHeight="1" x14ac:dyDescent="0.2">
      <c r="A2219" s="1"/>
      <c r="B2219" s="473"/>
      <c r="C2219" s="474"/>
      <c r="D2219" s="469"/>
      <c r="E2219" s="469"/>
      <c r="F2219" s="469"/>
      <c r="G2219" s="469"/>
      <c r="H2219" s="469"/>
      <c r="I2219" s="469"/>
      <c r="J2219" s="469"/>
      <c r="K2219" s="469"/>
      <c r="L2219" s="469"/>
      <c r="M2219" s="469"/>
      <c r="N2219" s="469"/>
    </row>
    <row r="2220" spans="1:14" s="466" customFormat="1" ht="12.75" customHeight="1" x14ac:dyDescent="0.2">
      <c r="A2220" s="1"/>
      <c r="B2220" s="473"/>
      <c r="C2220" s="474"/>
      <c r="D2220" s="469"/>
      <c r="E2220" s="469"/>
      <c r="F2220" s="469"/>
      <c r="G2220" s="469"/>
      <c r="H2220" s="469"/>
      <c r="I2220" s="469"/>
      <c r="J2220" s="469"/>
      <c r="K2220" s="469"/>
      <c r="L2220" s="469"/>
      <c r="M2220" s="469"/>
      <c r="N2220" s="469"/>
    </row>
    <row r="2221" spans="1:14" s="466" customFormat="1" ht="12.75" customHeight="1" x14ac:dyDescent="0.2">
      <c r="A2221" s="1"/>
      <c r="B2221" s="473"/>
      <c r="C2221" s="474"/>
      <c r="D2221" s="469"/>
      <c r="E2221" s="469"/>
      <c r="F2221" s="469"/>
      <c r="G2221" s="469"/>
      <c r="H2221" s="469"/>
      <c r="I2221" s="469"/>
      <c r="J2221" s="469"/>
      <c r="K2221" s="469"/>
      <c r="L2221" s="469"/>
      <c r="M2221" s="469"/>
      <c r="N2221" s="469"/>
    </row>
    <row r="2222" spans="1:14" s="466" customFormat="1" ht="12.75" customHeight="1" x14ac:dyDescent="0.2">
      <c r="A2222" s="1"/>
      <c r="B2222" s="473"/>
      <c r="C2222" s="474"/>
      <c r="D2222" s="469"/>
      <c r="E2222" s="469"/>
      <c r="F2222" s="469"/>
      <c r="G2222" s="469"/>
      <c r="H2222" s="469"/>
      <c r="I2222" s="469"/>
      <c r="J2222" s="469"/>
      <c r="K2222" s="469"/>
      <c r="L2222" s="469"/>
      <c r="M2222" s="469"/>
      <c r="N2222" s="469"/>
    </row>
    <row r="2223" spans="1:14" s="466" customFormat="1" ht="12.75" customHeight="1" x14ac:dyDescent="0.2">
      <c r="A2223" s="1"/>
      <c r="B2223" s="473"/>
      <c r="C2223" s="474"/>
      <c r="D2223" s="469"/>
      <c r="E2223" s="469"/>
      <c r="F2223" s="469"/>
      <c r="G2223" s="469"/>
      <c r="H2223" s="469"/>
      <c r="I2223" s="469"/>
      <c r="J2223" s="469"/>
      <c r="K2223" s="469"/>
      <c r="L2223" s="469"/>
      <c r="M2223" s="469"/>
      <c r="N2223" s="469"/>
    </row>
    <row r="2224" spans="1:14" s="466" customFormat="1" ht="12.75" customHeight="1" x14ac:dyDescent="0.2">
      <c r="A2224" s="1"/>
      <c r="B2224" s="473"/>
      <c r="C2224" s="474"/>
      <c r="D2224" s="469"/>
      <c r="E2224" s="469"/>
      <c r="F2224" s="469"/>
      <c r="G2224" s="469"/>
      <c r="H2224" s="469"/>
      <c r="I2224" s="469"/>
      <c r="J2224" s="469"/>
      <c r="K2224" s="469"/>
      <c r="L2224" s="469"/>
      <c r="M2224" s="469"/>
      <c r="N2224" s="469"/>
    </row>
    <row r="2225" spans="1:14" s="466" customFormat="1" ht="12.75" customHeight="1" x14ac:dyDescent="0.2">
      <c r="A2225" s="1"/>
      <c r="B2225" s="473"/>
      <c r="C2225" s="474"/>
      <c r="D2225" s="469"/>
      <c r="E2225" s="469"/>
      <c r="F2225" s="469"/>
      <c r="G2225" s="469"/>
      <c r="H2225" s="469"/>
      <c r="I2225" s="469"/>
      <c r="J2225" s="469"/>
      <c r="K2225" s="469"/>
      <c r="L2225" s="469"/>
      <c r="M2225" s="469"/>
      <c r="N2225" s="469"/>
    </row>
    <row r="2226" spans="1:14" s="466" customFormat="1" ht="12.75" customHeight="1" x14ac:dyDescent="0.2">
      <c r="A2226" s="1"/>
      <c r="B2226" s="473"/>
      <c r="C2226" s="474"/>
      <c r="D2226" s="469"/>
      <c r="E2226" s="469"/>
      <c r="F2226" s="469"/>
      <c r="G2226" s="469"/>
      <c r="H2226" s="469"/>
      <c r="I2226" s="469"/>
      <c r="J2226" s="469"/>
      <c r="K2226" s="469"/>
      <c r="L2226" s="469"/>
      <c r="M2226" s="469"/>
      <c r="N2226" s="469"/>
    </row>
    <row r="2227" spans="1:14" s="466" customFormat="1" ht="12.75" customHeight="1" x14ac:dyDescent="0.2">
      <c r="A2227" s="1"/>
      <c r="B2227" s="473"/>
      <c r="C2227" s="474"/>
      <c r="D2227" s="469"/>
      <c r="E2227" s="469"/>
      <c r="F2227" s="469"/>
      <c r="G2227" s="469"/>
      <c r="H2227" s="469"/>
      <c r="I2227" s="469"/>
      <c r="J2227" s="469"/>
      <c r="K2227" s="469"/>
      <c r="L2227" s="469"/>
      <c r="M2227" s="469"/>
      <c r="N2227" s="469"/>
    </row>
    <row r="2228" spans="1:14" s="466" customFormat="1" ht="12.75" customHeight="1" x14ac:dyDescent="0.2">
      <c r="A2228" s="1"/>
      <c r="B2228" s="473"/>
      <c r="C2228" s="474"/>
      <c r="D2228" s="469"/>
      <c r="E2228" s="469"/>
      <c r="F2228" s="469"/>
      <c r="G2228" s="469"/>
      <c r="H2228" s="469"/>
      <c r="I2228" s="469"/>
      <c r="J2228" s="469"/>
      <c r="K2228" s="469"/>
      <c r="L2228" s="469"/>
      <c r="M2228" s="469"/>
      <c r="N2228" s="469"/>
    </row>
    <row r="2229" spans="1:14" s="466" customFormat="1" ht="12.75" customHeight="1" x14ac:dyDescent="0.2">
      <c r="A2229" s="1"/>
      <c r="B2229" s="473"/>
      <c r="C2229" s="474"/>
      <c r="D2229" s="469"/>
      <c r="E2229" s="469"/>
      <c r="F2229" s="469"/>
      <c r="G2229" s="469"/>
      <c r="H2229" s="469"/>
      <c r="I2229" s="469"/>
      <c r="J2229" s="469"/>
      <c r="K2229" s="469"/>
      <c r="L2229" s="469"/>
      <c r="M2229" s="469"/>
      <c r="N2229" s="469"/>
    </row>
    <row r="2230" spans="1:14" s="466" customFormat="1" ht="12.75" customHeight="1" x14ac:dyDescent="0.2">
      <c r="A2230" s="1"/>
      <c r="B2230" s="473"/>
      <c r="C2230" s="474"/>
      <c r="D2230" s="469"/>
      <c r="E2230" s="469"/>
      <c r="F2230" s="469"/>
      <c r="G2230" s="469"/>
      <c r="H2230" s="469"/>
      <c r="I2230" s="469"/>
      <c r="J2230" s="469"/>
      <c r="K2230" s="469"/>
      <c r="L2230" s="469"/>
      <c r="M2230" s="469"/>
      <c r="N2230" s="469"/>
    </row>
    <row r="2231" spans="1:14" s="466" customFormat="1" ht="12.75" customHeight="1" x14ac:dyDescent="0.2">
      <c r="A2231" s="1"/>
      <c r="B2231" s="473"/>
      <c r="C2231" s="474"/>
      <c r="D2231" s="469"/>
      <c r="E2231" s="469"/>
      <c r="F2231" s="469"/>
      <c r="G2231" s="469"/>
      <c r="H2231" s="469"/>
      <c r="I2231" s="469"/>
      <c r="J2231" s="469"/>
      <c r="K2231" s="469"/>
      <c r="L2231" s="469"/>
      <c r="M2231" s="469"/>
      <c r="N2231" s="469"/>
    </row>
    <row r="2232" spans="1:14" s="466" customFormat="1" ht="12.75" customHeight="1" x14ac:dyDescent="0.2">
      <c r="A2232" s="1"/>
      <c r="B2232" s="473"/>
      <c r="C2232" s="474"/>
      <c r="D2232" s="469"/>
      <c r="E2232" s="469"/>
      <c r="F2232" s="469"/>
      <c r="G2232" s="469"/>
      <c r="H2232" s="469"/>
      <c r="I2232" s="469"/>
      <c r="J2232" s="469"/>
      <c r="K2232" s="469"/>
      <c r="L2232" s="469"/>
      <c r="M2232" s="469"/>
      <c r="N2232" s="469"/>
    </row>
    <row r="2233" spans="1:14" s="466" customFormat="1" ht="12.75" customHeight="1" x14ac:dyDescent="0.2">
      <c r="A2233" s="1"/>
      <c r="B2233" s="473"/>
      <c r="C2233" s="474"/>
      <c r="D2233" s="469"/>
      <c r="E2233" s="469"/>
      <c r="F2233" s="469"/>
      <c r="G2233" s="469"/>
      <c r="H2233" s="469"/>
      <c r="I2233" s="469"/>
      <c r="J2233" s="469"/>
      <c r="K2233" s="469"/>
      <c r="L2233" s="469"/>
      <c r="M2233" s="469"/>
      <c r="N2233" s="469"/>
    </row>
    <row r="2234" spans="1:14" s="466" customFormat="1" ht="12.75" customHeight="1" x14ac:dyDescent="0.2">
      <c r="A2234" s="1"/>
      <c r="B2234" s="473"/>
      <c r="C2234" s="474"/>
      <c r="D2234" s="469"/>
      <c r="E2234" s="469"/>
      <c r="F2234" s="469"/>
      <c r="G2234" s="469"/>
      <c r="H2234" s="469"/>
      <c r="I2234" s="469"/>
      <c r="J2234" s="469"/>
      <c r="K2234" s="469"/>
      <c r="L2234" s="469"/>
      <c r="M2234" s="469"/>
      <c r="N2234" s="469"/>
    </row>
    <row r="2235" spans="1:14" s="466" customFormat="1" ht="12.75" customHeight="1" x14ac:dyDescent="0.2">
      <c r="A2235" s="1"/>
      <c r="B2235" s="473"/>
      <c r="C2235" s="474"/>
      <c r="D2235" s="469"/>
      <c r="E2235" s="469"/>
      <c r="F2235" s="469"/>
      <c r="G2235" s="469"/>
      <c r="H2235" s="469"/>
      <c r="I2235" s="469"/>
      <c r="J2235" s="469"/>
      <c r="K2235" s="469"/>
      <c r="L2235" s="469"/>
      <c r="M2235" s="469"/>
      <c r="N2235" s="469"/>
    </row>
    <row r="2236" spans="1:14" s="466" customFormat="1" ht="12.75" customHeight="1" x14ac:dyDescent="0.2">
      <c r="A2236" s="1"/>
      <c r="B2236" s="473"/>
      <c r="C2236" s="474"/>
      <c r="D2236" s="469"/>
      <c r="E2236" s="469"/>
      <c r="F2236" s="469"/>
      <c r="G2236" s="469"/>
      <c r="H2236" s="469"/>
      <c r="I2236" s="469"/>
      <c r="J2236" s="469"/>
      <c r="K2236" s="469"/>
      <c r="L2236" s="469"/>
      <c r="M2236" s="469"/>
      <c r="N2236" s="469"/>
    </row>
    <row r="2237" spans="1:14" s="466" customFormat="1" ht="12.75" customHeight="1" x14ac:dyDescent="0.2">
      <c r="A2237" s="1"/>
      <c r="B2237" s="473"/>
      <c r="C2237" s="474"/>
      <c r="D2237" s="469"/>
      <c r="E2237" s="469"/>
      <c r="F2237" s="469"/>
      <c r="G2237" s="469"/>
      <c r="H2237" s="469"/>
      <c r="I2237" s="469"/>
      <c r="J2237" s="469"/>
      <c r="K2237" s="469"/>
      <c r="L2237" s="469"/>
      <c r="M2237" s="469"/>
      <c r="N2237" s="469"/>
    </row>
    <row r="2238" spans="1:14" s="466" customFormat="1" ht="12.75" customHeight="1" x14ac:dyDescent="0.2">
      <c r="A2238" s="1"/>
      <c r="B2238" s="473"/>
      <c r="C2238" s="474"/>
      <c r="D2238" s="469"/>
      <c r="E2238" s="469"/>
      <c r="F2238" s="469"/>
      <c r="G2238" s="469"/>
      <c r="H2238" s="469"/>
      <c r="I2238" s="469"/>
      <c r="J2238" s="469"/>
      <c r="K2238" s="469"/>
      <c r="L2238" s="469"/>
      <c r="M2238" s="469"/>
      <c r="N2238" s="469"/>
    </row>
    <row r="2239" spans="1:14" s="466" customFormat="1" ht="12.75" customHeight="1" x14ac:dyDescent="0.2">
      <c r="A2239" s="1"/>
      <c r="B2239" s="473"/>
      <c r="C2239" s="474"/>
      <c r="D2239" s="469"/>
      <c r="E2239" s="469"/>
      <c r="F2239" s="469"/>
      <c r="G2239" s="469"/>
      <c r="H2239" s="469"/>
      <c r="I2239" s="469"/>
      <c r="J2239" s="469"/>
      <c r="K2239" s="469"/>
      <c r="L2239" s="469"/>
      <c r="M2239" s="469"/>
      <c r="N2239" s="469"/>
    </row>
    <row r="2240" spans="1:14" s="466" customFormat="1" ht="12.75" customHeight="1" x14ac:dyDescent="0.2">
      <c r="A2240" s="1"/>
      <c r="B2240" s="473"/>
      <c r="C2240" s="474"/>
      <c r="D2240" s="469"/>
      <c r="E2240" s="469"/>
      <c r="F2240" s="469"/>
      <c r="G2240" s="469"/>
      <c r="H2240" s="469"/>
      <c r="I2240" s="469"/>
      <c r="J2240" s="469"/>
      <c r="K2240" s="469"/>
      <c r="L2240" s="469"/>
      <c r="M2240" s="469"/>
      <c r="N2240" s="469"/>
    </row>
    <row r="2241" spans="1:34" s="466" customFormat="1" ht="12.75" customHeight="1" x14ac:dyDescent="0.2">
      <c r="A2241" s="1"/>
      <c r="B2241" s="473"/>
      <c r="C2241" s="474"/>
      <c r="D2241" s="469"/>
      <c r="E2241" s="469"/>
      <c r="F2241" s="469"/>
      <c r="G2241" s="469"/>
      <c r="H2241" s="469"/>
      <c r="I2241" s="469"/>
      <c r="J2241" s="469"/>
      <c r="K2241" s="469"/>
      <c r="L2241" s="469"/>
      <c r="M2241" s="469"/>
      <c r="N2241" s="469"/>
    </row>
    <row r="2242" spans="1:34" s="466" customFormat="1" ht="12.75" customHeight="1" x14ac:dyDescent="0.2">
      <c r="A2242" s="1"/>
      <c r="B2242" s="473"/>
      <c r="C2242" s="474"/>
      <c r="D2242" s="469"/>
      <c r="E2242" s="469"/>
      <c r="F2242" s="469"/>
      <c r="G2242" s="469"/>
      <c r="H2242" s="469"/>
      <c r="I2242" s="469"/>
      <c r="J2242" s="469"/>
      <c r="K2242" s="469"/>
      <c r="L2242" s="469"/>
      <c r="M2242" s="469"/>
      <c r="N2242" s="469"/>
    </row>
    <row r="2243" spans="1:34" s="466" customFormat="1" ht="12.75" customHeight="1" x14ac:dyDescent="0.2">
      <c r="A2243" s="1"/>
      <c r="B2243" s="473"/>
      <c r="C2243" s="474"/>
      <c r="D2243" s="469"/>
      <c r="E2243" s="469"/>
      <c r="F2243" s="469"/>
      <c r="G2243" s="469"/>
      <c r="H2243" s="469"/>
      <c r="I2243" s="469"/>
      <c r="J2243" s="469"/>
      <c r="K2243" s="469"/>
      <c r="L2243" s="469"/>
      <c r="M2243" s="469"/>
      <c r="N2243" s="469"/>
    </row>
    <row r="2244" spans="1:34" s="466" customFormat="1" ht="12.75" customHeight="1" x14ac:dyDescent="0.2">
      <c r="A2244" s="1"/>
      <c r="B2244" s="473"/>
      <c r="C2244" s="474"/>
      <c r="D2244" s="469"/>
      <c r="E2244" s="469"/>
      <c r="F2244" s="469"/>
      <c r="G2244" s="469"/>
      <c r="H2244" s="469"/>
      <c r="I2244" s="469"/>
      <c r="J2244" s="469"/>
      <c r="K2244" s="469"/>
      <c r="L2244" s="469"/>
      <c r="M2244" s="469"/>
      <c r="N2244" s="469"/>
    </row>
    <row r="2245" spans="1:34" s="466" customFormat="1" ht="12.75" customHeight="1" x14ac:dyDescent="0.2">
      <c r="A2245" s="1"/>
      <c r="B2245" s="473"/>
      <c r="C2245" s="474"/>
      <c r="D2245" s="469"/>
      <c r="E2245" s="469"/>
      <c r="F2245" s="469"/>
      <c r="G2245" s="469"/>
      <c r="H2245" s="469"/>
      <c r="I2245" s="469"/>
      <c r="J2245" s="469"/>
      <c r="K2245" s="469"/>
      <c r="L2245" s="469"/>
      <c r="M2245" s="469"/>
      <c r="N2245" s="469"/>
    </row>
    <row r="2246" spans="1:34" s="466" customFormat="1" ht="12.75" customHeight="1" x14ac:dyDescent="0.2">
      <c r="A2246" s="1"/>
      <c r="B2246" s="473"/>
      <c r="C2246" s="474"/>
      <c r="D2246" s="469"/>
      <c r="E2246" s="469"/>
      <c r="F2246" s="469"/>
      <c r="G2246" s="469"/>
      <c r="H2246" s="469"/>
      <c r="I2246" s="469"/>
      <c r="J2246" s="469"/>
      <c r="K2246" s="469"/>
      <c r="L2246" s="469"/>
      <c r="M2246" s="469"/>
      <c r="N2246" s="469"/>
    </row>
    <row r="2247" spans="1:34" s="466" customFormat="1" ht="12.75" customHeight="1" x14ac:dyDescent="0.2">
      <c r="A2247" s="1"/>
      <c r="B2247" s="473"/>
      <c r="C2247" s="474"/>
      <c r="D2247" s="469"/>
      <c r="E2247" s="469"/>
      <c r="F2247" s="469"/>
      <c r="G2247" s="469"/>
      <c r="H2247" s="469"/>
      <c r="I2247" s="469"/>
      <c r="J2247" s="469"/>
      <c r="K2247" s="469"/>
      <c r="L2247" s="469"/>
      <c r="M2247" s="469"/>
      <c r="N2247" s="469"/>
    </row>
    <row r="2248" spans="1:34" s="466" customFormat="1" ht="12.75" customHeight="1" x14ac:dyDescent="0.2">
      <c r="A2248" s="1"/>
      <c r="B2248" s="473"/>
      <c r="C2248" s="473"/>
      <c r="D2248" s="473"/>
      <c r="E2248" s="473"/>
      <c r="F2248" s="473"/>
    </row>
    <row r="2249" spans="1:34" s="466" customFormat="1" ht="12.75" customHeight="1" x14ac:dyDescent="0.2">
      <c r="A2249" s="1"/>
      <c r="B2249" s="473"/>
      <c r="C2249" s="473"/>
      <c r="D2249" s="473"/>
      <c r="E2249" s="473"/>
      <c r="F2249" s="473"/>
    </row>
    <row r="2250" spans="1:34" s="466" customFormat="1" ht="12.75" customHeight="1" x14ac:dyDescent="0.2">
      <c r="A2250" s="1"/>
      <c r="B2250" s="473"/>
      <c r="C2250" s="473"/>
      <c r="D2250" s="473"/>
      <c r="E2250" s="473"/>
      <c r="F2250" s="473"/>
    </row>
    <row r="2251" spans="1:34" s="466" customFormat="1" ht="12.75" customHeight="1" x14ac:dyDescent="0.2">
      <c r="A2251" s="1"/>
      <c r="B2251" s="473"/>
      <c r="C2251" s="473"/>
      <c r="D2251" s="473"/>
      <c r="E2251" s="473"/>
      <c r="F2251" s="473"/>
    </row>
    <row r="2252" spans="1:34" s="466" customFormat="1" ht="12.75" customHeight="1" x14ac:dyDescent="0.2">
      <c r="A2252" s="1"/>
      <c r="B2252" s="473"/>
      <c r="C2252" s="473"/>
      <c r="D2252" s="473"/>
      <c r="E2252" s="473"/>
      <c r="F2252" s="473"/>
    </row>
    <row r="2253" spans="1:34" s="466" customFormat="1" ht="12.75" customHeight="1" x14ac:dyDescent="0.2">
      <c r="A2253" s="1"/>
      <c r="B2253" s="473"/>
      <c r="C2253" s="473"/>
      <c r="D2253" s="473"/>
      <c r="E2253" s="473"/>
      <c r="F2253" s="473"/>
    </row>
    <row r="2254" spans="1:34" s="466" customFormat="1" ht="12.75" customHeight="1" x14ac:dyDescent="0.2">
      <c r="A2254" s="1"/>
      <c r="B2254" s="473"/>
      <c r="C2254" s="473"/>
      <c r="D2254" s="473"/>
      <c r="E2254" s="473"/>
      <c r="F2254" s="473"/>
    </row>
    <row r="2255" spans="1:34" ht="12.75" customHeight="1" x14ac:dyDescent="0.2">
      <c r="B2255" s="473"/>
      <c r="C2255" s="473"/>
      <c r="D2255" s="473"/>
      <c r="E2255" s="473"/>
      <c r="F2255" s="473"/>
      <c r="G2255" s="466"/>
      <c r="H2255" s="466"/>
      <c r="I2255" s="466"/>
      <c r="J2255" s="466"/>
      <c r="K2255" s="466"/>
      <c r="L2255" s="466"/>
      <c r="M2255" s="466"/>
      <c r="N2255" s="466"/>
      <c r="P2255" s="466"/>
      <c r="Q2255" s="466"/>
      <c r="R2255" s="466"/>
      <c r="S2255" s="466"/>
      <c r="T2255" s="466"/>
      <c r="U2255" s="466"/>
      <c r="V2255" s="466"/>
      <c r="W2255" s="466"/>
      <c r="X2255" s="466"/>
      <c r="Y2255" s="466"/>
      <c r="Z2255" s="466"/>
      <c r="AA2255" s="466"/>
      <c r="AB2255" s="466"/>
      <c r="AC2255" s="466"/>
      <c r="AD2255" s="466"/>
      <c r="AE2255" s="466"/>
      <c r="AF2255" s="466"/>
      <c r="AG2255" s="466"/>
      <c r="AH2255" s="466"/>
    </row>
    <row r="2256" spans="1:34" ht="12.75" customHeight="1" x14ac:dyDescent="0.2">
      <c r="B2256" s="473"/>
      <c r="C2256" s="473"/>
      <c r="D2256" s="473"/>
      <c r="E2256" s="473"/>
      <c r="F2256" s="473"/>
      <c r="G2256" s="466"/>
      <c r="H2256" s="466"/>
      <c r="I2256" s="466"/>
      <c r="J2256" s="466"/>
      <c r="K2256" s="466"/>
      <c r="L2256" s="466"/>
      <c r="M2256" s="466"/>
      <c r="N2256" s="466"/>
      <c r="P2256" s="466"/>
      <c r="Q2256" s="466"/>
      <c r="R2256" s="466"/>
      <c r="S2256" s="466"/>
      <c r="T2256" s="466"/>
      <c r="U2256" s="466"/>
      <c r="V2256" s="466"/>
      <c r="W2256" s="466"/>
      <c r="X2256" s="466"/>
      <c r="Y2256" s="466"/>
      <c r="Z2256" s="466"/>
      <c r="AA2256" s="466"/>
      <c r="AB2256" s="466"/>
      <c r="AC2256" s="466"/>
      <c r="AD2256" s="466"/>
      <c r="AE2256" s="466"/>
      <c r="AF2256" s="466"/>
      <c r="AG2256" s="466"/>
      <c r="AH2256" s="466"/>
    </row>
    <row r="2257" spans="2:34" ht="12.75" customHeight="1" x14ac:dyDescent="0.2">
      <c r="B2257" s="473"/>
      <c r="C2257" s="473"/>
      <c r="D2257" s="473"/>
      <c r="E2257" s="473"/>
      <c r="F2257" s="473"/>
      <c r="G2257" s="466"/>
      <c r="H2257" s="466"/>
      <c r="I2257" s="466"/>
      <c r="J2257" s="466"/>
      <c r="K2257" s="466"/>
      <c r="L2257" s="466"/>
      <c r="M2257" s="466"/>
      <c r="N2257" s="466"/>
      <c r="P2257" s="466"/>
      <c r="Q2257" s="466"/>
      <c r="R2257" s="466"/>
      <c r="S2257" s="466"/>
      <c r="T2257" s="466"/>
      <c r="U2257" s="466"/>
      <c r="V2257" s="466"/>
      <c r="W2257" s="466"/>
      <c r="X2257" s="466"/>
      <c r="Y2257" s="466"/>
      <c r="Z2257" s="466"/>
      <c r="AA2257" s="466"/>
      <c r="AB2257" s="466"/>
      <c r="AC2257" s="466"/>
      <c r="AD2257" s="466"/>
      <c r="AE2257" s="466"/>
      <c r="AF2257" s="466"/>
      <c r="AG2257" s="466"/>
      <c r="AH2257" s="466"/>
    </row>
    <row r="2258" spans="2:34" ht="12.75" customHeight="1" x14ac:dyDescent="0.2">
      <c r="B2258" s="473"/>
      <c r="C2258" s="473"/>
      <c r="D2258" s="473"/>
      <c r="E2258" s="473"/>
      <c r="F2258" s="473"/>
      <c r="G2258" s="466"/>
      <c r="H2258" s="466"/>
      <c r="I2258" s="466"/>
      <c r="J2258" s="466"/>
      <c r="K2258" s="466"/>
      <c r="L2258" s="466"/>
      <c r="M2258" s="466"/>
      <c r="N2258" s="466"/>
      <c r="P2258" s="466"/>
      <c r="Q2258" s="466"/>
      <c r="R2258" s="466"/>
      <c r="S2258" s="466"/>
      <c r="T2258" s="466"/>
      <c r="U2258" s="466"/>
      <c r="V2258" s="466"/>
      <c r="W2258" s="466"/>
      <c r="X2258" s="466"/>
      <c r="Y2258" s="466"/>
      <c r="Z2258" s="466"/>
      <c r="AA2258" s="466"/>
      <c r="AB2258" s="466"/>
      <c r="AC2258" s="466"/>
      <c r="AD2258" s="466"/>
      <c r="AE2258" s="466"/>
      <c r="AF2258" s="466"/>
      <c r="AG2258" s="466"/>
      <c r="AH2258" s="466"/>
    </row>
    <row r="2259" spans="2:34" ht="12.75" customHeight="1" x14ac:dyDescent="0.2">
      <c r="B2259" s="473"/>
      <c r="C2259" s="473"/>
      <c r="D2259" s="473"/>
      <c r="E2259" s="473"/>
      <c r="F2259" s="473"/>
      <c r="G2259" s="466"/>
      <c r="H2259" s="466"/>
      <c r="I2259" s="466"/>
      <c r="J2259" s="466"/>
      <c r="K2259" s="466"/>
      <c r="L2259" s="466"/>
      <c r="M2259" s="466"/>
      <c r="N2259" s="466"/>
      <c r="P2259" s="466"/>
      <c r="Q2259" s="466"/>
      <c r="R2259" s="466"/>
      <c r="S2259" s="466"/>
      <c r="T2259" s="466"/>
      <c r="U2259" s="466"/>
      <c r="V2259" s="466"/>
      <c r="W2259" s="466"/>
      <c r="X2259" s="466"/>
      <c r="Y2259" s="466"/>
      <c r="Z2259" s="466"/>
      <c r="AA2259" s="466"/>
      <c r="AB2259" s="466"/>
      <c r="AC2259" s="466"/>
      <c r="AD2259" s="466"/>
      <c r="AE2259" s="466"/>
      <c r="AF2259" s="466"/>
      <c r="AG2259" s="466"/>
      <c r="AH2259" s="466"/>
    </row>
    <row r="2260" spans="2:34" ht="12.75" customHeight="1" x14ac:dyDescent="0.2">
      <c r="B2260" s="473"/>
      <c r="C2260" s="473"/>
      <c r="D2260" s="473"/>
      <c r="E2260" s="473"/>
      <c r="F2260" s="473"/>
      <c r="G2260" s="466"/>
      <c r="H2260" s="466"/>
      <c r="I2260" s="466"/>
      <c r="J2260" s="466"/>
      <c r="K2260" s="466"/>
      <c r="L2260" s="466"/>
      <c r="M2260" s="466"/>
      <c r="N2260" s="466"/>
      <c r="P2260" s="466"/>
      <c r="Q2260" s="466"/>
      <c r="R2260" s="466"/>
      <c r="S2260" s="466"/>
      <c r="T2260" s="466"/>
      <c r="U2260" s="466"/>
      <c r="V2260" s="466"/>
      <c r="W2260" s="466"/>
      <c r="X2260" s="466"/>
      <c r="Y2260" s="466"/>
      <c r="Z2260" s="466"/>
      <c r="AA2260" s="466"/>
      <c r="AB2260" s="466"/>
      <c r="AC2260" s="466"/>
      <c r="AD2260" s="466"/>
      <c r="AE2260" s="466"/>
      <c r="AF2260" s="466"/>
      <c r="AG2260" s="466"/>
      <c r="AH2260" s="466"/>
    </row>
    <row r="2261" spans="2:34" ht="12.75" customHeight="1" x14ac:dyDescent="0.2">
      <c r="B2261" s="473"/>
      <c r="C2261" s="473"/>
      <c r="D2261" s="473"/>
      <c r="E2261" s="473"/>
      <c r="F2261" s="473"/>
      <c r="G2261" s="466"/>
      <c r="H2261" s="466"/>
      <c r="I2261" s="466"/>
      <c r="J2261" s="466"/>
      <c r="K2261" s="466"/>
      <c r="L2261" s="466"/>
      <c r="M2261" s="466"/>
      <c r="N2261" s="466"/>
      <c r="P2261" s="466"/>
      <c r="Q2261" s="466"/>
      <c r="R2261" s="466"/>
      <c r="S2261" s="466"/>
      <c r="T2261" s="466"/>
      <c r="U2261" s="466"/>
      <c r="V2261" s="466"/>
      <c r="W2261" s="466"/>
      <c r="X2261" s="466"/>
      <c r="Y2261" s="466"/>
      <c r="Z2261" s="466"/>
      <c r="AA2261" s="466"/>
      <c r="AB2261" s="466"/>
      <c r="AC2261" s="466"/>
      <c r="AD2261" s="466"/>
      <c r="AE2261" s="466"/>
      <c r="AF2261" s="466"/>
      <c r="AG2261" s="466"/>
      <c r="AH2261" s="466"/>
    </row>
    <row r="2262" spans="2:34" ht="12.75" customHeight="1" x14ac:dyDescent="0.2">
      <c r="B2262" s="473"/>
      <c r="C2262" s="473"/>
      <c r="D2262" s="473"/>
      <c r="E2262" s="473"/>
      <c r="F2262" s="473"/>
      <c r="G2262" s="466"/>
      <c r="H2262" s="466"/>
      <c r="I2262" s="466"/>
      <c r="J2262" s="466"/>
      <c r="K2262" s="466"/>
      <c r="L2262" s="466"/>
      <c r="M2262" s="466"/>
      <c r="N2262" s="466"/>
      <c r="P2262" s="466"/>
      <c r="Q2262" s="466"/>
      <c r="R2262" s="466"/>
      <c r="S2262" s="466"/>
      <c r="T2262" s="466"/>
      <c r="U2262" s="466"/>
      <c r="V2262" s="466"/>
      <c r="W2262" s="466"/>
      <c r="X2262" s="466"/>
      <c r="Y2262" s="466"/>
      <c r="Z2262" s="466"/>
      <c r="AA2262" s="466"/>
      <c r="AB2262" s="466"/>
      <c r="AC2262" s="466"/>
      <c r="AD2262" s="466"/>
      <c r="AE2262" s="466"/>
      <c r="AF2262" s="466"/>
      <c r="AG2262" s="466"/>
      <c r="AH2262" s="466"/>
    </row>
    <row r="2263" spans="2:34" ht="12.75" customHeight="1" x14ac:dyDescent="0.2">
      <c r="B2263" s="473"/>
      <c r="C2263" s="473"/>
      <c r="D2263" s="473"/>
      <c r="E2263" s="473"/>
      <c r="F2263" s="473"/>
      <c r="G2263" s="466"/>
      <c r="H2263" s="466"/>
      <c r="I2263" s="466"/>
      <c r="J2263" s="466"/>
      <c r="K2263" s="466"/>
      <c r="L2263" s="466"/>
      <c r="M2263" s="466"/>
      <c r="N2263" s="466"/>
      <c r="P2263" s="466"/>
      <c r="Q2263" s="466"/>
      <c r="R2263" s="466"/>
      <c r="S2263" s="466"/>
      <c r="T2263" s="466"/>
      <c r="U2263" s="466"/>
      <c r="V2263" s="466"/>
      <c r="W2263" s="466"/>
      <c r="X2263" s="466"/>
      <c r="Y2263" s="466"/>
      <c r="Z2263" s="466"/>
      <c r="AA2263" s="466"/>
      <c r="AB2263" s="466"/>
      <c r="AC2263" s="466"/>
      <c r="AD2263" s="466"/>
      <c r="AE2263" s="466"/>
      <c r="AF2263" s="466"/>
      <c r="AG2263" s="466"/>
      <c r="AH2263" s="466"/>
    </row>
    <row r="2264" spans="2:34" ht="12.75" customHeight="1" x14ac:dyDescent="0.2">
      <c r="B2264" s="473"/>
      <c r="C2264" s="473"/>
      <c r="D2264" s="473"/>
      <c r="E2264" s="473"/>
      <c r="F2264" s="473"/>
      <c r="G2264" s="466"/>
      <c r="H2264" s="466"/>
      <c r="I2264" s="466"/>
      <c r="J2264" s="466"/>
      <c r="K2264" s="466"/>
      <c r="L2264" s="466"/>
      <c r="M2264" s="466"/>
      <c r="N2264" s="466"/>
      <c r="P2264" s="466"/>
      <c r="Q2264" s="466"/>
      <c r="R2264" s="466"/>
      <c r="S2264" s="466"/>
      <c r="T2264" s="466"/>
      <c r="U2264" s="466"/>
      <c r="V2264" s="466"/>
      <c r="W2264" s="466"/>
      <c r="X2264" s="466"/>
      <c r="Y2264" s="466"/>
      <c r="Z2264" s="466"/>
      <c r="AA2264" s="466"/>
      <c r="AB2264" s="466"/>
      <c r="AC2264" s="466"/>
      <c r="AD2264" s="466"/>
      <c r="AE2264" s="466"/>
      <c r="AF2264" s="466"/>
      <c r="AG2264" s="466"/>
      <c r="AH2264" s="466"/>
    </row>
    <row r="2265" spans="2:34" ht="12.75" customHeight="1" x14ac:dyDescent="0.2">
      <c r="B2265" s="473"/>
      <c r="C2265" s="473"/>
      <c r="D2265" s="473"/>
      <c r="E2265" s="473"/>
      <c r="F2265" s="473"/>
      <c r="G2265" s="466"/>
      <c r="H2265" s="466"/>
      <c r="I2265" s="466"/>
      <c r="J2265" s="466"/>
      <c r="K2265" s="466"/>
      <c r="L2265" s="466"/>
      <c r="M2265" s="466"/>
      <c r="N2265" s="466"/>
      <c r="P2265" s="466"/>
      <c r="Q2265" s="466"/>
      <c r="R2265" s="466"/>
      <c r="S2265" s="466"/>
      <c r="T2265" s="466"/>
      <c r="U2265" s="466"/>
      <c r="V2265" s="466"/>
      <c r="W2265" s="466"/>
      <c r="X2265" s="466"/>
      <c r="Y2265" s="466"/>
      <c r="Z2265" s="466"/>
      <c r="AA2265" s="466"/>
      <c r="AB2265" s="466"/>
      <c r="AC2265" s="466"/>
      <c r="AD2265" s="466"/>
      <c r="AE2265" s="466"/>
      <c r="AF2265" s="466"/>
      <c r="AG2265" s="466"/>
      <c r="AH2265" s="466"/>
    </row>
    <row r="2266" spans="2:34" ht="12.75" customHeight="1" x14ac:dyDescent="0.2">
      <c r="B2266" s="473"/>
      <c r="C2266" s="473"/>
      <c r="D2266" s="473"/>
      <c r="E2266" s="473"/>
      <c r="F2266" s="473"/>
      <c r="G2266" s="466"/>
      <c r="H2266" s="466"/>
      <c r="I2266" s="466"/>
      <c r="J2266" s="466"/>
      <c r="K2266" s="466"/>
      <c r="L2266" s="466"/>
      <c r="M2266" s="466"/>
      <c r="N2266" s="466"/>
      <c r="P2266" s="466"/>
      <c r="Q2266" s="466"/>
      <c r="R2266" s="466"/>
      <c r="S2266" s="466"/>
      <c r="T2266" s="466"/>
      <c r="U2266" s="466"/>
      <c r="V2266" s="466"/>
      <c r="W2266" s="466"/>
      <c r="X2266" s="466"/>
      <c r="Y2266" s="466"/>
      <c r="Z2266" s="466"/>
      <c r="AA2266" s="466"/>
      <c r="AB2266" s="466"/>
      <c r="AC2266" s="466"/>
      <c r="AD2266" s="466"/>
      <c r="AE2266" s="466"/>
      <c r="AF2266" s="466"/>
      <c r="AG2266" s="466"/>
      <c r="AH2266" s="466"/>
    </row>
    <row r="2267" spans="2:34" ht="12.75" customHeight="1" x14ac:dyDescent="0.2">
      <c r="B2267" s="473"/>
      <c r="C2267" s="473"/>
      <c r="D2267" s="473"/>
      <c r="E2267" s="473"/>
      <c r="F2267" s="473"/>
      <c r="G2267" s="466"/>
      <c r="H2267" s="466"/>
      <c r="I2267" s="466"/>
      <c r="J2267" s="466"/>
      <c r="K2267" s="466"/>
      <c r="L2267" s="466"/>
      <c r="M2267" s="466"/>
      <c r="N2267" s="466"/>
      <c r="P2267" s="466"/>
      <c r="Q2267" s="466"/>
      <c r="R2267" s="466"/>
      <c r="S2267" s="466"/>
      <c r="T2267" s="466"/>
      <c r="U2267" s="466"/>
      <c r="V2267" s="466"/>
      <c r="W2267" s="466"/>
      <c r="X2267" s="466"/>
      <c r="Y2267" s="466"/>
      <c r="Z2267" s="466"/>
      <c r="AA2267" s="466"/>
      <c r="AB2267" s="466"/>
      <c r="AC2267" s="466"/>
      <c r="AD2267" s="466"/>
      <c r="AE2267" s="466"/>
      <c r="AF2267" s="466"/>
      <c r="AG2267" s="466"/>
      <c r="AH2267" s="466"/>
    </row>
    <row r="2268" spans="2:34" ht="12.75" customHeight="1" x14ac:dyDescent="0.2">
      <c r="B2268" s="473"/>
      <c r="C2268" s="473"/>
      <c r="D2268" s="473"/>
      <c r="E2268" s="473"/>
      <c r="F2268" s="473"/>
      <c r="G2268" s="466"/>
      <c r="H2268" s="466"/>
      <c r="I2268" s="466"/>
      <c r="J2268" s="466"/>
      <c r="K2268" s="466"/>
      <c r="L2268" s="466"/>
      <c r="M2268" s="466"/>
      <c r="N2268" s="466"/>
      <c r="P2268" s="466"/>
      <c r="Q2268" s="466"/>
      <c r="R2268" s="466"/>
      <c r="S2268" s="466"/>
      <c r="T2268" s="466"/>
      <c r="U2268" s="466"/>
      <c r="V2268" s="466"/>
      <c r="W2268" s="466"/>
      <c r="X2268" s="466"/>
      <c r="Y2268" s="466"/>
      <c r="Z2268" s="466"/>
      <c r="AA2268" s="466"/>
      <c r="AB2268" s="466"/>
      <c r="AC2268" s="466"/>
      <c r="AD2268" s="466"/>
      <c r="AE2268" s="466"/>
      <c r="AF2268" s="466"/>
      <c r="AG2268" s="466"/>
      <c r="AH2268" s="466"/>
    </row>
    <row r="2269" spans="2:34" ht="12.75" customHeight="1" x14ac:dyDescent="0.2">
      <c r="B2269" s="473"/>
      <c r="C2269" s="473"/>
      <c r="D2269" s="473"/>
      <c r="E2269" s="473"/>
      <c r="F2269" s="473"/>
      <c r="G2269" s="466"/>
      <c r="H2269" s="466"/>
      <c r="I2269" s="466"/>
      <c r="J2269" s="466"/>
      <c r="K2269" s="466"/>
      <c r="L2269" s="466"/>
      <c r="M2269" s="466"/>
      <c r="N2269" s="466"/>
      <c r="P2269" s="466"/>
      <c r="Q2269" s="466"/>
      <c r="R2269" s="466"/>
      <c r="S2269" s="466"/>
      <c r="T2269" s="466"/>
      <c r="U2269" s="466"/>
      <c r="V2269" s="466"/>
      <c r="W2269" s="466"/>
      <c r="X2269" s="466"/>
      <c r="Y2269" s="466"/>
      <c r="Z2269" s="466"/>
      <c r="AA2269" s="466"/>
      <c r="AB2269" s="466"/>
      <c r="AC2269" s="466"/>
      <c r="AD2269" s="466"/>
      <c r="AE2269" s="466"/>
      <c r="AF2269" s="466"/>
      <c r="AG2269" s="466"/>
      <c r="AH2269" s="466"/>
    </row>
    <row r="2270" spans="2:34" ht="12.75" customHeight="1" x14ac:dyDescent="0.2">
      <c r="B2270" s="473"/>
      <c r="C2270" s="473"/>
      <c r="D2270" s="473"/>
      <c r="E2270" s="473"/>
      <c r="F2270" s="473"/>
      <c r="G2270" s="466"/>
      <c r="H2270" s="466"/>
      <c r="I2270" s="466"/>
      <c r="J2270" s="466"/>
      <c r="K2270" s="466"/>
      <c r="L2270" s="466"/>
      <c r="M2270" s="466"/>
      <c r="N2270" s="466"/>
      <c r="P2270" s="466"/>
      <c r="Q2270" s="466"/>
      <c r="R2270" s="466"/>
      <c r="S2270" s="466"/>
      <c r="T2270" s="466"/>
      <c r="U2270" s="466"/>
      <c r="V2270" s="466"/>
      <c r="W2270" s="466"/>
      <c r="X2270" s="466"/>
      <c r="Y2270" s="466"/>
      <c r="Z2270" s="466"/>
      <c r="AA2270" s="466"/>
      <c r="AB2270" s="466"/>
      <c r="AC2270" s="466"/>
      <c r="AD2270" s="466"/>
      <c r="AE2270" s="466"/>
      <c r="AF2270" s="466"/>
      <c r="AG2270" s="466"/>
      <c r="AH2270" s="466"/>
    </row>
    <row r="2271" spans="2:34" ht="12.75" customHeight="1" x14ac:dyDescent="0.2">
      <c r="B2271" s="473"/>
      <c r="C2271" s="473"/>
      <c r="D2271" s="473"/>
      <c r="E2271" s="473"/>
      <c r="F2271" s="473"/>
      <c r="G2271" s="466"/>
      <c r="H2271" s="466"/>
      <c r="I2271" s="466"/>
      <c r="J2271" s="466"/>
      <c r="K2271" s="466"/>
      <c r="L2271" s="466"/>
      <c r="M2271" s="466"/>
      <c r="N2271" s="466"/>
      <c r="P2271" s="466"/>
      <c r="Q2271" s="466"/>
      <c r="R2271" s="466"/>
      <c r="S2271" s="466"/>
      <c r="T2271" s="466"/>
      <c r="U2271" s="466"/>
      <c r="V2271" s="466"/>
      <c r="W2271" s="466"/>
      <c r="X2271" s="466"/>
      <c r="Y2271" s="466"/>
      <c r="Z2271" s="466"/>
      <c r="AA2271" s="466"/>
      <c r="AB2271" s="466"/>
      <c r="AC2271" s="466"/>
      <c r="AD2271" s="466"/>
      <c r="AE2271" s="466"/>
      <c r="AF2271" s="466"/>
      <c r="AG2271" s="466"/>
      <c r="AH2271" s="466"/>
    </row>
    <row r="2272" spans="2:34" ht="12.75" customHeight="1" x14ac:dyDescent="0.2">
      <c r="B2272" s="473"/>
      <c r="C2272" s="473"/>
      <c r="D2272" s="473"/>
      <c r="E2272" s="473"/>
      <c r="F2272" s="473"/>
      <c r="G2272" s="466"/>
      <c r="H2272" s="466"/>
      <c r="I2272" s="466"/>
      <c r="J2272" s="466"/>
      <c r="K2272" s="466"/>
      <c r="L2272" s="466"/>
      <c r="M2272" s="466"/>
      <c r="N2272" s="466"/>
      <c r="P2272" s="466"/>
      <c r="Q2272" s="466"/>
      <c r="R2272" s="466"/>
      <c r="S2272" s="466"/>
      <c r="T2272" s="466"/>
      <c r="U2272" s="466"/>
      <c r="V2272" s="466"/>
      <c r="W2272" s="466"/>
      <c r="X2272" s="466"/>
      <c r="Y2272" s="466"/>
      <c r="Z2272" s="466"/>
      <c r="AA2272" s="466"/>
      <c r="AB2272" s="466"/>
      <c r="AC2272" s="466"/>
      <c r="AD2272" s="466"/>
      <c r="AE2272" s="466"/>
      <c r="AF2272" s="466"/>
      <c r="AG2272" s="466"/>
      <c r="AH2272" s="466"/>
    </row>
    <row r="2273" spans="2:34" ht="12.75" customHeight="1" x14ac:dyDescent="0.2">
      <c r="B2273" s="473"/>
      <c r="C2273" s="473"/>
      <c r="D2273" s="473"/>
      <c r="E2273" s="473"/>
      <c r="F2273" s="473"/>
      <c r="G2273" s="466"/>
      <c r="H2273" s="466"/>
      <c r="I2273" s="466"/>
      <c r="J2273" s="466"/>
      <c r="K2273" s="466"/>
      <c r="L2273" s="466"/>
      <c r="M2273" s="466"/>
      <c r="N2273" s="466"/>
      <c r="P2273" s="466"/>
      <c r="Q2273" s="466"/>
      <c r="R2273" s="466"/>
      <c r="S2273" s="466"/>
      <c r="T2273" s="466"/>
      <c r="U2273" s="466"/>
      <c r="V2273" s="466"/>
      <c r="W2273" s="466"/>
      <c r="X2273" s="466"/>
      <c r="Y2273" s="466"/>
      <c r="Z2273" s="466"/>
      <c r="AA2273" s="466"/>
      <c r="AB2273" s="466"/>
      <c r="AC2273" s="466"/>
      <c r="AD2273" s="466"/>
      <c r="AE2273" s="466"/>
      <c r="AF2273" s="466"/>
      <c r="AG2273" s="466"/>
      <c r="AH2273" s="466"/>
    </row>
    <row r="2274" spans="2:34" ht="12.75" customHeight="1" x14ac:dyDescent="0.2">
      <c r="B2274" s="473"/>
      <c r="C2274" s="473"/>
      <c r="D2274" s="473"/>
      <c r="E2274" s="473"/>
      <c r="F2274" s="473"/>
      <c r="G2274" s="466"/>
      <c r="H2274" s="466"/>
      <c r="I2274" s="466"/>
      <c r="J2274" s="466"/>
      <c r="K2274" s="466"/>
      <c r="L2274" s="466"/>
      <c r="M2274" s="466"/>
      <c r="N2274" s="466"/>
      <c r="P2274" s="466"/>
      <c r="Q2274" s="466"/>
      <c r="R2274" s="466"/>
      <c r="S2274" s="466"/>
      <c r="T2274" s="466"/>
      <c r="U2274" s="466"/>
      <c r="V2274" s="466"/>
      <c r="W2274" s="466"/>
      <c r="X2274" s="466"/>
      <c r="Y2274" s="466"/>
      <c r="Z2274" s="466"/>
      <c r="AA2274" s="466"/>
      <c r="AB2274" s="466"/>
      <c r="AC2274" s="466"/>
      <c r="AD2274" s="466"/>
      <c r="AE2274" s="466"/>
      <c r="AF2274" s="466"/>
      <c r="AG2274" s="466"/>
      <c r="AH2274" s="466"/>
    </row>
    <row r="2275" spans="2:34" ht="12.75" customHeight="1" x14ac:dyDescent="0.2">
      <c r="B2275" s="473"/>
      <c r="C2275" s="473"/>
      <c r="D2275" s="473"/>
      <c r="E2275" s="473"/>
      <c r="F2275" s="473"/>
      <c r="G2275" s="466"/>
      <c r="H2275" s="466"/>
      <c r="I2275" s="466"/>
      <c r="J2275" s="466"/>
      <c r="K2275" s="466"/>
      <c r="L2275" s="466"/>
      <c r="M2275" s="466"/>
      <c r="N2275" s="466"/>
      <c r="P2275" s="466"/>
      <c r="Q2275" s="466"/>
      <c r="R2275" s="466"/>
      <c r="S2275" s="466"/>
      <c r="T2275" s="466"/>
      <c r="U2275" s="466"/>
      <c r="V2275" s="466"/>
      <c r="W2275" s="466"/>
      <c r="X2275" s="466"/>
      <c r="Y2275" s="466"/>
      <c r="Z2275" s="466"/>
      <c r="AA2275" s="466"/>
      <c r="AB2275" s="466"/>
      <c r="AC2275" s="466"/>
      <c r="AD2275" s="466"/>
      <c r="AE2275" s="466"/>
      <c r="AF2275" s="466"/>
      <c r="AG2275" s="466"/>
      <c r="AH2275" s="466"/>
    </row>
    <row r="2276" spans="2:34" ht="12.75" customHeight="1" x14ac:dyDescent="0.2">
      <c r="B2276" s="473"/>
      <c r="C2276" s="473"/>
      <c r="D2276" s="473"/>
      <c r="E2276" s="473"/>
      <c r="F2276" s="473"/>
      <c r="G2276" s="466"/>
      <c r="H2276" s="466"/>
      <c r="I2276" s="466"/>
      <c r="J2276" s="466"/>
      <c r="K2276" s="466"/>
      <c r="L2276" s="466"/>
      <c r="M2276" s="466"/>
      <c r="N2276" s="466"/>
      <c r="P2276" s="466"/>
      <c r="Q2276" s="466"/>
      <c r="R2276" s="466"/>
      <c r="S2276" s="466"/>
      <c r="T2276" s="466"/>
      <c r="U2276" s="466"/>
      <c r="V2276" s="466"/>
      <c r="W2276" s="466"/>
      <c r="X2276" s="466"/>
      <c r="Y2276" s="466"/>
      <c r="Z2276" s="466"/>
      <c r="AA2276" s="466"/>
      <c r="AB2276" s="466"/>
      <c r="AC2276" s="466"/>
      <c r="AD2276" s="466"/>
      <c r="AE2276" s="466"/>
      <c r="AF2276" s="466"/>
      <c r="AG2276" s="466"/>
      <c r="AH2276" s="466"/>
    </row>
    <row r="2277" spans="2:34" ht="12.75" customHeight="1" x14ac:dyDescent="0.2">
      <c r="B2277" s="473"/>
      <c r="C2277" s="473"/>
      <c r="D2277" s="473"/>
      <c r="E2277" s="473"/>
      <c r="F2277" s="473"/>
      <c r="G2277" s="466"/>
      <c r="H2277" s="466"/>
      <c r="I2277" s="466"/>
      <c r="J2277" s="466"/>
      <c r="K2277" s="466"/>
      <c r="L2277" s="466"/>
      <c r="M2277" s="466"/>
      <c r="N2277" s="466"/>
      <c r="P2277" s="466"/>
      <c r="Q2277" s="466"/>
      <c r="R2277" s="466"/>
      <c r="S2277" s="466"/>
      <c r="T2277" s="466"/>
      <c r="U2277" s="466"/>
      <c r="V2277" s="466"/>
      <c r="W2277" s="466"/>
      <c r="X2277" s="466"/>
      <c r="Y2277" s="466"/>
      <c r="Z2277" s="466"/>
      <c r="AA2277" s="466"/>
      <c r="AB2277" s="466"/>
      <c r="AC2277" s="466"/>
      <c r="AD2277" s="466"/>
      <c r="AE2277" s="466"/>
      <c r="AF2277" s="466"/>
      <c r="AG2277" s="466"/>
      <c r="AH2277" s="466"/>
    </row>
    <row r="2278" spans="2:34" ht="12.75" customHeight="1" x14ac:dyDescent="0.2">
      <c r="B2278" s="473"/>
      <c r="C2278" s="473"/>
      <c r="D2278" s="473"/>
      <c r="E2278" s="473"/>
      <c r="F2278" s="473"/>
      <c r="G2278" s="466"/>
      <c r="H2278" s="466"/>
      <c r="I2278" s="466"/>
      <c r="J2278" s="466"/>
      <c r="K2278" s="466"/>
      <c r="L2278" s="466"/>
      <c r="M2278" s="466"/>
      <c r="N2278" s="466"/>
      <c r="P2278" s="466"/>
      <c r="Q2278" s="466"/>
      <c r="R2278" s="466"/>
      <c r="S2278" s="466"/>
      <c r="T2278" s="466"/>
      <c r="U2278" s="466"/>
      <c r="V2278" s="466"/>
      <c r="W2278" s="466"/>
      <c r="X2278" s="466"/>
      <c r="Y2278" s="466"/>
      <c r="Z2278" s="466"/>
      <c r="AA2278" s="466"/>
      <c r="AB2278" s="466"/>
      <c r="AC2278" s="466"/>
      <c r="AD2278" s="466"/>
      <c r="AE2278" s="466"/>
      <c r="AF2278" s="466"/>
      <c r="AG2278" s="466"/>
      <c r="AH2278" s="466"/>
    </row>
    <row r="2279" spans="2:34" ht="12.75" customHeight="1" x14ac:dyDescent="0.2">
      <c r="B2279" s="473"/>
      <c r="C2279" s="473"/>
      <c r="D2279" s="473"/>
      <c r="E2279" s="473"/>
      <c r="F2279" s="473"/>
      <c r="G2279" s="466"/>
      <c r="H2279" s="466"/>
      <c r="I2279" s="466"/>
      <c r="J2279" s="466"/>
      <c r="K2279" s="466"/>
      <c r="L2279" s="466"/>
      <c r="M2279" s="466"/>
      <c r="N2279" s="466"/>
      <c r="P2279" s="466"/>
      <c r="Q2279" s="466"/>
      <c r="R2279" s="466"/>
      <c r="S2279" s="466"/>
      <c r="T2279" s="466"/>
      <c r="U2279" s="466"/>
      <c r="V2279" s="466"/>
      <c r="W2279" s="466"/>
      <c r="X2279" s="466"/>
      <c r="Y2279" s="466"/>
      <c r="Z2279" s="466"/>
      <c r="AA2279" s="466"/>
      <c r="AB2279" s="466"/>
      <c r="AC2279" s="466"/>
      <c r="AD2279" s="466"/>
      <c r="AE2279" s="466"/>
      <c r="AF2279" s="466"/>
      <c r="AG2279" s="466"/>
      <c r="AH2279" s="466"/>
    </row>
    <row r="2280" spans="2:34" ht="12.75" customHeight="1" x14ac:dyDescent="0.2">
      <c r="B2280" s="473"/>
      <c r="C2280" s="473"/>
      <c r="D2280" s="473"/>
      <c r="E2280" s="473"/>
      <c r="F2280" s="473"/>
      <c r="G2280" s="466"/>
      <c r="H2280" s="466"/>
      <c r="I2280" s="466"/>
      <c r="J2280" s="466"/>
      <c r="K2280" s="466"/>
      <c r="L2280" s="466"/>
      <c r="M2280" s="466"/>
      <c r="N2280" s="466"/>
      <c r="P2280" s="466"/>
      <c r="Q2280" s="466"/>
      <c r="R2280" s="466"/>
      <c r="S2280" s="466"/>
      <c r="T2280" s="466"/>
      <c r="U2280" s="466"/>
      <c r="V2280" s="466"/>
      <c r="W2280" s="466"/>
      <c r="X2280" s="466"/>
      <c r="Y2280" s="466"/>
      <c r="Z2280" s="466"/>
      <c r="AA2280" s="466"/>
      <c r="AB2280" s="466"/>
      <c r="AC2280" s="466"/>
      <c r="AD2280" s="466"/>
      <c r="AE2280" s="466"/>
      <c r="AF2280" s="466"/>
      <c r="AG2280" s="466"/>
      <c r="AH2280" s="466"/>
    </row>
    <row r="2281" spans="2:34" ht="12.75" customHeight="1" x14ac:dyDescent="0.2">
      <c r="B2281" s="473"/>
      <c r="C2281" s="473"/>
      <c r="D2281" s="473"/>
      <c r="E2281" s="473"/>
      <c r="F2281" s="473"/>
      <c r="G2281" s="466"/>
      <c r="H2281" s="466"/>
      <c r="I2281" s="466"/>
      <c r="J2281" s="466"/>
      <c r="K2281" s="466"/>
      <c r="L2281" s="466"/>
      <c r="M2281" s="466"/>
      <c r="N2281" s="466"/>
      <c r="P2281" s="466"/>
      <c r="Q2281" s="466"/>
      <c r="R2281" s="466"/>
      <c r="S2281" s="466"/>
      <c r="T2281" s="466"/>
      <c r="U2281" s="466"/>
      <c r="V2281" s="466"/>
      <c r="W2281" s="466"/>
      <c r="X2281" s="466"/>
      <c r="Y2281" s="466"/>
      <c r="Z2281" s="466"/>
      <c r="AA2281" s="466"/>
      <c r="AB2281" s="466"/>
      <c r="AC2281" s="466"/>
      <c r="AD2281" s="466"/>
      <c r="AE2281" s="466"/>
      <c r="AF2281" s="466"/>
      <c r="AG2281" s="466"/>
      <c r="AH2281" s="466"/>
    </row>
    <row r="2282" spans="2:34" ht="12.75" customHeight="1" x14ac:dyDescent="0.2">
      <c r="B2282" s="473"/>
      <c r="C2282" s="473"/>
      <c r="D2282" s="473"/>
      <c r="E2282" s="473"/>
      <c r="F2282" s="473"/>
      <c r="G2282" s="466"/>
      <c r="H2282" s="466"/>
      <c r="I2282" s="466"/>
      <c r="J2282" s="466"/>
      <c r="K2282" s="466"/>
      <c r="L2282" s="466"/>
      <c r="M2282" s="466"/>
      <c r="N2282" s="466"/>
      <c r="P2282" s="466"/>
      <c r="Q2282" s="466"/>
      <c r="R2282" s="466"/>
      <c r="S2282" s="466"/>
      <c r="T2282" s="466"/>
      <c r="U2282" s="466"/>
      <c r="V2282" s="466"/>
      <c r="W2282" s="466"/>
      <c r="X2282" s="466"/>
      <c r="Y2282" s="466"/>
      <c r="Z2282" s="466"/>
      <c r="AA2282" s="466"/>
      <c r="AB2282" s="466"/>
      <c r="AC2282" s="466"/>
      <c r="AD2282" s="466"/>
      <c r="AE2282" s="466"/>
      <c r="AF2282" s="466"/>
      <c r="AG2282" s="466"/>
      <c r="AH2282" s="466"/>
    </row>
    <row r="2283" spans="2:34" ht="12.75" customHeight="1" x14ac:dyDescent="0.2">
      <c r="B2283" s="473"/>
      <c r="C2283" s="473"/>
      <c r="D2283" s="473"/>
      <c r="E2283" s="473"/>
      <c r="F2283" s="473"/>
      <c r="G2283" s="466"/>
      <c r="H2283" s="466"/>
      <c r="I2283" s="466"/>
      <c r="J2283" s="466"/>
      <c r="K2283" s="466"/>
      <c r="L2283" s="466"/>
      <c r="M2283" s="466"/>
      <c r="N2283" s="466"/>
      <c r="P2283" s="466"/>
      <c r="Q2283" s="466"/>
      <c r="R2283" s="466"/>
      <c r="S2283" s="466"/>
      <c r="T2283" s="466"/>
      <c r="U2283" s="466"/>
      <c r="V2283" s="466"/>
      <c r="W2283" s="466"/>
      <c r="X2283" s="466"/>
      <c r="Y2283" s="466"/>
      <c r="Z2283" s="466"/>
      <c r="AA2283" s="466"/>
      <c r="AB2283" s="466"/>
      <c r="AC2283" s="466"/>
      <c r="AD2283" s="466"/>
      <c r="AE2283" s="466"/>
      <c r="AF2283" s="466"/>
      <c r="AG2283" s="466"/>
      <c r="AH2283" s="466"/>
    </row>
    <row r="2284" spans="2:34" ht="12.75" customHeight="1" x14ac:dyDescent="0.2">
      <c r="B2284" s="473"/>
      <c r="C2284" s="473"/>
      <c r="D2284" s="473"/>
      <c r="E2284" s="473"/>
      <c r="F2284" s="473"/>
      <c r="G2284" s="466"/>
      <c r="H2284" s="466"/>
      <c r="I2284" s="466"/>
      <c r="J2284" s="466"/>
      <c r="K2284" s="466"/>
      <c r="L2284" s="466"/>
      <c r="M2284" s="466"/>
      <c r="N2284" s="466"/>
      <c r="P2284" s="466"/>
      <c r="Q2284" s="466"/>
      <c r="R2284" s="466"/>
      <c r="S2284" s="466"/>
      <c r="T2284" s="466"/>
      <c r="U2284" s="466"/>
      <c r="V2284" s="466"/>
      <c r="W2284" s="466"/>
      <c r="X2284" s="466"/>
      <c r="Y2284" s="466"/>
      <c r="Z2284" s="466"/>
      <c r="AA2284" s="466"/>
      <c r="AB2284" s="466"/>
      <c r="AC2284" s="466"/>
      <c r="AD2284" s="466"/>
      <c r="AE2284" s="466"/>
      <c r="AF2284" s="466"/>
      <c r="AG2284" s="466"/>
      <c r="AH2284" s="466"/>
    </row>
    <row r="2285" spans="2:34" ht="12.75" customHeight="1" x14ac:dyDescent="0.2">
      <c r="B2285" s="473"/>
      <c r="C2285" s="473"/>
      <c r="D2285" s="473"/>
      <c r="E2285" s="473"/>
      <c r="F2285" s="473"/>
      <c r="G2285" s="466"/>
      <c r="H2285" s="466"/>
      <c r="I2285" s="466"/>
      <c r="J2285" s="466"/>
      <c r="K2285" s="466"/>
      <c r="L2285" s="466"/>
      <c r="M2285" s="466"/>
      <c r="N2285" s="466"/>
      <c r="P2285" s="466"/>
      <c r="Q2285" s="466"/>
      <c r="R2285" s="466"/>
      <c r="S2285" s="466"/>
      <c r="T2285" s="466"/>
      <c r="U2285" s="466"/>
      <c r="V2285" s="466"/>
      <c r="W2285" s="466"/>
      <c r="X2285" s="466"/>
      <c r="Y2285" s="466"/>
      <c r="Z2285" s="466"/>
      <c r="AA2285" s="466"/>
      <c r="AB2285" s="466"/>
      <c r="AC2285" s="466"/>
      <c r="AD2285" s="466"/>
      <c r="AE2285" s="466"/>
      <c r="AF2285" s="466"/>
      <c r="AG2285" s="466"/>
      <c r="AH2285" s="466"/>
    </row>
    <row r="2286" spans="2:34" ht="12.75" customHeight="1" x14ac:dyDescent="0.2">
      <c r="B2286" s="473"/>
      <c r="C2286" s="473"/>
      <c r="D2286" s="473"/>
      <c r="E2286" s="473"/>
      <c r="F2286" s="473"/>
      <c r="G2286" s="466"/>
      <c r="H2286" s="466"/>
      <c r="I2286" s="466"/>
      <c r="J2286" s="466"/>
      <c r="K2286" s="466"/>
      <c r="L2286" s="466"/>
      <c r="M2286" s="466"/>
      <c r="N2286" s="466"/>
      <c r="P2286" s="466"/>
      <c r="Q2286" s="466"/>
      <c r="R2286" s="466"/>
      <c r="S2286" s="466"/>
      <c r="T2286" s="466"/>
      <c r="U2286" s="466"/>
      <c r="V2286" s="466"/>
      <c r="W2286" s="466"/>
      <c r="X2286" s="466"/>
      <c r="Y2286" s="466"/>
      <c r="Z2286" s="466"/>
      <c r="AA2286" s="466"/>
      <c r="AB2286" s="466"/>
      <c r="AC2286" s="466"/>
      <c r="AD2286" s="466"/>
      <c r="AE2286" s="466"/>
      <c r="AF2286" s="466"/>
      <c r="AG2286" s="466"/>
      <c r="AH2286" s="466"/>
    </row>
    <row r="2287" spans="2:34" ht="12.75" customHeight="1" x14ac:dyDescent="0.2">
      <c r="B2287" s="473"/>
      <c r="C2287" s="473"/>
      <c r="D2287" s="473"/>
      <c r="E2287" s="473"/>
      <c r="F2287" s="473"/>
      <c r="G2287" s="466"/>
      <c r="H2287" s="466"/>
      <c r="I2287" s="466"/>
      <c r="J2287" s="466"/>
      <c r="K2287" s="466"/>
      <c r="L2287" s="466"/>
      <c r="M2287" s="466"/>
      <c r="N2287" s="466"/>
      <c r="P2287" s="466"/>
      <c r="Q2287" s="466"/>
      <c r="R2287" s="466"/>
      <c r="S2287" s="466"/>
      <c r="T2287" s="466"/>
      <c r="U2287" s="466"/>
      <c r="V2287" s="466"/>
      <c r="W2287" s="466"/>
      <c r="X2287" s="466"/>
      <c r="Y2287" s="466"/>
      <c r="Z2287" s="466"/>
      <c r="AA2287" s="466"/>
      <c r="AB2287" s="466"/>
      <c r="AC2287" s="466"/>
      <c r="AD2287" s="466"/>
      <c r="AE2287" s="466"/>
      <c r="AF2287" s="466"/>
      <c r="AG2287" s="466"/>
      <c r="AH2287" s="466"/>
    </row>
    <row r="2288" spans="2:34" ht="12.75" customHeight="1" x14ac:dyDescent="0.2">
      <c r="B2288" s="473"/>
      <c r="C2288" s="473"/>
      <c r="D2288" s="473"/>
      <c r="E2288" s="473"/>
      <c r="F2288" s="473"/>
      <c r="G2288" s="466"/>
      <c r="H2288" s="466"/>
      <c r="I2288" s="466"/>
      <c r="J2288" s="466"/>
      <c r="K2288" s="466"/>
      <c r="L2288" s="466"/>
      <c r="M2288" s="466"/>
      <c r="N2288" s="466"/>
      <c r="P2288" s="466"/>
      <c r="Q2288" s="466"/>
      <c r="R2288" s="466"/>
      <c r="S2288" s="466"/>
      <c r="T2288" s="466"/>
      <c r="U2288" s="466"/>
      <c r="V2288" s="466"/>
      <c r="W2288" s="466"/>
      <c r="X2288" s="466"/>
      <c r="Y2288" s="466"/>
      <c r="Z2288" s="466"/>
      <c r="AA2288" s="466"/>
      <c r="AB2288" s="466"/>
      <c r="AC2288" s="466"/>
      <c r="AD2288" s="466"/>
      <c r="AE2288" s="466"/>
      <c r="AF2288" s="466"/>
      <c r="AG2288" s="466"/>
      <c r="AH2288" s="466"/>
    </row>
    <row r="2289" spans="2:34" ht="12.75" customHeight="1" x14ac:dyDescent="0.2">
      <c r="B2289" s="473"/>
      <c r="C2289" s="473"/>
      <c r="D2289" s="473"/>
      <c r="E2289" s="473"/>
      <c r="F2289" s="473"/>
      <c r="G2289" s="466"/>
      <c r="H2289" s="466"/>
      <c r="I2289" s="466"/>
      <c r="J2289" s="466"/>
      <c r="K2289" s="466"/>
      <c r="L2289" s="466"/>
      <c r="M2289" s="466"/>
      <c r="N2289" s="466"/>
      <c r="P2289" s="466"/>
      <c r="Q2289" s="466"/>
      <c r="R2289" s="466"/>
      <c r="S2289" s="466"/>
      <c r="T2289" s="466"/>
      <c r="U2289" s="466"/>
      <c r="V2289" s="466"/>
      <c r="W2289" s="466"/>
      <c r="X2289" s="466"/>
      <c r="Y2289" s="466"/>
      <c r="Z2289" s="466"/>
      <c r="AA2289" s="466"/>
      <c r="AB2289" s="466"/>
      <c r="AC2289" s="466"/>
      <c r="AD2289" s="466"/>
      <c r="AE2289" s="466"/>
      <c r="AF2289" s="466"/>
      <c r="AG2289" s="466"/>
      <c r="AH2289" s="466"/>
    </row>
    <row r="2290" spans="2:34" ht="12.75" customHeight="1" x14ac:dyDescent="0.2">
      <c r="B2290" s="473"/>
      <c r="C2290" s="473"/>
      <c r="D2290" s="473"/>
      <c r="E2290" s="473"/>
      <c r="F2290" s="473"/>
      <c r="G2290" s="466"/>
      <c r="H2290" s="466"/>
      <c r="I2290" s="466"/>
      <c r="J2290" s="466"/>
      <c r="K2290" s="466"/>
      <c r="L2290" s="466"/>
      <c r="M2290" s="466"/>
      <c r="N2290" s="466"/>
      <c r="P2290" s="466"/>
      <c r="Q2290" s="466"/>
      <c r="R2290" s="466"/>
      <c r="S2290" s="466"/>
      <c r="T2290" s="466"/>
      <c r="U2290" s="466"/>
      <c r="V2290" s="466"/>
      <c r="W2290" s="466"/>
      <c r="X2290" s="466"/>
      <c r="Y2290" s="466"/>
      <c r="Z2290" s="466"/>
      <c r="AA2290" s="466"/>
      <c r="AB2290" s="466"/>
      <c r="AC2290" s="466"/>
      <c r="AD2290" s="466"/>
      <c r="AE2290" s="466"/>
      <c r="AF2290" s="466"/>
      <c r="AG2290" s="466"/>
      <c r="AH2290" s="466"/>
    </row>
    <row r="2291" spans="2:34" ht="12.75" customHeight="1" x14ac:dyDescent="0.2">
      <c r="B2291" s="473"/>
      <c r="C2291" s="473"/>
      <c r="D2291" s="473"/>
      <c r="E2291" s="473"/>
      <c r="F2291" s="473"/>
      <c r="G2291" s="466"/>
      <c r="H2291" s="466"/>
      <c r="I2291" s="466"/>
      <c r="J2291" s="466"/>
      <c r="K2291" s="466"/>
      <c r="L2291" s="466"/>
      <c r="M2291" s="466"/>
      <c r="N2291" s="466"/>
      <c r="P2291" s="466"/>
      <c r="Q2291" s="466"/>
      <c r="R2291" s="466"/>
      <c r="S2291" s="466"/>
      <c r="T2291" s="466"/>
      <c r="U2291" s="466"/>
      <c r="V2291" s="466"/>
      <c r="W2291" s="466"/>
      <c r="X2291" s="466"/>
      <c r="Y2291" s="466"/>
      <c r="Z2291" s="466"/>
      <c r="AA2291" s="466"/>
      <c r="AB2291" s="466"/>
      <c r="AC2291" s="466"/>
      <c r="AD2291" s="466"/>
      <c r="AE2291" s="466"/>
      <c r="AF2291" s="466"/>
      <c r="AG2291" s="466"/>
      <c r="AH2291" s="466"/>
    </row>
    <row r="2292" spans="2:34" ht="12.75" customHeight="1" x14ac:dyDescent="0.2">
      <c r="B2292" s="473"/>
      <c r="C2292" s="473"/>
      <c r="D2292" s="473"/>
      <c r="E2292" s="473"/>
      <c r="F2292" s="473"/>
      <c r="G2292" s="466"/>
      <c r="H2292" s="466"/>
      <c r="I2292" s="466"/>
      <c r="J2292" s="466"/>
      <c r="K2292" s="466"/>
      <c r="L2292" s="466"/>
      <c r="M2292" s="466"/>
      <c r="N2292" s="466"/>
      <c r="P2292" s="466"/>
      <c r="Q2292" s="466"/>
      <c r="R2292" s="466"/>
      <c r="S2292" s="466"/>
      <c r="T2292" s="466"/>
      <c r="U2292" s="466"/>
      <c r="V2292" s="466"/>
      <c r="W2292" s="466"/>
      <c r="X2292" s="466"/>
      <c r="Y2292" s="466"/>
      <c r="Z2292" s="466"/>
      <c r="AA2292" s="466"/>
      <c r="AB2292" s="466"/>
      <c r="AC2292" s="466"/>
      <c r="AD2292" s="466"/>
      <c r="AE2292" s="466"/>
      <c r="AF2292" s="466"/>
      <c r="AG2292" s="466"/>
      <c r="AH2292" s="466"/>
    </row>
  </sheetData>
  <phoneticPr fontId="4" type="noConversion"/>
  <printOptions horizontalCentered="1"/>
  <pageMargins left="0.39370078740157483" right="0.15748031496062992" top="0.78740157480314965" bottom="0.39370078740157483" header="0.27559055118110237" footer="0"/>
  <pageSetup paperSize="9" scale="87" fitToHeight="10" orientation="landscape" useFirstPageNumber="1" r:id="rId1"/>
  <headerFooter differentFirst="1">
    <oddHeader xml:space="preserve">&amp;C&amp;"Arial,Regular"&amp;8C/53/INF/7
Annex I / Annexe I / Anlage I / Anexo I
page &amp;P / Seite &amp;P / página &amp;P </oddHeader>
    <firstHeader>&amp;C&amp;"Arial,Regular"&amp;9C/53/INF/7
ANNEX I / ANNEXE I / ANLAGE I / ANEXO I</firstHeader>
  </headerFooter>
  <rowBreaks count="7" manualBreakCount="7">
    <brk id="410" max="13" man="1"/>
    <brk id="681" max="13" man="1"/>
    <brk id="943" max="13" man="1"/>
    <brk id="1142" max="13" man="1"/>
    <brk id="1317" max="13" man="1"/>
    <brk id="1493" max="13" man="1"/>
    <brk id="168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H541"/>
  <sheetViews>
    <sheetView view="pageBreakPreview" topLeftCell="B1" zoomScale="115" zoomScaleNormal="115" zoomScaleSheetLayoutView="115" workbookViewId="0">
      <pane xSplit="2" ySplit="8" topLeftCell="D93" activePane="bottomRight" state="frozen"/>
      <selection activeCell="B1" sqref="B1"/>
      <selection pane="topRight" activeCell="D1" sqref="D1"/>
      <selection pane="bottomLeft" activeCell="B9" sqref="B9"/>
      <selection pane="bottomRight" activeCell="B114" sqref="B114:C115"/>
    </sheetView>
  </sheetViews>
  <sheetFormatPr defaultColWidth="4.42578125" defaultRowHeight="12.75" customHeight="1" x14ac:dyDescent="0.25"/>
  <cols>
    <col min="1" max="1" width="2.85546875" style="22" hidden="1" customWidth="1"/>
    <col min="2" max="2" width="2.85546875" style="27" customWidth="1"/>
    <col min="3" max="3" width="32.140625" style="27" customWidth="1"/>
    <col min="4" max="5" width="3" style="81" customWidth="1"/>
    <col min="6" max="6" width="3.5703125" style="81" bestFit="1" customWidth="1"/>
    <col min="7" max="8" width="3.140625" style="81" hidden="1" customWidth="1"/>
    <col min="9" max="9" width="2.85546875" style="81" bestFit="1" customWidth="1"/>
    <col min="10" max="10" width="3" style="81" customWidth="1"/>
    <col min="11" max="11" width="3.140625" style="81" hidden="1" customWidth="1"/>
    <col min="12" max="13" width="3" style="81" customWidth="1"/>
    <col min="14" max="14" width="3.140625" style="81" customWidth="1"/>
    <col min="15" max="15" width="3.28515625" style="81" customWidth="1"/>
    <col min="16" max="20" width="3" style="81" customWidth="1"/>
    <col min="21" max="22" width="3.28515625" style="81" customWidth="1"/>
    <col min="23" max="23" width="3" style="81" customWidth="1"/>
    <col min="24" max="24" width="2.85546875" style="81" customWidth="1"/>
    <col min="25" max="25" width="3.28515625" style="81" customWidth="1"/>
    <col min="26" max="26" width="2.85546875" style="81" customWidth="1"/>
    <col min="27" max="27" width="3.28515625" style="81" customWidth="1"/>
    <col min="28" max="28" width="3.5703125" style="81" bestFit="1" customWidth="1"/>
    <col min="29" max="29" width="3" style="81" customWidth="1"/>
    <col min="30" max="30" width="3" style="81" hidden="1" customWidth="1"/>
    <col min="31" max="31" width="3" style="81" bestFit="1" customWidth="1"/>
    <col min="32" max="32" width="2.85546875" style="81" customWidth="1"/>
    <col min="33" max="33" width="3.5703125" style="81" bestFit="1" customWidth="1"/>
    <col min="34" max="34" width="3" style="81" customWidth="1"/>
    <col min="35" max="35" width="3.5703125" style="81" customWidth="1"/>
    <col min="36" max="36" width="2.85546875" style="81" hidden="1" customWidth="1"/>
    <col min="37" max="37" width="3.5703125" style="81" customWidth="1"/>
    <col min="38" max="39" width="2.85546875" style="81" hidden="1" customWidth="1"/>
    <col min="40" max="40" width="3" style="81" customWidth="1"/>
    <col min="41" max="41" width="2.7109375" style="81" hidden="1" customWidth="1"/>
    <col min="42" max="42" width="3" style="81" customWidth="1"/>
    <col min="43" max="43" width="0.140625" style="81" hidden="1" customWidth="1"/>
    <col min="44" max="44" width="3.140625" style="81" bestFit="1" customWidth="1"/>
    <col min="45" max="45" width="2.85546875" style="81" customWidth="1"/>
    <col min="46" max="46" width="4.5703125" style="81" customWidth="1"/>
    <col min="47" max="47" width="2.85546875" style="81" customWidth="1"/>
    <col min="48" max="48" width="2.5703125" style="81" customWidth="1"/>
    <col min="49" max="50" width="2.85546875" style="81" customWidth="1"/>
    <col min="51" max="52" width="2.7109375" style="81" bestFit="1" customWidth="1"/>
    <col min="53" max="53" width="3" style="81" customWidth="1"/>
    <col min="54" max="55" width="3.140625" style="81" bestFit="1" customWidth="1"/>
    <col min="56" max="58" width="2.85546875" style="81" customWidth="1"/>
    <col min="59" max="59" width="3.140625" style="81" hidden="1" customWidth="1"/>
    <col min="60" max="60" width="2.28515625" style="81" bestFit="1" customWidth="1"/>
    <col min="61" max="61" width="3" style="81" customWidth="1"/>
    <col min="62" max="62" width="2.85546875" style="81" hidden="1" customWidth="1"/>
    <col min="63" max="63" width="2.85546875" style="81" customWidth="1"/>
    <col min="64" max="64" width="2.85546875" style="81" hidden="1" customWidth="1"/>
    <col min="65" max="65" width="3.140625" style="81" bestFit="1" customWidth="1"/>
    <col min="66" max="66" width="4.42578125" style="81" customWidth="1"/>
    <col min="67" max="67" width="3.140625" style="81" customWidth="1"/>
    <col min="68" max="68" width="3" style="81" hidden="1" customWidth="1"/>
    <col min="69" max="70" width="3.140625" style="81" bestFit="1" customWidth="1"/>
    <col min="71" max="71" width="3.28515625" style="81" customWidth="1"/>
    <col min="72" max="72" width="5.5703125" style="414" customWidth="1"/>
    <col min="73" max="73" width="6.85546875" customWidth="1"/>
    <col min="74" max="74" width="3" style="22" customWidth="1"/>
    <col min="75" max="75" width="9.5703125" style="22" customWidth="1"/>
    <col min="76" max="82" width="3" style="22" customWidth="1"/>
    <col min="83" max="16384" width="4.42578125" style="22"/>
  </cols>
  <sheetData>
    <row r="1" spans="1:242" s="51" customFormat="1" ht="17.25" customHeight="1" x14ac:dyDescent="0.25">
      <c r="B1" s="187" t="s">
        <v>457</v>
      </c>
      <c r="C1" s="5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389"/>
      <c r="BU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</row>
    <row r="2" spans="1:242" s="53" customFormat="1" ht="17.25" customHeight="1" x14ac:dyDescent="0.25">
      <c r="B2" s="187" t="s">
        <v>458</v>
      </c>
      <c r="C2" s="5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389"/>
      <c r="BU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</row>
    <row r="3" spans="1:242" s="53" customFormat="1" ht="17.25" customHeight="1" x14ac:dyDescent="0.25">
      <c r="B3" s="187" t="s">
        <v>459</v>
      </c>
      <c r="C3" s="5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389"/>
      <c r="BU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</row>
    <row r="4" spans="1:242" s="53" customFormat="1" ht="17.25" customHeight="1" x14ac:dyDescent="0.25">
      <c r="B4" s="187" t="s">
        <v>460</v>
      </c>
      <c r="C4" s="5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389"/>
      <c r="BU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242" s="53" customFormat="1" ht="6" customHeight="1" x14ac:dyDescent="0.25">
      <c r="B5" s="274"/>
      <c r="C5" s="273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2"/>
      <c r="AF5" s="642"/>
      <c r="AG5" s="642"/>
      <c r="AH5" s="642"/>
      <c r="AI5" s="642"/>
      <c r="AJ5" s="642"/>
      <c r="AK5" s="642"/>
      <c r="AL5" s="642"/>
      <c r="AM5" s="642"/>
      <c r="AN5" s="642"/>
      <c r="AO5" s="642"/>
      <c r="AP5" s="642"/>
      <c r="AQ5" s="642"/>
      <c r="AR5" s="642"/>
      <c r="AS5" s="642"/>
      <c r="AT5" s="642"/>
      <c r="AU5" s="642"/>
      <c r="AV5" s="642"/>
      <c r="AW5" s="642"/>
      <c r="AX5" s="642"/>
      <c r="AY5" s="642"/>
      <c r="AZ5" s="642"/>
      <c r="BA5" s="642"/>
      <c r="BB5" s="642"/>
      <c r="BC5" s="642"/>
      <c r="BD5" s="642"/>
      <c r="BE5" s="642"/>
      <c r="BF5" s="642"/>
      <c r="BG5" s="642"/>
      <c r="BH5" s="642"/>
      <c r="BI5" s="642"/>
      <c r="BJ5" s="642"/>
      <c r="BK5" s="642"/>
      <c r="BL5" s="642"/>
      <c r="BM5" s="642"/>
      <c r="BN5" s="642"/>
      <c r="BO5" s="642"/>
      <c r="BP5" s="642"/>
      <c r="BQ5" s="642"/>
      <c r="BR5" s="642"/>
      <c r="BS5" s="642"/>
      <c r="BT5" s="390"/>
      <c r="BU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242" s="74" customFormat="1" ht="16.5" customHeight="1" x14ac:dyDescent="0.25">
      <c r="B6" s="193" t="s">
        <v>412</v>
      </c>
      <c r="C6" s="194"/>
      <c r="D6" s="199" t="s">
        <v>413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391"/>
      <c r="BU6"/>
      <c r="BV6" s="75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242" s="76" customFormat="1" ht="11.25" customHeight="1" x14ac:dyDescent="0.25">
      <c r="B7" s="417" t="s">
        <v>409</v>
      </c>
      <c r="C7" s="418"/>
      <c r="D7" s="195" t="s">
        <v>0</v>
      </c>
      <c r="E7" s="196" t="s">
        <v>1</v>
      </c>
      <c r="F7" s="196" t="s">
        <v>3</v>
      </c>
      <c r="G7" s="196" t="s">
        <v>174</v>
      </c>
      <c r="H7" s="196" t="s">
        <v>397</v>
      </c>
      <c r="I7" s="196" t="s">
        <v>4</v>
      </c>
      <c r="J7" s="196" t="s">
        <v>5</v>
      </c>
      <c r="K7" s="196" t="s">
        <v>6</v>
      </c>
      <c r="L7" s="196" t="s">
        <v>7</v>
      </c>
      <c r="M7" s="196" t="s">
        <v>60</v>
      </c>
      <c r="N7" s="196" t="s">
        <v>8</v>
      </c>
      <c r="O7" s="196" t="s">
        <v>9</v>
      </c>
      <c r="P7" s="196" t="s">
        <v>10</v>
      </c>
      <c r="Q7" s="196" t="s">
        <v>50</v>
      </c>
      <c r="R7" s="196" t="s">
        <v>11</v>
      </c>
      <c r="S7" s="196" t="s">
        <v>123</v>
      </c>
      <c r="T7" s="196" t="s">
        <v>12</v>
      </c>
      <c r="U7" s="196" t="s">
        <v>13</v>
      </c>
      <c r="V7" s="196" t="s">
        <v>14</v>
      </c>
      <c r="W7" s="196" t="s">
        <v>16</v>
      </c>
      <c r="X7" s="196" t="s">
        <v>49</v>
      </c>
      <c r="Y7" s="196" t="s">
        <v>17</v>
      </c>
      <c r="Z7" s="196" t="s">
        <v>18</v>
      </c>
      <c r="AA7" s="196" t="s">
        <v>19</v>
      </c>
      <c r="AB7" s="196" t="s">
        <v>20</v>
      </c>
      <c r="AC7" s="196" t="s">
        <v>184</v>
      </c>
      <c r="AD7" s="196" t="s">
        <v>54</v>
      </c>
      <c r="AE7" s="196" t="s">
        <v>21</v>
      </c>
      <c r="AF7" s="196" t="s">
        <v>22</v>
      </c>
      <c r="AG7" s="196" t="s">
        <v>23</v>
      </c>
      <c r="AH7" s="196" t="s">
        <v>125</v>
      </c>
      <c r="AI7" s="196" t="s">
        <v>24</v>
      </c>
      <c r="AJ7" s="196" t="s">
        <v>117</v>
      </c>
      <c r="AK7" s="196" t="s">
        <v>25</v>
      </c>
      <c r="AL7" s="196" t="s">
        <v>26</v>
      </c>
      <c r="AM7" s="196" t="s">
        <v>48</v>
      </c>
      <c r="AN7" s="196" t="s">
        <v>55</v>
      </c>
      <c r="AO7" s="196" t="s">
        <v>114</v>
      </c>
      <c r="AP7" s="196" t="s">
        <v>56</v>
      </c>
      <c r="AQ7" s="196" t="s">
        <v>126</v>
      </c>
      <c r="AR7" s="196" t="s">
        <v>51</v>
      </c>
      <c r="AS7" s="196" t="s">
        <v>27</v>
      </c>
      <c r="AT7" s="196" t="s">
        <v>28</v>
      </c>
      <c r="AU7" s="196" t="s">
        <v>29</v>
      </c>
      <c r="AV7" s="196" t="s">
        <v>31</v>
      </c>
      <c r="AW7" s="196" t="s">
        <v>52</v>
      </c>
      <c r="AX7" s="196" t="s">
        <v>326</v>
      </c>
      <c r="AY7" s="196" t="s">
        <v>32</v>
      </c>
      <c r="AZ7" s="196" t="s">
        <v>33</v>
      </c>
      <c r="BA7" s="196" t="s">
        <v>35</v>
      </c>
      <c r="BB7" s="196" t="s">
        <v>116</v>
      </c>
      <c r="BC7" s="196" t="s">
        <v>59</v>
      </c>
      <c r="BD7" s="196" t="s">
        <v>179</v>
      </c>
      <c r="BE7" s="196" t="s">
        <v>37</v>
      </c>
      <c r="BF7" s="196" t="s">
        <v>38</v>
      </c>
      <c r="BG7" s="196" t="s">
        <v>119</v>
      </c>
      <c r="BH7" s="196" t="s">
        <v>39</v>
      </c>
      <c r="BI7" s="196" t="s">
        <v>41</v>
      </c>
      <c r="BJ7" s="196" t="s">
        <v>61</v>
      </c>
      <c r="BK7" s="196" t="s">
        <v>128</v>
      </c>
      <c r="BL7" s="196" t="s">
        <v>363</v>
      </c>
      <c r="BM7" s="196" t="s">
        <v>43</v>
      </c>
      <c r="BN7" s="196" t="s">
        <v>44</v>
      </c>
      <c r="BO7" s="196" t="s">
        <v>45</v>
      </c>
      <c r="BP7" s="196" t="s">
        <v>121</v>
      </c>
      <c r="BQ7" s="196" t="s">
        <v>178</v>
      </c>
      <c r="BR7" s="196" t="s">
        <v>47</v>
      </c>
      <c r="BS7" s="196" t="s">
        <v>2</v>
      </c>
      <c r="BT7" s="392" t="s">
        <v>122</v>
      </c>
      <c r="BU7"/>
      <c r="BV7" s="7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</row>
    <row r="8" spans="1:242" s="50" customFormat="1" ht="7.5" customHeight="1" x14ac:dyDescent="0.25">
      <c r="B8" s="415"/>
      <c r="C8" s="416"/>
      <c r="D8" s="152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393"/>
      <c r="BU8" s="43"/>
      <c r="BV8" s="91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</row>
    <row r="9" spans="1:242" s="23" customFormat="1" ht="13.5" customHeight="1" x14ac:dyDescent="0.25">
      <c r="A9" s="463">
        <v>1</v>
      </c>
      <c r="B9" s="174" t="s">
        <v>172</v>
      </c>
      <c r="C9" s="358" t="s">
        <v>241</v>
      </c>
      <c r="D9" s="321" t="s">
        <v>368</v>
      </c>
      <c r="E9" s="357"/>
      <c r="F9" s="357"/>
      <c r="G9" s="357"/>
      <c r="H9" s="357"/>
      <c r="I9" s="357"/>
      <c r="J9" s="464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464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464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464"/>
      <c r="AR9" s="357"/>
      <c r="AS9" s="357"/>
      <c r="AT9" s="357"/>
      <c r="AU9" s="357"/>
      <c r="AV9" s="357"/>
      <c r="AW9" s="357"/>
      <c r="AX9" s="357"/>
      <c r="AY9" s="357"/>
      <c r="AZ9" s="357"/>
      <c r="BA9" s="464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464"/>
      <c r="BM9" s="357"/>
      <c r="BN9" s="357"/>
      <c r="BO9" s="357"/>
      <c r="BP9" s="357"/>
      <c r="BQ9" s="357"/>
      <c r="BR9" s="357"/>
      <c r="BS9" s="357" t="s">
        <v>368</v>
      </c>
      <c r="BT9" s="422">
        <f>SUM(F9:BS9)</f>
        <v>0</v>
      </c>
      <c r="BU9" s="43"/>
      <c r="BV9" s="284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</row>
    <row r="10" spans="1:242" s="270" customFormat="1" ht="13.5" customHeight="1" x14ac:dyDescent="0.25">
      <c r="A10" s="271"/>
      <c r="B10" s="244"/>
      <c r="C10" s="359"/>
      <c r="D10" s="322" t="s">
        <v>368</v>
      </c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 t="s">
        <v>368</v>
      </c>
      <c r="BT10" s="460">
        <f>SUM(F10:BS10)</f>
        <v>0</v>
      </c>
      <c r="BU10"/>
      <c r="BV10" s="287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8"/>
      <c r="CQ10" s="288"/>
      <c r="CR10" s="288"/>
      <c r="CS10" s="288"/>
      <c r="CT10" s="288"/>
      <c r="CU10" s="288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</row>
    <row r="11" spans="1:242" s="23" customFormat="1" ht="13.5" customHeight="1" x14ac:dyDescent="0.25">
      <c r="A11" s="248">
        <v>2</v>
      </c>
      <c r="B11" s="175" t="s">
        <v>0</v>
      </c>
      <c r="C11" s="78" t="s">
        <v>129</v>
      </c>
      <c r="D11" s="160" t="s">
        <v>368</v>
      </c>
      <c r="E11" s="324"/>
      <c r="F11" s="324"/>
      <c r="G11" s="324"/>
      <c r="H11" s="324"/>
      <c r="I11" s="324"/>
      <c r="J11" s="162"/>
      <c r="K11" s="324"/>
      <c r="L11" s="324">
        <v>19</v>
      </c>
      <c r="M11" s="324"/>
      <c r="N11" s="324"/>
      <c r="O11" s="324"/>
      <c r="P11" s="324"/>
      <c r="Q11" s="324">
        <v>2</v>
      </c>
      <c r="R11" s="324"/>
      <c r="S11" s="324"/>
      <c r="T11" s="324"/>
      <c r="U11" s="162">
        <v>2</v>
      </c>
      <c r="V11" s="324"/>
      <c r="W11" s="324"/>
      <c r="X11" s="324"/>
      <c r="Y11" s="324">
        <v>7</v>
      </c>
      <c r="Z11" s="324"/>
      <c r="AA11" s="324">
        <v>1</v>
      </c>
      <c r="AB11" s="324">
        <v>3</v>
      </c>
      <c r="AC11" s="324"/>
      <c r="AD11" s="324"/>
      <c r="AE11" s="324"/>
      <c r="AF11" s="162"/>
      <c r="AG11" s="324">
        <v>2</v>
      </c>
      <c r="AH11" s="324"/>
      <c r="AI11" s="324"/>
      <c r="AJ11" s="324"/>
      <c r="AK11" s="324"/>
      <c r="AL11" s="324"/>
      <c r="AM11" s="324"/>
      <c r="AN11" s="324"/>
      <c r="AO11" s="324"/>
      <c r="AP11" s="324"/>
      <c r="AQ11" s="162"/>
      <c r="AR11" s="324"/>
      <c r="AS11" s="324">
        <v>2</v>
      </c>
      <c r="AT11" s="324">
        <v>1</v>
      </c>
      <c r="AU11" s="324"/>
      <c r="AV11" s="324">
        <v>1</v>
      </c>
      <c r="AW11" s="324"/>
      <c r="AX11" s="324"/>
      <c r="AY11" s="324"/>
      <c r="AZ11" s="324"/>
      <c r="BA11" s="162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162"/>
      <c r="BM11" s="324"/>
      <c r="BN11" s="324">
        <v>74</v>
      </c>
      <c r="BO11" s="324">
        <v>1</v>
      </c>
      <c r="BP11" s="324"/>
      <c r="BQ11" s="324"/>
      <c r="BR11" s="324">
        <v>4</v>
      </c>
      <c r="BS11" s="324"/>
      <c r="BT11" s="185">
        <f t="shared" ref="BT11:BT42" si="0">SUM(D11:BS11)</f>
        <v>119</v>
      </c>
      <c r="BU11"/>
      <c r="BV11" s="284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286"/>
      <c r="EO11" s="286"/>
      <c r="EP11" s="286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6"/>
      <c r="FL11" s="286"/>
      <c r="FM11" s="286"/>
      <c r="FN11" s="286"/>
      <c r="FO11" s="286"/>
      <c r="FP11" s="286"/>
      <c r="FQ11" s="286"/>
      <c r="FR11" s="286"/>
      <c r="FS11" s="286"/>
      <c r="FT11" s="286"/>
      <c r="FU11" s="286"/>
      <c r="FV11" s="286"/>
      <c r="FW11" s="286"/>
      <c r="FX11" s="286"/>
      <c r="FY11" s="286"/>
      <c r="FZ11" s="286"/>
      <c r="GA11" s="286"/>
      <c r="GB11" s="286"/>
      <c r="GC11" s="286"/>
      <c r="GD11" s="286"/>
      <c r="GE11" s="286"/>
      <c r="GF11" s="286"/>
      <c r="GG11" s="286"/>
      <c r="GH11" s="286"/>
      <c r="GI11" s="286"/>
      <c r="GJ11" s="286"/>
      <c r="GK11" s="286"/>
      <c r="GL11" s="286"/>
      <c r="GM11" s="286"/>
      <c r="GN11" s="286"/>
      <c r="GO11" s="286"/>
      <c r="GP11" s="286"/>
      <c r="GQ11" s="286"/>
      <c r="GR11" s="286"/>
      <c r="GS11" s="286"/>
      <c r="GT11" s="286"/>
      <c r="GU11" s="286"/>
      <c r="GV11" s="286"/>
      <c r="GW11" s="286"/>
      <c r="GX11" s="286"/>
      <c r="GY11" s="286"/>
      <c r="GZ11" s="286"/>
      <c r="HA11" s="286"/>
      <c r="HB11" s="286"/>
      <c r="HC11" s="286"/>
      <c r="HD11" s="286"/>
      <c r="HE11" s="286"/>
      <c r="HF11" s="286"/>
      <c r="HG11" s="286"/>
      <c r="HH11" s="286"/>
      <c r="HI11" s="286"/>
      <c r="HJ11" s="286"/>
      <c r="HK11" s="286"/>
      <c r="HL11" s="286"/>
      <c r="HM11" s="286"/>
      <c r="HN11" s="286"/>
      <c r="HO11" s="286"/>
      <c r="HP11" s="286"/>
      <c r="HQ11" s="286"/>
      <c r="HR11" s="286"/>
      <c r="HS11" s="286"/>
      <c r="HT11" s="286"/>
      <c r="HU11" s="286"/>
      <c r="HV11" s="286"/>
      <c r="HW11" s="286"/>
      <c r="HX11" s="286"/>
      <c r="HY11" s="286"/>
      <c r="HZ11" s="286"/>
      <c r="IA11" s="286"/>
      <c r="IB11" s="286"/>
      <c r="IC11" s="286"/>
      <c r="ID11" s="286"/>
      <c r="IE11" s="286"/>
      <c r="IF11" s="286"/>
      <c r="IG11" s="286"/>
      <c r="IH11" s="286"/>
    </row>
    <row r="12" spans="1:242" s="270" customFormat="1" ht="13.5" customHeight="1" x14ac:dyDescent="0.25">
      <c r="A12" s="271"/>
      <c r="B12" s="244"/>
      <c r="C12" s="359"/>
      <c r="D12" s="245" t="s">
        <v>368</v>
      </c>
      <c r="E12" s="325"/>
      <c r="F12" s="325"/>
      <c r="G12" s="325"/>
      <c r="H12" s="325"/>
      <c r="I12" s="325"/>
      <c r="J12" s="325"/>
      <c r="K12" s="325"/>
      <c r="L12" s="325"/>
      <c r="M12" s="325"/>
      <c r="N12" s="325">
        <v>2</v>
      </c>
      <c r="O12" s="325"/>
      <c r="P12" s="325"/>
      <c r="Q12" s="325"/>
      <c r="R12" s="325"/>
      <c r="S12" s="325"/>
      <c r="T12" s="325"/>
      <c r="U12" s="325">
        <v>1</v>
      </c>
      <c r="V12" s="325"/>
      <c r="W12" s="325"/>
      <c r="X12" s="325"/>
      <c r="Y12" s="325"/>
      <c r="Z12" s="325"/>
      <c r="AA12" s="325">
        <v>2</v>
      </c>
      <c r="AB12" s="325"/>
      <c r="AC12" s="325"/>
      <c r="AD12" s="325"/>
      <c r="AE12" s="325"/>
      <c r="AF12" s="325"/>
      <c r="AG12" s="325">
        <v>2</v>
      </c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>
        <v>2</v>
      </c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>
        <v>10</v>
      </c>
      <c r="BO12" s="325">
        <v>1</v>
      </c>
      <c r="BP12" s="325"/>
      <c r="BQ12" s="325"/>
      <c r="BR12" s="325"/>
      <c r="BS12" s="326"/>
      <c r="BT12" s="395">
        <f t="shared" si="0"/>
        <v>20</v>
      </c>
      <c r="BU12"/>
      <c r="BV12" s="287"/>
      <c r="BW12" s="288"/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</row>
    <row r="13" spans="1:242" s="23" customFormat="1" ht="13.5" customHeight="1" x14ac:dyDescent="0.25">
      <c r="A13" s="265">
        <v>3</v>
      </c>
      <c r="B13" s="175" t="s">
        <v>1</v>
      </c>
      <c r="C13" s="78" t="s">
        <v>64</v>
      </c>
      <c r="D13" s="327" t="s">
        <v>368</v>
      </c>
      <c r="E13" s="161" t="s">
        <v>368</v>
      </c>
      <c r="F13" s="324" t="s">
        <v>368</v>
      </c>
      <c r="G13" s="324"/>
      <c r="H13" s="324"/>
      <c r="I13" s="324" t="s">
        <v>368</v>
      </c>
      <c r="J13" s="324" t="s">
        <v>368</v>
      </c>
      <c r="K13" s="324"/>
      <c r="L13" s="324" t="s">
        <v>368</v>
      </c>
      <c r="M13" s="324" t="s">
        <v>368</v>
      </c>
      <c r="N13" s="324" t="s">
        <v>368</v>
      </c>
      <c r="O13" s="324" t="s">
        <v>368</v>
      </c>
      <c r="P13" s="324" t="s">
        <v>368</v>
      </c>
      <c r="Q13" s="324" t="s">
        <v>368</v>
      </c>
      <c r="R13" s="324" t="s">
        <v>368</v>
      </c>
      <c r="S13" s="324" t="s">
        <v>368</v>
      </c>
      <c r="T13" s="324" t="s">
        <v>368</v>
      </c>
      <c r="U13" s="324" t="s">
        <v>368</v>
      </c>
      <c r="V13" s="324" t="s">
        <v>368</v>
      </c>
      <c r="W13" s="324" t="s">
        <v>368</v>
      </c>
      <c r="X13" s="324" t="s">
        <v>368</v>
      </c>
      <c r="Y13" s="324" t="s">
        <v>368</v>
      </c>
      <c r="Z13" s="324" t="s">
        <v>368</v>
      </c>
      <c r="AA13" s="324" t="s">
        <v>368</v>
      </c>
      <c r="AB13" s="324" t="s">
        <v>368</v>
      </c>
      <c r="AC13" s="324" t="s">
        <v>368</v>
      </c>
      <c r="AD13" s="324" t="s">
        <v>368</v>
      </c>
      <c r="AE13" s="324" t="s">
        <v>368</v>
      </c>
      <c r="AF13" s="324" t="s">
        <v>368</v>
      </c>
      <c r="AG13" s="324" t="s">
        <v>368</v>
      </c>
      <c r="AH13" s="324"/>
      <c r="AI13" s="324" t="s">
        <v>368</v>
      </c>
      <c r="AJ13" s="324"/>
      <c r="AK13" s="324" t="s">
        <v>368</v>
      </c>
      <c r="AL13" s="324" t="s">
        <v>368</v>
      </c>
      <c r="AM13" s="324"/>
      <c r="AN13" s="324" t="s">
        <v>368</v>
      </c>
      <c r="AO13" s="324" t="s">
        <v>368</v>
      </c>
      <c r="AP13" s="324" t="s">
        <v>368</v>
      </c>
      <c r="AQ13" s="324" t="s">
        <v>368</v>
      </c>
      <c r="AR13" s="324" t="s">
        <v>368</v>
      </c>
      <c r="AS13" s="324" t="s">
        <v>368</v>
      </c>
      <c r="AT13" s="324" t="s">
        <v>368</v>
      </c>
      <c r="AU13" s="324" t="s">
        <v>368</v>
      </c>
      <c r="AV13" s="324" t="s">
        <v>368</v>
      </c>
      <c r="AW13" s="324" t="s">
        <v>368</v>
      </c>
      <c r="AX13" s="324" t="s">
        <v>368</v>
      </c>
      <c r="AY13" s="324" t="s">
        <v>368</v>
      </c>
      <c r="AZ13" s="324"/>
      <c r="BA13" s="324" t="s">
        <v>368</v>
      </c>
      <c r="BB13" s="324"/>
      <c r="BC13" s="324" t="s">
        <v>368</v>
      </c>
      <c r="BD13" s="324" t="s">
        <v>368</v>
      </c>
      <c r="BE13" s="324" t="s">
        <v>368</v>
      </c>
      <c r="BF13" s="324" t="s">
        <v>368</v>
      </c>
      <c r="BG13" s="324"/>
      <c r="BH13" s="324" t="s">
        <v>368</v>
      </c>
      <c r="BI13" s="324" t="s">
        <v>368</v>
      </c>
      <c r="BJ13" s="324"/>
      <c r="BK13" s="324" t="s">
        <v>368</v>
      </c>
      <c r="BL13" s="324" t="s">
        <v>368</v>
      </c>
      <c r="BM13" s="324" t="s">
        <v>368</v>
      </c>
      <c r="BN13" s="324" t="s">
        <v>368</v>
      </c>
      <c r="BO13" s="324" t="s">
        <v>368</v>
      </c>
      <c r="BP13" s="324" t="s">
        <v>368</v>
      </c>
      <c r="BQ13" s="324"/>
      <c r="BR13" s="324" t="s">
        <v>368</v>
      </c>
      <c r="BS13" s="324"/>
      <c r="BT13" s="185">
        <f t="shared" si="0"/>
        <v>0</v>
      </c>
      <c r="BU13"/>
      <c r="BV13" s="284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</row>
    <row r="14" spans="1:242" s="270" customFormat="1" ht="13.5" customHeight="1" x14ac:dyDescent="0.25">
      <c r="A14" s="271"/>
      <c r="B14" s="244"/>
      <c r="C14" s="359"/>
      <c r="D14" s="322" t="s">
        <v>368</v>
      </c>
      <c r="E14" s="328" t="s">
        <v>368</v>
      </c>
      <c r="F14" s="323" t="s">
        <v>368</v>
      </c>
      <c r="G14" s="323"/>
      <c r="H14" s="323"/>
      <c r="I14" s="323" t="s">
        <v>368</v>
      </c>
      <c r="J14" s="323" t="s">
        <v>368</v>
      </c>
      <c r="K14" s="323" t="s">
        <v>368</v>
      </c>
      <c r="L14" s="323" t="s">
        <v>368</v>
      </c>
      <c r="M14" s="323" t="s">
        <v>368</v>
      </c>
      <c r="N14" s="323" t="s">
        <v>368</v>
      </c>
      <c r="O14" s="323" t="s">
        <v>368</v>
      </c>
      <c r="P14" s="323" t="s">
        <v>368</v>
      </c>
      <c r="Q14" s="323" t="s">
        <v>368</v>
      </c>
      <c r="R14" s="323" t="s">
        <v>368</v>
      </c>
      <c r="S14" s="323" t="s">
        <v>368</v>
      </c>
      <c r="T14" s="323" t="s">
        <v>368</v>
      </c>
      <c r="U14" s="323" t="s">
        <v>368</v>
      </c>
      <c r="V14" s="323" t="s">
        <v>368</v>
      </c>
      <c r="W14" s="323" t="s">
        <v>368</v>
      </c>
      <c r="X14" s="323" t="s">
        <v>368</v>
      </c>
      <c r="Y14" s="323" t="s">
        <v>368</v>
      </c>
      <c r="Z14" s="323" t="s">
        <v>368</v>
      </c>
      <c r="AA14" s="323" t="s">
        <v>368</v>
      </c>
      <c r="AB14" s="323" t="s">
        <v>368</v>
      </c>
      <c r="AC14" s="323" t="s">
        <v>368</v>
      </c>
      <c r="AD14" s="323" t="s">
        <v>368</v>
      </c>
      <c r="AE14" s="323" t="s">
        <v>368</v>
      </c>
      <c r="AF14" s="323" t="s">
        <v>368</v>
      </c>
      <c r="AG14" s="323" t="s">
        <v>368</v>
      </c>
      <c r="AH14" s="323"/>
      <c r="AI14" s="323" t="s">
        <v>368</v>
      </c>
      <c r="AJ14" s="323"/>
      <c r="AK14" s="323" t="s">
        <v>368</v>
      </c>
      <c r="AL14" s="323" t="s">
        <v>368</v>
      </c>
      <c r="AM14" s="323"/>
      <c r="AN14" s="323" t="s">
        <v>368</v>
      </c>
      <c r="AO14" s="323" t="s">
        <v>368</v>
      </c>
      <c r="AP14" s="323" t="s">
        <v>368</v>
      </c>
      <c r="AQ14" s="323" t="s">
        <v>368</v>
      </c>
      <c r="AR14" s="323" t="s">
        <v>368</v>
      </c>
      <c r="AS14" s="323" t="s">
        <v>368</v>
      </c>
      <c r="AT14" s="323" t="s">
        <v>368</v>
      </c>
      <c r="AU14" s="323" t="s">
        <v>368</v>
      </c>
      <c r="AV14" s="323" t="s">
        <v>368</v>
      </c>
      <c r="AW14" s="323" t="s">
        <v>368</v>
      </c>
      <c r="AX14" s="323" t="s">
        <v>368</v>
      </c>
      <c r="AY14" s="323" t="s">
        <v>368</v>
      </c>
      <c r="AZ14" s="323"/>
      <c r="BA14" s="323" t="s">
        <v>368</v>
      </c>
      <c r="BB14" s="323"/>
      <c r="BC14" s="323" t="s">
        <v>368</v>
      </c>
      <c r="BD14" s="323" t="s">
        <v>368</v>
      </c>
      <c r="BE14" s="323" t="s">
        <v>368</v>
      </c>
      <c r="BF14" s="323" t="s">
        <v>368</v>
      </c>
      <c r="BG14" s="323"/>
      <c r="BH14" s="323" t="s">
        <v>368</v>
      </c>
      <c r="BI14" s="323" t="s">
        <v>368</v>
      </c>
      <c r="BJ14" s="323"/>
      <c r="BK14" s="323" t="s">
        <v>368</v>
      </c>
      <c r="BL14" s="323" t="s">
        <v>368</v>
      </c>
      <c r="BM14" s="323" t="s">
        <v>368</v>
      </c>
      <c r="BN14" s="323" t="s">
        <v>368</v>
      </c>
      <c r="BO14" s="323" t="s">
        <v>368</v>
      </c>
      <c r="BP14" s="323" t="s">
        <v>368</v>
      </c>
      <c r="BQ14" s="323"/>
      <c r="BR14" s="323" t="s">
        <v>368</v>
      </c>
      <c r="BS14" s="323"/>
      <c r="BT14" s="395">
        <f t="shared" si="0"/>
        <v>0</v>
      </c>
      <c r="BU14"/>
      <c r="BV14" s="287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  <c r="IH14" s="289"/>
    </row>
    <row r="15" spans="1:242" s="23" customFormat="1" ht="13.5" customHeight="1" x14ac:dyDescent="0.25">
      <c r="A15" s="265">
        <v>4</v>
      </c>
      <c r="B15" s="175" t="s">
        <v>3</v>
      </c>
      <c r="C15" s="78" t="s">
        <v>65</v>
      </c>
      <c r="D15" s="327"/>
      <c r="E15" s="324"/>
      <c r="F15" s="186"/>
      <c r="G15" s="324"/>
      <c r="H15" s="324"/>
      <c r="I15" s="162">
        <v>1</v>
      </c>
      <c r="J15" s="162"/>
      <c r="K15" s="324"/>
      <c r="L15" s="324"/>
      <c r="M15" s="324"/>
      <c r="N15" s="324"/>
      <c r="O15" s="324">
        <v>3</v>
      </c>
      <c r="P15" s="324">
        <v>3</v>
      </c>
      <c r="Q15" s="324">
        <v>2</v>
      </c>
      <c r="R15" s="324"/>
      <c r="S15" s="324"/>
      <c r="T15" s="324"/>
      <c r="U15" s="324">
        <v>13</v>
      </c>
      <c r="V15" s="324"/>
      <c r="W15" s="324"/>
      <c r="X15" s="324"/>
      <c r="Y15" s="324">
        <v>4</v>
      </c>
      <c r="Z15" s="324">
        <v>1</v>
      </c>
      <c r="AA15" s="324">
        <v>13</v>
      </c>
      <c r="AB15" s="324">
        <v>10</v>
      </c>
      <c r="AC15" s="324"/>
      <c r="AD15" s="324"/>
      <c r="AE15" s="324"/>
      <c r="AF15" s="324">
        <v>2</v>
      </c>
      <c r="AG15" s="324"/>
      <c r="AH15" s="324"/>
      <c r="AI15" s="324">
        <v>11</v>
      </c>
      <c r="AJ15" s="324"/>
      <c r="AK15" s="324">
        <v>9</v>
      </c>
      <c r="AL15" s="324"/>
      <c r="AM15" s="324"/>
      <c r="AN15" s="324"/>
      <c r="AO15" s="324"/>
      <c r="AP15" s="324"/>
      <c r="AQ15" s="324"/>
      <c r="AR15" s="324"/>
      <c r="AS15" s="324"/>
      <c r="AT15" s="324">
        <v>42</v>
      </c>
      <c r="AU15" s="324">
        <v>1</v>
      </c>
      <c r="AV15" s="324">
        <v>11</v>
      </c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>
        <v>87</v>
      </c>
      <c r="BO15" s="324"/>
      <c r="BP15" s="324"/>
      <c r="BQ15" s="324"/>
      <c r="BR15" s="324">
        <v>5</v>
      </c>
      <c r="BS15" s="324"/>
      <c r="BT15" s="185">
        <f t="shared" si="0"/>
        <v>218</v>
      </c>
      <c r="BU15"/>
      <c r="BV15" s="284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6"/>
      <c r="EL15" s="286"/>
      <c r="EM15" s="286"/>
      <c r="EN15" s="286"/>
      <c r="EO15" s="286"/>
      <c r="EP15" s="286"/>
      <c r="EQ15" s="286"/>
      <c r="ER15" s="286"/>
      <c r="ES15" s="286"/>
      <c r="ET15" s="286"/>
      <c r="EU15" s="286"/>
      <c r="EV15" s="286"/>
      <c r="EW15" s="286"/>
      <c r="EX15" s="286"/>
      <c r="EY15" s="286"/>
      <c r="EZ15" s="286"/>
      <c r="FA15" s="286"/>
      <c r="FB15" s="286"/>
      <c r="FC15" s="286"/>
      <c r="FD15" s="286"/>
      <c r="FE15" s="286"/>
      <c r="FF15" s="286"/>
      <c r="FG15" s="286"/>
      <c r="FH15" s="286"/>
      <c r="FI15" s="286"/>
      <c r="FJ15" s="286"/>
      <c r="FK15" s="286"/>
      <c r="FL15" s="286"/>
      <c r="FM15" s="286"/>
      <c r="FN15" s="286"/>
      <c r="FO15" s="286"/>
      <c r="FP15" s="286"/>
      <c r="FQ15" s="286"/>
      <c r="FR15" s="286"/>
      <c r="FS15" s="286"/>
      <c r="FT15" s="286"/>
      <c r="FU15" s="286"/>
      <c r="FV15" s="286"/>
      <c r="FW15" s="286"/>
      <c r="FX15" s="286"/>
      <c r="FY15" s="286"/>
      <c r="FZ15" s="286"/>
      <c r="GA15" s="286"/>
      <c r="GB15" s="286"/>
      <c r="GC15" s="286"/>
      <c r="GD15" s="286"/>
      <c r="GE15" s="286"/>
      <c r="GF15" s="286"/>
      <c r="GG15" s="286"/>
      <c r="GH15" s="286"/>
      <c r="GI15" s="286"/>
      <c r="GJ15" s="286"/>
      <c r="GK15" s="286"/>
      <c r="GL15" s="286"/>
      <c r="GM15" s="286"/>
      <c r="GN15" s="286"/>
      <c r="GO15" s="286"/>
      <c r="GP15" s="286"/>
      <c r="GQ15" s="286"/>
      <c r="GR15" s="286"/>
      <c r="GS15" s="286"/>
      <c r="GT15" s="286"/>
      <c r="GU15" s="286"/>
      <c r="GV15" s="286"/>
      <c r="GW15" s="286"/>
      <c r="GX15" s="286"/>
      <c r="GY15" s="286"/>
      <c r="GZ15" s="286"/>
      <c r="HA15" s="286"/>
      <c r="HB15" s="286"/>
      <c r="HC15" s="286"/>
      <c r="HD15" s="286"/>
      <c r="HE15" s="286"/>
      <c r="HF15" s="286"/>
      <c r="HG15" s="286"/>
      <c r="HH15" s="286"/>
      <c r="HI15" s="286"/>
      <c r="HJ15" s="286"/>
      <c r="HK15" s="286"/>
      <c r="HL15" s="286"/>
      <c r="HM15" s="286"/>
      <c r="HN15" s="286"/>
      <c r="HO15" s="286"/>
      <c r="HP15" s="286"/>
      <c r="HQ15" s="286"/>
      <c r="HR15" s="286"/>
      <c r="HS15" s="286"/>
      <c r="HT15" s="286"/>
      <c r="HU15" s="286"/>
      <c r="HV15" s="286"/>
      <c r="HW15" s="286"/>
      <c r="HX15" s="286"/>
      <c r="HY15" s="286"/>
      <c r="HZ15" s="286"/>
      <c r="IA15" s="286"/>
      <c r="IB15" s="286"/>
      <c r="IC15" s="286"/>
      <c r="ID15" s="286"/>
      <c r="IE15" s="286"/>
      <c r="IF15" s="286"/>
      <c r="IG15" s="286"/>
      <c r="IH15" s="286"/>
    </row>
    <row r="16" spans="1:242" s="270" customFormat="1" ht="13.5" customHeight="1" x14ac:dyDescent="0.25">
      <c r="A16" s="272"/>
      <c r="B16" s="244"/>
      <c r="C16" s="359"/>
      <c r="D16" s="322">
        <v>1</v>
      </c>
      <c r="E16" s="323"/>
      <c r="F16" s="329"/>
      <c r="G16" s="323"/>
      <c r="H16" s="323"/>
      <c r="I16" s="330"/>
      <c r="J16" s="330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>
        <v>11</v>
      </c>
      <c r="V16" s="323">
        <v>1</v>
      </c>
      <c r="W16" s="323"/>
      <c r="X16" s="323"/>
      <c r="Y16" s="323">
        <v>4</v>
      </c>
      <c r="Z16" s="323"/>
      <c r="AA16" s="323">
        <v>19</v>
      </c>
      <c r="AB16" s="323">
        <v>6</v>
      </c>
      <c r="AC16" s="323"/>
      <c r="AD16" s="323"/>
      <c r="AE16" s="323"/>
      <c r="AF16" s="323"/>
      <c r="AG16" s="323"/>
      <c r="AH16" s="323"/>
      <c r="AI16" s="323"/>
      <c r="AJ16" s="323"/>
      <c r="AK16" s="323">
        <v>7</v>
      </c>
      <c r="AL16" s="323"/>
      <c r="AM16" s="323"/>
      <c r="AN16" s="323"/>
      <c r="AO16" s="323"/>
      <c r="AP16" s="323"/>
      <c r="AQ16" s="323"/>
      <c r="AR16" s="323"/>
      <c r="AS16" s="323"/>
      <c r="AT16" s="323">
        <v>22</v>
      </c>
      <c r="AU16" s="323"/>
      <c r="AV16" s="323">
        <v>18</v>
      </c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>
        <v>37</v>
      </c>
      <c r="BO16" s="323"/>
      <c r="BP16" s="323"/>
      <c r="BQ16" s="323"/>
      <c r="BR16" s="323">
        <v>1</v>
      </c>
      <c r="BS16" s="323" t="s">
        <v>368</v>
      </c>
      <c r="BT16" s="395">
        <f t="shared" si="0"/>
        <v>127</v>
      </c>
      <c r="BU16"/>
      <c r="BV16" s="287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  <c r="CS16" s="288"/>
      <c r="CT16" s="288"/>
      <c r="CU16" s="288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</row>
    <row r="17" spans="1:242" s="23" customFormat="1" ht="13.5" customHeight="1" x14ac:dyDescent="0.25">
      <c r="A17" s="265">
        <v>5</v>
      </c>
      <c r="B17" s="175" t="s">
        <v>174</v>
      </c>
      <c r="C17" s="78" t="s">
        <v>242</v>
      </c>
      <c r="D17" s="327" t="s">
        <v>368</v>
      </c>
      <c r="E17" s="324" t="s">
        <v>368</v>
      </c>
      <c r="F17" s="324" t="s">
        <v>368</v>
      </c>
      <c r="G17" s="186"/>
      <c r="H17" s="191"/>
      <c r="I17" s="324" t="s">
        <v>368</v>
      </c>
      <c r="J17" s="324" t="s">
        <v>368</v>
      </c>
      <c r="K17" s="324" t="s">
        <v>368</v>
      </c>
      <c r="L17" s="324" t="s">
        <v>368</v>
      </c>
      <c r="M17" s="324" t="s">
        <v>368</v>
      </c>
      <c r="N17" s="324" t="s">
        <v>368</v>
      </c>
      <c r="O17" s="324" t="s">
        <v>368</v>
      </c>
      <c r="P17" s="324" t="s">
        <v>368</v>
      </c>
      <c r="Q17" s="324" t="s">
        <v>368</v>
      </c>
      <c r="R17" s="324" t="s">
        <v>368</v>
      </c>
      <c r="S17" s="324" t="s">
        <v>368</v>
      </c>
      <c r="T17" s="324" t="s">
        <v>368</v>
      </c>
      <c r="U17" s="324" t="s">
        <v>368</v>
      </c>
      <c r="V17" s="324" t="s">
        <v>368</v>
      </c>
      <c r="W17" s="324" t="s">
        <v>368</v>
      </c>
      <c r="X17" s="324" t="s">
        <v>368</v>
      </c>
      <c r="Y17" s="324" t="s">
        <v>368</v>
      </c>
      <c r="Z17" s="324" t="s">
        <v>368</v>
      </c>
      <c r="AA17" s="324" t="s">
        <v>368</v>
      </c>
      <c r="AB17" s="324" t="s">
        <v>368</v>
      </c>
      <c r="AC17" s="324" t="s">
        <v>368</v>
      </c>
      <c r="AD17" s="324" t="s">
        <v>368</v>
      </c>
      <c r="AE17" s="324" t="s">
        <v>368</v>
      </c>
      <c r="AF17" s="324" t="s">
        <v>368</v>
      </c>
      <c r="AG17" s="324" t="s">
        <v>368</v>
      </c>
      <c r="AH17" s="324"/>
      <c r="AI17" s="324" t="s">
        <v>368</v>
      </c>
      <c r="AJ17" s="324"/>
      <c r="AK17" s="324" t="s">
        <v>368</v>
      </c>
      <c r="AL17" s="324" t="s">
        <v>368</v>
      </c>
      <c r="AM17" s="324"/>
      <c r="AN17" s="324" t="s">
        <v>368</v>
      </c>
      <c r="AO17" s="324" t="s">
        <v>368</v>
      </c>
      <c r="AP17" s="324" t="s">
        <v>368</v>
      </c>
      <c r="AQ17" s="324" t="s">
        <v>368</v>
      </c>
      <c r="AR17" s="324" t="s">
        <v>368</v>
      </c>
      <c r="AS17" s="324" t="s">
        <v>368</v>
      </c>
      <c r="AT17" s="324" t="s">
        <v>368</v>
      </c>
      <c r="AU17" s="324" t="s">
        <v>368</v>
      </c>
      <c r="AV17" s="324" t="s">
        <v>368</v>
      </c>
      <c r="AW17" s="324" t="s">
        <v>368</v>
      </c>
      <c r="AX17" s="324" t="s">
        <v>368</v>
      </c>
      <c r="AY17" s="324" t="s">
        <v>368</v>
      </c>
      <c r="AZ17" s="324"/>
      <c r="BA17" s="324" t="s">
        <v>368</v>
      </c>
      <c r="BB17" s="324"/>
      <c r="BC17" s="324" t="s">
        <v>368</v>
      </c>
      <c r="BD17" s="324" t="s">
        <v>368</v>
      </c>
      <c r="BE17" s="324" t="s">
        <v>368</v>
      </c>
      <c r="BF17" s="324" t="s">
        <v>368</v>
      </c>
      <c r="BG17" s="324"/>
      <c r="BH17" s="324" t="s">
        <v>368</v>
      </c>
      <c r="BI17" s="324" t="s">
        <v>368</v>
      </c>
      <c r="BJ17" s="324"/>
      <c r="BK17" s="324" t="s">
        <v>368</v>
      </c>
      <c r="BL17" s="324" t="s">
        <v>368</v>
      </c>
      <c r="BM17" s="324" t="s">
        <v>368</v>
      </c>
      <c r="BN17" s="324" t="s">
        <v>368</v>
      </c>
      <c r="BO17" s="324" t="s">
        <v>368</v>
      </c>
      <c r="BP17" s="324" t="s">
        <v>368</v>
      </c>
      <c r="BQ17" s="324"/>
      <c r="BR17" s="324" t="s">
        <v>368</v>
      </c>
      <c r="BS17" s="324" t="s">
        <v>368</v>
      </c>
      <c r="BT17" s="394">
        <f>SUM(F17:BS17)</f>
        <v>0</v>
      </c>
      <c r="BU17"/>
      <c r="BV17" s="284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6"/>
      <c r="EL17" s="286"/>
      <c r="EM17" s="286"/>
      <c r="EN17" s="286"/>
      <c r="EO17" s="286"/>
      <c r="EP17" s="286"/>
      <c r="EQ17" s="286"/>
      <c r="ER17" s="286"/>
      <c r="ES17" s="286"/>
      <c r="ET17" s="286"/>
      <c r="EU17" s="286"/>
      <c r="EV17" s="286"/>
      <c r="EW17" s="286"/>
      <c r="EX17" s="286"/>
      <c r="EY17" s="286"/>
      <c r="EZ17" s="286"/>
      <c r="FA17" s="286"/>
      <c r="FB17" s="286"/>
      <c r="FC17" s="286"/>
      <c r="FD17" s="286"/>
      <c r="FE17" s="286"/>
      <c r="FF17" s="286"/>
      <c r="FG17" s="286"/>
      <c r="FH17" s="286"/>
      <c r="FI17" s="286"/>
      <c r="FJ17" s="286"/>
      <c r="FK17" s="286"/>
      <c r="FL17" s="286"/>
      <c r="FM17" s="286"/>
      <c r="FN17" s="286"/>
      <c r="FO17" s="286"/>
      <c r="FP17" s="286"/>
      <c r="FQ17" s="286"/>
      <c r="FR17" s="286"/>
      <c r="FS17" s="286"/>
      <c r="FT17" s="286"/>
      <c r="FU17" s="286"/>
      <c r="FV17" s="286"/>
      <c r="FW17" s="286"/>
      <c r="FX17" s="286"/>
      <c r="FY17" s="286"/>
      <c r="FZ17" s="286"/>
      <c r="GA17" s="286"/>
      <c r="GB17" s="286"/>
      <c r="GC17" s="286"/>
      <c r="GD17" s="286"/>
      <c r="GE17" s="286"/>
      <c r="GF17" s="286"/>
      <c r="GG17" s="286"/>
      <c r="GH17" s="286"/>
      <c r="GI17" s="286"/>
      <c r="GJ17" s="286"/>
      <c r="GK17" s="286"/>
      <c r="GL17" s="286"/>
      <c r="GM17" s="286"/>
      <c r="GN17" s="286"/>
      <c r="GO17" s="286"/>
      <c r="GP17" s="286"/>
      <c r="GQ17" s="286"/>
      <c r="GR17" s="286"/>
      <c r="GS17" s="286"/>
      <c r="GT17" s="286"/>
      <c r="GU17" s="286"/>
      <c r="GV17" s="286"/>
      <c r="GW17" s="286"/>
      <c r="GX17" s="286"/>
      <c r="GY17" s="286"/>
      <c r="GZ17" s="286"/>
      <c r="HA17" s="286"/>
      <c r="HB17" s="286"/>
      <c r="HC17" s="286"/>
      <c r="HD17" s="286"/>
      <c r="HE17" s="286"/>
      <c r="HF17" s="286"/>
      <c r="HG17" s="286"/>
      <c r="HH17" s="286"/>
      <c r="HI17" s="286"/>
      <c r="HJ17" s="286"/>
      <c r="HK17" s="286"/>
      <c r="HL17" s="286"/>
      <c r="HM17" s="286"/>
      <c r="HN17" s="286"/>
      <c r="HO17" s="286"/>
      <c r="HP17" s="286"/>
      <c r="HQ17" s="286"/>
      <c r="HR17" s="286"/>
      <c r="HS17" s="286"/>
      <c r="HT17" s="286"/>
      <c r="HU17" s="286"/>
      <c r="HV17" s="286"/>
      <c r="HW17" s="286"/>
      <c r="HX17" s="286"/>
      <c r="HY17" s="286"/>
      <c r="HZ17" s="286"/>
      <c r="IA17" s="286"/>
      <c r="IB17" s="286"/>
      <c r="IC17" s="286"/>
      <c r="ID17" s="286"/>
      <c r="IE17" s="286"/>
      <c r="IF17" s="286"/>
      <c r="IG17" s="286"/>
      <c r="IH17" s="286"/>
    </row>
    <row r="18" spans="1:242" s="270" customFormat="1" ht="13.5" customHeight="1" x14ac:dyDescent="0.25">
      <c r="A18" s="272"/>
      <c r="B18" s="244"/>
      <c r="C18" s="359" t="s">
        <v>243</v>
      </c>
      <c r="D18" s="322" t="s">
        <v>368</v>
      </c>
      <c r="E18" s="323" t="s">
        <v>368</v>
      </c>
      <c r="F18" s="323" t="s">
        <v>368</v>
      </c>
      <c r="G18" s="329"/>
      <c r="H18" s="331"/>
      <c r="I18" s="323" t="s">
        <v>368</v>
      </c>
      <c r="J18" s="323" t="s">
        <v>368</v>
      </c>
      <c r="K18" s="323" t="s">
        <v>368</v>
      </c>
      <c r="L18" s="323" t="s">
        <v>368</v>
      </c>
      <c r="M18" s="323" t="s">
        <v>368</v>
      </c>
      <c r="N18" s="323" t="s">
        <v>368</v>
      </c>
      <c r="O18" s="323" t="s">
        <v>368</v>
      </c>
      <c r="P18" s="323" t="s">
        <v>368</v>
      </c>
      <c r="Q18" s="323" t="s">
        <v>368</v>
      </c>
      <c r="R18" s="323" t="s">
        <v>368</v>
      </c>
      <c r="S18" s="323" t="s">
        <v>368</v>
      </c>
      <c r="T18" s="323" t="s">
        <v>368</v>
      </c>
      <c r="U18" s="323" t="s">
        <v>368</v>
      </c>
      <c r="V18" s="323" t="s">
        <v>368</v>
      </c>
      <c r="W18" s="323" t="s">
        <v>368</v>
      </c>
      <c r="X18" s="323" t="s">
        <v>368</v>
      </c>
      <c r="Y18" s="323" t="s">
        <v>368</v>
      </c>
      <c r="Z18" s="323" t="s">
        <v>368</v>
      </c>
      <c r="AA18" s="323" t="s">
        <v>368</v>
      </c>
      <c r="AB18" s="323" t="s">
        <v>368</v>
      </c>
      <c r="AC18" s="323" t="s">
        <v>368</v>
      </c>
      <c r="AD18" s="323" t="s">
        <v>368</v>
      </c>
      <c r="AE18" s="323" t="s">
        <v>368</v>
      </c>
      <c r="AF18" s="323" t="s">
        <v>368</v>
      </c>
      <c r="AG18" s="323" t="s">
        <v>368</v>
      </c>
      <c r="AH18" s="323"/>
      <c r="AI18" s="323" t="s">
        <v>368</v>
      </c>
      <c r="AJ18" s="323"/>
      <c r="AK18" s="323" t="s">
        <v>368</v>
      </c>
      <c r="AL18" s="323" t="s">
        <v>368</v>
      </c>
      <c r="AM18" s="323"/>
      <c r="AN18" s="323" t="s">
        <v>368</v>
      </c>
      <c r="AO18" s="323" t="s">
        <v>368</v>
      </c>
      <c r="AP18" s="323" t="s">
        <v>368</v>
      </c>
      <c r="AQ18" s="323" t="s">
        <v>368</v>
      </c>
      <c r="AR18" s="323" t="s">
        <v>368</v>
      </c>
      <c r="AS18" s="323" t="s">
        <v>368</v>
      </c>
      <c r="AT18" s="323" t="s">
        <v>368</v>
      </c>
      <c r="AU18" s="323" t="s">
        <v>368</v>
      </c>
      <c r="AV18" s="323" t="s">
        <v>368</v>
      </c>
      <c r="AW18" s="323" t="s">
        <v>368</v>
      </c>
      <c r="AX18" s="323" t="s">
        <v>368</v>
      </c>
      <c r="AY18" s="323" t="s">
        <v>368</v>
      </c>
      <c r="AZ18" s="323"/>
      <c r="BA18" s="323" t="s">
        <v>368</v>
      </c>
      <c r="BB18" s="323"/>
      <c r="BC18" s="323" t="s">
        <v>368</v>
      </c>
      <c r="BD18" s="323" t="s">
        <v>368</v>
      </c>
      <c r="BE18" s="323" t="s">
        <v>368</v>
      </c>
      <c r="BF18" s="323" t="s">
        <v>368</v>
      </c>
      <c r="BG18" s="323"/>
      <c r="BH18" s="323" t="s">
        <v>368</v>
      </c>
      <c r="BI18" s="323" t="s">
        <v>368</v>
      </c>
      <c r="BJ18" s="323"/>
      <c r="BK18" s="323" t="s">
        <v>368</v>
      </c>
      <c r="BL18" s="323" t="s">
        <v>368</v>
      </c>
      <c r="BM18" s="323" t="s">
        <v>368</v>
      </c>
      <c r="BN18" s="323" t="s">
        <v>368</v>
      </c>
      <c r="BO18" s="323" t="s">
        <v>368</v>
      </c>
      <c r="BP18" s="323" t="s">
        <v>368</v>
      </c>
      <c r="BQ18" s="323"/>
      <c r="BR18" s="323" t="s">
        <v>368</v>
      </c>
      <c r="BS18" s="323" t="s">
        <v>368</v>
      </c>
      <c r="BT18" s="460">
        <f>SUM(F18:BS18)</f>
        <v>0</v>
      </c>
      <c r="BU18"/>
      <c r="BV18" s="287"/>
      <c r="BW18" s="288"/>
      <c r="BX18" s="288"/>
      <c r="BY18" s="288"/>
      <c r="BZ18" s="288"/>
      <c r="CA18" s="288"/>
      <c r="CB18" s="288"/>
      <c r="CC18" s="288"/>
      <c r="CD18" s="288"/>
      <c r="CE18" s="288"/>
      <c r="CF18" s="288"/>
      <c r="CG18" s="288"/>
      <c r="CH18" s="288"/>
      <c r="CI18" s="288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  <c r="HD18" s="289"/>
      <c r="HE18" s="289"/>
      <c r="HF18" s="289"/>
      <c r="HG18" s="289"/>
      <c r="HH18" s="289"/>
      <c r="HI18" s="289"/>
      <c r="HJ18" s="289"/>
      <c r="HK18" s="289"/>
      <c r="HL18" s="289"/>
      <c r="HM18" s="289"/>
      <c r="HN18" s="289"/>
      <c r="HO18" s="289"/>
      <c r="HP18" s="289"/>
      <c r="HQ18" s="289"/>
      <c r="HR18" s="289"/>
      <c r="HS18" s="289"/>
      <c r="HT18" s="289"/>
      <c r="HU18" s="289"/>
      <c r="HV18" s="289"/>
      <c r="HW18" s="289"/>
      <c r="HX18" s="289"/>
      <c r="HY18" s="289"/>
      <c r="HZ18" s="289"/>
      <c r="IA18" s="289"/>
      <c r="IB18" s="289"/>
      <c r="IC18" s="289"/>
      <c r="ID18" s="289"/>
      <c r="IE18" s="289"/>
      <c r="IF18" s="289"/>
      <c r="IG18" s="289"/>
      <c r="IH18" s="289"/>
    </row>
    <row r="19" spans="1:242" s="23" customFormat="1" ht="13.5" customHeight="1" x14ac:dyDescent="0.25">
      <c r="A19" s="265">
        <v>6</v>
      </c>
      <c r="B19" s="175" t="s">
        <v>397</v>
      </c>
      <c r="C19" s="78" t="s">
        <v>415</v>
      </c>
      <c r="D19" s="327"/>
      <c r="E19" s="324"/>
      <c r="F19" s="324"/>
      <c r="G19" s="332"/>
      <c r="H19" s="186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94">
        <f>SUM(F19:BS19)</f>
        <v>0</v>
      </c>
      <c r="BU19"/>
      <c r="BV19" s="284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6"/>
      <c r="EL19" s="286"/>
      <c r="EM19" s="286"/>
      <c r="EN19" s="286"/>
      <c r="EO19" s="286"/>
      <c r="EP19" s="286"/>
      <c r="EQ19" s="286"/>
      <c r="ER19" s="286"/>
      <c r="ES19" s="286"/>
      <c r="ET19" s="286"/>
      <c r="EU19" s="286"/>
      <c r="EV19" s="286"/>
      <c r="EW19" s="286"/>
      <c r="EX19" s="286"/>
      <c r="EY19" s="286"/>
      <c r="EZ19" s="286"/>
      <c r="FA19" s="286"/>
      <c r="FB19" s="286"/>
      <c r="FC19" s="286"/>
      <c r="FD19" s="286"/>
      <c r="FE19" s="286"/>
      <c r="FF19" s="286"/>
      <c r="FG19" s="286"/>
      <c r="FH19" s="286"/>
      <c r="FI19" s="286"/>
      <c r="FJ19" s="286"/>
      <c r="FK19" s="286"/>
      <c r="FL19" s="286"/>
      <c r="FM19" s="286"/>
      <c r="FN19" s="286"/>
      <c r="FO19" s="286"/>
      <c r="FP19" s="286"/>
      <c r="FQ19" s="286"/>
      <c r="FR19" s="286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286"/>
      <c r="GF19" s="286"/>
      <c r="GG19" s="286"/>
      <c r="GH19" s="286"/>
      <c r="GI19" s="286"/>
      <c r="GJ19" s="286"/>
      <c r="GK19" s="286"/>
      <c r="GL19" s="286"/>
      <c r="GM19" s="286"/>
      <c r="GN19" s="286"/>
      <c r="GO19" s="286"/>
      <c r="GP19" s="286"/>
      <c r="GQ19" s="286"/>
      <c r="GR19" s="286"/>
      <c r="GS19" s="286"/>
      <c r="GT19" s="286"/>
      <c r="GU19" s="286"/>
      <c r="GV19" s="286"/>
      <c r="GW19" s="286"/>
      <c r="GX19" s="286"/>
      <c r="GY19" s="286"/>
      <c r="GZ19" s="286"/>
      <c r="HA19" s="286"/>
      <c r="HB19" s="286"/>
      <c r="HC19" s="286"/>
      <c r="HD19" s="286"/>
      <c r="HE19" s="286"/>
      <c r="HF19" s="286"/>
      <c r="HG19" s="286"/>
      <c r="HH19" s="286"/>
      <c r="HI19" s="286"/>
      <c r="HJ19" s="286"/>
      <c r="HK19" s="286"/>
      <c r="HL19" s="286"/>
      <c r="HM19" s="286"/>
      <c r="HN19" s="286"/>
      <c r="HO19" s="286"/>
      <c r="HP19" s="286"/>
      <c r="HQ19" s="286"/>
      <c r="HR19" s="286"/>
      <c r="HS19" s="286"/>
      <c r="HT19" s="286"/>
      <c r="HU19" s="286"/>
      <c r="HV19" s="286"/>
      <c r="HW19" s="286"/>
      <c r="HX19" s="286"/>
      <c r="HY19" s="286"/>
      <c r="HZ19" s="286"/>
      <c r="IA19" s="286"/>
      <c r="IB19" s="286"/>
      <c r="IC19" s="286"/>
      <c r="ID19" s="286"/>
      <c r="IE19" s="286"/>
      <c r="IF19" s="286"/>
      <c r="IG19" s="286"/>
      <c r="IH19" s="286"/>
    </row>
    <row r="20" spans="1:242" s="270" customFormat="1" ht="13.5" customHeight="1" x14ac:dyDescent="0.25">
      <c r="A20" s="272"/>
      <c r="B20" s="244"/>
      <c r="C20" s="359"/>
      <c r="D20" s="322"/>
      <c r="E20" s="323"/>
      <c r="F20" s="323"/>
      <c r="G20" s="333"/>
      <c r="H20" s="329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3"/>
      <c r="BT20" s="460">
        <f>SUM(F20:BS20)</f>
        <v>0</v>
      </c>
      <c r="BU20"/>
      <c r="BV20" s="287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9"/>
      <c r="CW20" s="289"/>
      <c r="CX20" s="289"/>
      <c r="CY20" s="289"/>
      <c r="CZ20" s="289"/>
      <c r="DA20" s="289"/>
      <c r="DB20" s="289"/>
      <c r="DC20" s="289"/>
      <c r="DD20" s="289"/>
      <c r="DE20" s="289"/>
      <c r="DF20" s="289"/>
      <c r="DG20" s="289"/>
      <c r="DH20" s="289"/>
      <c r="DI20" s="289"/>
      <c r="DJ20" s="289"/>
      <c r="DK20" s="289"/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89"/>
      <c r="DX20" s="289"/>
      <c r="DY20" s="289"/>
      <c r="DZ20" s="289"/>
      <c r="EA20" s="289"/>
      <c r="EB20" s="289"/>
      <c r="EC20" s="289"/>
      <c r="ED20" s="289"/>
      <c r="EE20" s="289"/>
      <c r="EF20" s="289"/>
      <c r="EG20" s="289"/>
      <c r="EH20" s="289"/>
      <c r="EI20" s="289"/>
      <c r="EJ20" s="289"/>
      <c r="EK20" s="289"/>
      <c r="EL20" s="289"/>
      <c r="EM20" s="289"/>
      <c r="EN20" s="289"/>
      <c r="EO20" s="289"/>
      <c r="EP20" s="289"/>
      <c r="EQ20" s="289"/>
      <c r="ER20" s="289"/>
      <c r="ES20" s="289"/>
      <c r="ET20" s="289"/>
      <c r="EU20" s="289"/>
      <c r="EV20" s="289"/>
      <c r="EW20" s="289"/>
      <c r="EX20" s="289"/>
      <c r="EY20" s="289"/>
      <c r="EZ20" s="289"/>
      <c r="FA20" s="289"/>
      <c r="FB20" s="289"/>
      <c r="FC20" s="289"/>
      <c r="FD20" s="289"/>
      <c r="FE20" s="289"/>
      <c r="FF20" s="289"/>
      <c r="FG20" s="289"/>
      <c r="FH20" s="289"/>
      <c r="FI20" s="289"/>
      <c r="FJ20" s="289"/>
      <c r="FK20" s="289"/>
      <c r="FL20" s="289"/>
      <c r="FM20" s="289"/>
      <c r="FN20" s="289"/>
      <c r="FO20" s="289"/>
      <c r="FP20" s="289"/>
      <c r="FQ20" s="289"/>
      <c r="FR20" s="289"/>
      <c r="FS20" s="289"/>
      <c r="FT20" s="289"/>
      <c r="FU20" s="289"/>
      <c r="FV20" s="289"/>
      <c r="FW20" s="289"/>
      <c r="FX20" s="289"/>
      <c r="FY20" s="289"/>
      <c r="FZ20" s="289"/>
      <c r="GA20" s="289"/>
      <c r="GB20" s="289"/>
      <c r="GC20" s="289"/>
      <c r="GD20" s="289"/>
      <c r="GE20" s="289"/>
      <c r="GF20" s="289"/>
      <c r="GG20" s="289"/>
      <c r="GH20" s="289"/>
      <c r="GI20" s="289"/>
      <c r="GJ20" s="289"/>
      <c r="GK20" s="289"/>
      <c r="GL20" s="289"/>
      <c r="GM20" s="289"/>
      <c r="GN20" s="289"/>
      <c r="GO20" s="289"/>
      <c r="GP20" s="289"/>
      <c r="GQ20" s="289"/>
      <c r="GR20" s="289"/>
      <c r="GS20" s="289"/>
      <c r="GT20" s="289"/>
      <c r="GU20" s="289"/>
      <c r="GV20" s="289"/>
      <c r="GW20" s="289"/>
      <c r="GX20" s="289"/>
      <c r="GY20" s="289"/>
      <c r="GZ20" s="289"/>
      <c r="HA20" s="289"/>
      <c r="HB20" s="289"/>
      <c r="HC20" s="289"/>
      <c r="HD20" s="289"/>
      <c r="HE20" s="289"/>
      <c r="HF20" s="289"/>
      <c r="HG20" s="289"/>
      <c r="HH20" s="289"/>
      <c r="HI20" s="289"/>
      <c r="HJ20" s="289"/>
      <c r="HK20" s="289"/>
      <c r="HL20" s="289"/>
      <c r="HM20" s="289"/>
      <c r="HN20" s="289"/>
      <c r="HO20" s="289"/>
      <c r="HP20" s="289"/>
      <c r="HQ20" s="289"/>
      <c r="HR20" s="289"/>
      <c r="HS20" s="289"/>
      <c r="HT20" s="289"/>
      <c r="HU20" s="289"/>
      <c r="HV20" s="289"/>
      <c r="HW20" s="289"/>
      <c r="HX20" s="289"/>
      <c r="HY20" s="289"/>
      <c r="HZ20" s="289"/>
      <c r="IA20" s="289"/>
      <c r="IB20" s="289"/>
      <c r="IC20" s="289"/>
      <c r="ID20" s="289"/>
      <c r="IE20" s="289"/>
      <c r="IF20" s="289"/>
      <c r="IG20" s="289"/>
      <c r="IH20" s="289"/>
    </row>
    <row r="21" spans="1:242" s="23" customFormat="1" ht="13.5" customHeight="1" x14ac:dyDescent="0.25">
      <c r="A21" s="265">
        <v>6</v>
      </c>
      <c r="B21" s="175" t="s">
        <v>4</v>
      </c>
      <c r="C21" s="78" t="s">
        <v>130</v>
      </c>
      <c r="D21" s="327" t="s">
        <v>368</v>
      </c>
      <c r="E21" s="324" t="s">
        <v>368</v>
      </c>
      <c r="F21" s="324" t="s">
        <v>368</v>
      </c>
      <c r="G21" s="332"/>
      <c r="H21" s="332"/>
      <c r="I21" s="158" t="s">
        <v>368</v>
      </c>
      <c r="J21" s="324" t="s">
        <v>368</v>
      </c>
      <c r="K21" s="324" t="s">
        <v>368</v>
      </c>
      <c r="L21" s="324" t="s">
        <v>368</v>
      </c>
      <c r="M21" s="324" t="s">
        <v>368</v>
      </c>
      <c r="N21" s="324" t="s">
        <v>368</v>
      </c>
      <c r="O21" s="324" t="s">
        <v>368</v>
      </c>
      <c r="P21" s="324" t="s">
        <v>368</v>
      </c>
      <c r="Q21" s="324" t="s">
        <v>368</v>
      </c>
      <c r="R21" s="324" t="s">
        <v>368</v>
      </c>
      <c r="S21" s="324" t="s">
        <v>368</v>
      </c>
      <c r="T21" s="324" t="s">
        <v>368</v>
      </c>
      <c r="U21" s="324" t="s">
        <v>368</v>
      </c>
      <c r="V21" s="324" t="s">
        <v>368</v>
      </c>
      <c r="W21" s="324" t="s">
        <v>368</v>
      </c>
      <c r="X21" s="324" t="s">
        <v>368</v>
      </c>
      <c r="Y21" s="324" t="s">
        <v>368</v>
      </c>
      <c r="Z21" s="324" t="s">
        <v>368</v>
      </c>
      <c r="AA21" s="324" t="s">
        <v>368</v>
      </c>
      <c r="AB21" s="324" t="s">
        <v>368</v>
      </c>
      <c r="AC21" s="324" t="s">
        <v>368</v>
      </c>
      <c r="AD21" s="324" t="s">
        <v>368</v>
      </c>
      <c r="AE21" s="324" t="s">
        <v>368</v>
      </c>
      <c r="AF21" s="324" t="s">
        <v>368</v>
      </c>
      <c r="AG21" s="324" t="s">
        <v>368</v>
      </c>
      <c r="AH21" s="324"/>
      <c r="AI21" s="324" t="s">
        <v>368</v>
      </c>
      <c r="AJ21" s="324"/>
      <c r="AK21" s="324" t="s">
        <v>368</v>
      </c>
      <c r="AL21" s="324" t="s">
        <v>368</v>
      </c>
      <c r="AM21" s="324"/>
      <c r="AN21" s="324" t="s">
        <v>368</v>
      </c>
      <c r="AO21" s="324" t="s">
        <v>368</v>
      </c>
      <c r="AP21" s="324" t="s">
        <v>368</v>
      </c>
      <c r="AQ21" s="324" t="s">
        <v>368</v>
      </c>
      <c r="AR21" s="324" t="s">
        <v>368</v>
      </c>
      <c r="AS21" s="324" t="s">
        <v>368</v>
      </c>
      <c r="AT21" s="324" t="s">
        <v>368</v>
      </c>
      <c r="AU21" s="324" t="s">
        <v>368</v>
      </c>
      <c r="AV21" s="324" t="s">
        <v>368</v>
      </c>
      <c r="AW21" s="324" t="s">
        <v>368</v>
      </c>
      <c r="AX21" s="324" t="s">
        <v>368</v>
      </c>
      <c r="AY21" s="324" t="s">
        <v>368</v>
      </c>
      <c r="AZ21" s="324"/>
      <c r="BA21" s="324" t="s">
        <v>368</v>
      </c>
      <c r="BB21" s="324"/>
      <c r="BC21" s="324" t="s">
        <v>368</v>
      </c>
      <c r="BD21" s="324" t="s">
        <v>368</v>
      </c>
      <c r="BE21" s="324" t="s">
        <v>368</v>
      </c>
      <c r="BF21" s="324" t="s">
        <v>368</v>
      </c>
      <c r="BG21" s="324"/>
      <c r="BH21" s="324" t="s">
        <v>368</v>
      </c>
      <c r="BI21" s="324" t="s">
        <v>368</v>
      </c>
      <c r="BJ21" s="324"/>
      <c r="BK21" s="324" t="s">
        <v>368</v>
      </c>
      <c r="BL21" s="324" t="s">
        <v>368</v>
      </c>
      <c r="BM21" s="324" t="s">
        <v>368</v>
      </c>
      <c r="BN21" s="324" t="s">
        <v>368</v>
      </c>
      <c r="BO21" s="324" t="s">
        <v>368</v>
      </c>
      <c r="BP21" s="324" t="s">
        <v>368</v>
      </c>
      <c r="BQ21" s="324"/>
      <c r="BR21" s="324" t="s">
        <v>368</v>
      </c>
      <c r="BS21" s="324" t="s">
        <v>368</v>
      </c>
      <c r="BT21" s="185">
        <f t="shared" si="0"/>
        <v>0</v>
      </c>
      <c r="BU21"/>
      <c r="BV21" s="284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6"/>
      <c r="EL21" s="286"/>
      <c r="EM21" s="286"/>
      <c r="EN21" s="286"/>
      <c r="EO21" s="286"/>
      <c r="EP21" s="286"/>
      <c r="EQ21" s="286"/>
      <c r="ER21" s="286"/>
      <c r="ES21" s="286"/>
      <c r="ET21" s="286"/>
      <c r="EU21" s="286"/>
      <c r="EV21" s="286"/>
      <c r="EW21" s="286"/>
      <c r="EX21" s="286"/>
      <c r="EY21" s="286"/>
      <c r="EZ21" s="286"/>
      <c r="FA21" s="286"/>
      <c r="FB21" s="286"/>
      <c r="FC21" s="286"/>
      <c r="FD21" s="286"/>
      <c r="FE21" s="286"/>
      <c r="FF21" s="286"/>
      <c r="FG21" s="286"/>
      <c r="FH21" s="286"/>
      <c r="FI21" s="286"/>
      <c r="FJ21" s="286"/>
      <c r="FK21" s="286"/>
      <c r="FL21" s="286"/>
      <c r="FM21" s="286"/>
      <c r="FN21" s="286"/>
      <c r="FO21" s="286"/>
      <c r="FP21" s="286"/>
      <c r="FQ21" s="286"/>
      <c r="FR21" s="286"/>
      <c r="FS21" s="286"/>
      <c r="FT21" s="286"/>
      <c r="FU21" s="286"/>
      <c r="FV21" s="286"/>
      <c r="FW21" s="286"/>
      <c r="FX21" s="286"/>
      <c r="FY21" s="286"/>
      <c r="FZ21" s="286"/>
      <c r="GA21" s="286"/>
      <c r="GB21" s="286"/>
      <c r="GC21" s="286"/>
      <c r="GD21" s="286"/>
      <c r="GE21" s="286"/>
      <c r="GF21" s="286"/>
      <c r="GG21" s="286"/>
      <c r="GH21" s="286"/>
      <c r="GI21" s="286"/>
      <c r="GJ21" s="286"/>
      <c r="GK21" s="286"/>
      <c r="GL21" s="286"/>
      <c r="GM21" s="286"/>
      <c r="GN21" s="286"/>
      <c r="GO21" s="286"/>
      <c r="GP21" s="286"/>
      <c r="GQ21" s="286"/>
      <c r="GR21" s="286"/>
      <c r="GS21" s="286"/>
      <c r="GT21" s="286"/>
      <c r="GU21" s="286"/>
      <c r="GV21" s="286"/>
      <c r="GW21" s="286"/>
      <c r="GX21" s="286"/>
      <c r="GY21" s="286"/>
      <c r="GZ21" s="286"/>
      <c r="HA21" s="286"/>
      <c r="HB21" s="286"/>
      <c r="HC21" s="286"/>
      <c r="HD21" s="286"/>
      <c r="HE21" s="286"/>
      <c r="HF21" s="286"/>
      <c r="HG21" s="286"/>
      <c r="HH21" s="286"/>
      <c r="HI21" s="286"/>
      <c r="HJ21" s="286"/>
      <c r="HK21" s="286"/>
      <c r="HL21" s="286"/>
      <c r="HM21" s="286"/>
      <c r="HN21" s="286"/>
      <c r="HO21" s="286"/>
      <c r="HP21" s="286"/>
      <c r="HQ21" s="286"/>
      <c r="HR21" s="286"/>
      <c r="HS21" s="286"/>
      <c r="HT21" s="286"/>
      <c r="HU21" s="286"/>
      <c r="HV21" s="286"/>
      <c r="HW21" s="286"/>
      <c r="HX21" s="286"/>
      <c r="HY21" s="286"/>
      <c r="HZ21" s="286"/>
      <c r="IA21" s="286"/>
      <c r="IB21" s="286"/>
      <c r="IC21" s="286"/>
      <c r="ID21" s="286"/>
      <c r="IE21" s="286"/>
      <c r="IF21" s="286"/>
      <c r="IG21" s="286"/>
      <c r="IH21" s="286"/>
    </row>
    <row r="22" spans="1:242" s="270" customFormat="1" ht="13.5" customHeight="1" x14ac:dyDescent="0.25">
      <c r="A22" s="272"/>
      <c r="B22" s="244"/>
      <c r="C22" s="359"/>
      <c r="D22" s="322" t="s">
        <v>368</v>
      </c>
      <c r="E22" s="323" t="s">
        <v>368</v>
      </c>
      <c r="F22" s="323" t="s">
        <v>368</v>
      </c>
      <c r="G22" s="333"/>
      <c r="H22" s="333"/>
      <c r="I22" s="334" t="s">
        <v>368</v>
      </c>
      <c r="J22" s="323" t="s">
        <v>368</v>
      </c>
      <c r="K22" s="323" t="s">
        <v>368</v>
      </c>
      <c r="L22" s="323" t="s">
        <v>368</v>
      </c>
      <c r="M22" s="323" t="s">
        <v>368</v>
      </c>
      <c r="N22" s="323" t="s">
        <v>368</v>
      </c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95">
        <f t="shared" si="0"/>
        <v>0</v>
      </c>
      <c r="BU22"/>
      <c r="BV22" s="287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9"/>
      <c r="CW22" s="289"/>
      <c r="CX22" s="289"/>
      <c r="CY22" s="289"/>
      <c r="CZ22" s="289"/>
      <c r="DA22" s="289"/>
      <c r="DB22" s="289"/>
      <c r="DC22" s="289"/>
      <c r="DD22" s="289"/>
      <c r="DE22" s="289"/>
      <c r="DF22" s="289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289"/>
      <c r="EV22" s="289"/>
      <c r="EW22" s="289"/>
      <c r="EX22" s="289"/>
      <c r="EY22" s="289"/>
      <c r="EZ22" s="289"/>
      <c r="FA22" s="289"/>
      <c r="FB22" s="289"/>
      <c r="FC22" s="289"/>
      <c r="FD22" s="289"/>
      <c r="FE22" s="289"/>
      <c r="FF22" s="289"/>
      <c r="FG22" s="289"/>
      <c r="FH22" s="289"/>
      <c r="FI22" s="289"/>
      <c r="FJ22" s="289"/>
      <c r="FK22" s="289"/>
      <c r="FL22" s="289"/>
      <c r="FM22" s="289"/>
      <c r="FN22" s="289"/>
      <c r="FO22" s="289"/>
      <c r="FP22" s="289"/>
      <c r="FQ22" s="289"/>
      <c r="FR22" s="289"/>
      <c r="FS22" s="289"/>
      <c r="FT22" s="289"/>
      <c r="FU22" s="289"/>
      <c r="FV22" s="289"/>
      <c r="FW22" s="289"/>
      <c r="FX22" s="289"/>
      <c r="FY22" s="289"/>
      <c r="FZ22" s="289"/>
      <c r="GA22" s="289"/>
      <c r="GB22" s="289"/>
      <c r="GC22" s="289"/>
      <c r="GD22" s="289"/>
      <c r="GE22" s="289"/>
      <c r="GF22" s="289"/>
      <c r="GG22" s="289"/>
      <c r="GH22" s="289"/>
      <c r="GI22" s="289"/>
      <c r="GJ22" s="289"/>
      <c r="GK22" s="289"/>
      <c r="GL22" s="289"/>
      <c r="GM22" s="289"/>
      <c r="GN22" s="289"/>
      <c r="GO22" s="289"/>
      <c r="GP22" s="289"/>
      <c r="GQ22" s="289"/>
      <c r="GR22" s="289"/>
      <c r="GS22" s="289"/>
      <c r="GT22" s="289"/>
      <c r="GU22" s="289"/>
      <c r="GV22" s="289"/>
      <c r="GW22" s="289"/>
      <c r="GX22" s="289"/>
      <c r="GY22" s="289"/>
      <c r="GZ22" s="289"/>
      <c r="HA22" s="289"/>
      <c r="HB22" s="289"/>
      <c r="HC22" s="289"/>
      <c r="HD22" s="289"/>
      <c r="HE22" s="289"/>
      <c r="HF22" s="289"/>
      <c r="HG22" s="289"/>
      <c r="HH22" s="289"/>
      <c r="HI22" s="289"/>
      <c r="HJ22" s="289"/>
      <c r="HK22" s="289"/>
      <c r="HL22" s="289"/>
      <c r="HM22" s="289"/>
      <c r="HN22" s="289"/>
      <c r="HO22" s="289"/>
      <c r="HP22" s="289"/>
      <c r="HQ22" s="289"/>
      <c r="HR22" s="289"/>
      <c r="HS22" s="289"/>
      <c r="HT22" s="289"/>
      <c r="HU22" s="289"/>
      <c r="HV22" s="289"/>
      <c r="HW22" s="289"/>
      <c r="HX22" s="289"/>
      <c r="HY22" s="289"/>
      <c r="HZ22" s="289"/>
      <c r="IA22" s="289"/>
      <c r="IB22" s="289"/>
      <c r="IC22" s="289"/>
      <c r="ID22" s="289"/>
      <c r="IE22" s="289"/>
      <c r="IF22" s="289"/>
      <c r="IG22" s="289"/>
      <c r="IH22" s="289"/>
    </row>
    <row r="23" spans="1:242" s="23" customFormat="1" ht="13.5" customHeight="1" x14ac:dyDescent="0.25">
      <c r="A23" s="265">
        <v>7</v>
      </c>
      <c r="B23" s="175" t="s">
        <v>5</v>
      </c>
      <c r="C23" s="78" t="s">
        <v>67</v>
      </c>
      <c r="D23" s="327" t="s">
        <v>368</v>
      </c>
      <c r="E23" s="324" t="s">
        <v>368</v>
      </c>
      <c r="F23" s="324" t="s">
        <v>368</v>
      </c>
      <c r="G23" s="324"/>
      <c r="H23" s="324"/>
      <c r="I23" s="324" t="s">
        <v>368</v>
      </c>
      <c r="J23" s="158" t="s">
        <v>368</v>
      </c>
      <c r="K23" s="324" t="s">
        <v>368</v>
      </c>
      <c r="L23" s="324" t="s">
        <v>368</v>
      </c>
      <c r="M23" s="324" t="s">
        <v>368</v>
      </c>
      <c r="N23" s="324" t="s">
        <v>368</v>
      </c>
      <c r="O23" s="324" t="s">
        <v>368</v>
      </c>
      <c r="P23" s="324" t="s">
        <v>368</v>
      </c>
      <c r="Q23" s="324" t="s">
        <v>368</v>
      </c>
      <c r="R23" s="324" t="s">
        <v>368</v>
      </c>
      <c r="S23" s="324" t="s">
        <v>368</v>
      </c>
      <c r="T23" s="324" t="s">
        <v>368</v>
      </c>
      <c r="U23" s="324" t="s">
        <v>368</v>
      </c>
      <c r="V23" s="324" t="s">
        <v>368</v>
      </c>
      <c r="W23" s="324" t="s">
        <v>368</v>
      </c>
      <c r="X23" s="324" t="s">
        <v>368</v>
      </c>
      <c r="Y23" s="324" t="s">
        <v>368</v>
      </c>
      <c r="Z23" s="324" t="s">
        <v>368</v>
      </c>
      <c r="AA23" s="324" t="s">
        <v>368</v>
      </c>
      <c r="AB23" s="324" t="s">
        <v>368</v>
      </c>
      <c r="AC23" s="324" t="s">
        <v>368</v>
      </c>
      <c r="AD23" s="324" t="s">
        <v>368</v>
      </c>
      <c r="AE23" s="324" t="s">
        <v>368</v>
      </c>
      <c r="AF23" s="324" t="s">
        <v>368</v>
      </c>
      <c r="AG23" s="324" t="s">
        <v>368</v>
      </c>
      <c r="AH23" s="324"/>
      <c r="AI23" s="324" t="s">
        <v>368</v>
      </c>
      <c r="AJ23" s="324"/>
      <c r="AK23" s="324" t="s">
        <v>368</v>
      </c>
      <c r="AL23" s="324" t="s">
        <v>368</v>
      </c>
      <c r="AM23" s="324"/>
      <c r="AN23" s="324" t="s">
        <v>368</v>
      </c>
      <c r="AO23" s="324" t="s">
        <v>368</v>
      </c>
      <c r="AP23" s="324" t="s">
        <v>368</v>
      </c>
      <c r="AQ23" s="324" t="s">
        <v>368</v>
      </c>
      <c r="AR23" s="324" t="s">
        <v>368</v>
      </c>
      <c r="AS23" s="324" t="s">
        <v>368</v>
      </c>
      <c r="AT23" s="324" t="s">
        <v>368</v>
      </c>
      <c r="AU23" s="324" t="s">
        <v>368</v>
      </c>
      <c r="AV23" s="324" t="s">
        <v>368</v>
      </c>
      <c r="AW23" s="324" t="s">
        <v>368</v>
      </c>
      <c r="AX23" s="324" t="s">
        <v>368</v>
      </c>
      <c r="AY23" s="324" t="s">
        <v>368</v>
      </c>
      <c r="AZ23" s="324"/>
      <c r="BA23" s="324" t="s">
        <v>368</v>
      </c>
      <c r="BB23" s="324"/>
      <c r="BC23" s="324" t="s">
        <v>368</v>
      </c>
      <c r="BD23" s="324" t="s">
        <v>368</v>
      </c>
      <c r="BE23" s="324" t="s">
        <v>368</v>
      </c>
      <c r="BF23" s="324" t="s">
        <v>368</v>
      </c>
      <c r="BG23" s="324"/>
      <c r="BH23" s="324" t="s">
        <v>368</v>
      </c>
      <c r="BI23" s="324" t="s">
        <v>368</v>
      </c>
      <c r="BJ23" s="324"/>
      <c r="BK23" s="324" t="s">
        <v>368</v>
      </c>
      <c r="BL23" s="324" t="s">
        <v>368</v>
      </c>
      <c r="BM23" s="324" t="s">
        <v>368</v>
      </c>
      <c r="BN23" s="324" t="s">
        <v>368</v>
      </c>
      <c r="BO23" s="324" t="s">
        <v>368</v>
      </c>
      <c r="BP23" s="324" t="s">
        <v>368</v>
      </c>
      <c r="BQ23" s="324"/>
      <c r="BR23" s="324" t="s">
        <v>368</v>
      </c>
      <c r="BS23" s="324" t="s">
        <v>368</v>
      </c>
      <c r="BT23" s="185">
        <f t="shared" si="0"/>
        <v>0</v>
      </c>
      <c r="BU23"/>
      <c r="BV23" s="284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  <c r="CL23" s="285"/>
      <c r="CM23" s="285"/>
      <c r="CN23" s="285"/>
      <c r="CO23" s="285"/>
      <c r="CP23" s="285"/>
      <c r="CQ23" s="285"/>
      <c r="CR23" s="285"/>
      <c r="CS23" s="285"/>
      <c r="CT23" s="285"/>
      <c r="CU23" s="285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</row>
    <row r="24" spans="1:242" s="270" customFormat="1" ht="13.5" customHeight="1" x14ac:dyDescent="0.25">
      <c r="A24" s="272"/>
      <c r="B24" s="244"/>
      <c r="C24" s="359"/>
      <c r="D24" s="322" t="s">
        <v>368</v>
      </c>
      <c r="E24" s="323" t="s">
        <v>368</v>
      </c>
      <c r="F24" s="323" t="s">
        <v>368</v>
      </c>
      <c r="G24" s="323"/>
      <c r="H24" s="323"/>
      <c r="I24" s="323" t="s">
        <v>368</v>
      </c>
      <c r="J24" s="334" t="s">
        <v>368</v>
      </c>
      <c r="K24" s="323" t="s">
        <v>368</v>
      </c>
      <c r="L24" s="323" t="s">
        <v>368</v>
      </c>
      <c r="M24" s="323" t="s">
        <v>368</v>
      </c>
      <c r="N24" s="323" t="s">
        <v>368</v>
      </c>
      <c r="O24" s="323" t="s">
        <v>368</v>
      </c>
      <c r="P24" s="323" t="s">
        <v>368</v>
      </c>
      <c r="Q24" s="323" t="s">
        <v>368</v>
      </c>
      <c r="R24" s="323" t="s">
        <v>368</v>
      </c>
      <c r="S24" s="323" t="s">
        <v>368</v>
      </c>
      <c r="T24" s="323" t="s">
        <v>368</v>
      </c>
      <c r="U24" s="323" t="s">
        <v>368</v>
      </c>
      <c r="V24" s="323" t="s">
        <v>368</v>
      </c>
      <c r="W24" s="323" t="s">
        <v>368</v>
      </c>
      <c r="X24" s="323" t="s">
        <v>368</v>
      </c>
      <c r="Y24" s="323" t="s">
        <v>368</v>
      </c>
      <c r="Z24" s="323" t="s">
        <v>368</v>
      </c>
      <c r="AA24" s="323" t="s">
        <v>368</v>
      </c>
      <c r="AB24" s="323" t="s">
        <v>368</v>
      </c>
      <c r="AC24" s="323" t="s">
        <v>368</v>
      </c>
      <c r="AD24" s="323" t="s">
        <v>368</v>
      </c>
      <c r="AE24" s="323" t="s">
        <v>368</v>
      </c>
      <c r="AF24" s="323" t="s">
        <v>368</v>
      </c>
      <c r="AG24" s="323" t="s">
        <v>368</v>
      </c>
      <c r="AH24" s="323"/>
      <c r="AI24" s="323" t="s">
        <v>368</v>
      </c>
      <c r="AJ24" s="323"/>
      <c r="AK24" s="323" t="s">
        <v>368</v>
      </c>
      <c r="AL24" s="323" t="s">
        <v>368</v>
      </c>
      <c r="AM24" s="323"/>
      <c r="AN24" s="323" t="s">
        <v>368</v>
      </c>
      <c r="AO24" s="323" t="s">
        <v>368</v>
      </c>
      <c r="AP24" s="323" t="s">
        <v>368</v>
      </c>
      <c r="AQ24" s="323" t="s">
        <v>368</v>
      </c>
      <c r="AR24" s="323" t="s">
        <v>368</v>
      </c>
      <c r="AS24" s="323" t="s">
        <v>368</v>
      </c>
      <c r="AT24" s="323" t="s">
        <v>368</v>
      </c>
      <c r="AU24" s="323" t="s">
        <v>368</v>
      </c>
      <c r="AV24" s="323" t="s">
        <v>368</v>
      </c>
      <c r="AW24" s="323" t="s">
        <v>368</v>
      </c>
      <c r="AX24" s="323" t="s">
        <v>368</v>
      </c>
      <c r="AY24" s="323" t="s">
        <v>368</v>
      </c>
      <c r="AZ24" s="323"/>
      <c r="BA24" s="323" t="s">
        <v>368</v>
      </c>
      <c r="BB24" s="323"/>
      <c r="BC24" s="323" t="s">
        <v>368</v>
      </c>
      <c r="BD24" s="323" t="s">
        <v>368</v>
      </c>
      <c r="BE24" s="323" t="s">
        <v>368</v>
      </c>
      <c r="BF24" s="323" t="s">
        <v>368</v>
      </c>
      <c r="BG24" s="323"/>
      <c r="BH24" s="323" t="s">
        <v>368</v>
      </c>
      <c r="BI24" s="323" t="s">
        <v>368</v>
      </c>
      <c r="BJ24" s="323"/>
      <c r="BK24" s="323" t="s">
        <v>368</v>
      </c>
      <c r="BL24" s="323" t="s">
        <v>368</v>
      </c>
      <c r="BM24" s="323" t="s">
        <v>368</v>
      </c>
      <c r="BN24" s="323" t="s">
        <v>368</v>
      </c>
      <c r="BO24" s="323" t="s">
        <v>368</v>
      </c>
      <c r="BP24" s="323" t="s">
        <v>368</v>
      </c>
      <c r="BQ24" s="323"/>
      <c r="BR24" s="323" t="s">
        <v>368</v>
      </c>
      <c r="BS24" s="323" t="s">
        <v>368</v>
      </c>
      <c r="BT24" s="395">
        <f t="shared" si="0"/>
        <v>0</v>
      </c>
      <c r="BU24"/>
      <c r="BV24" s="287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9"/>
      <c r="CW24" s="289"/>
      <c r="CX24" s="289"/>
      <c r="CY24" s="289"/>
      <c r="CZ24" s="289"/>
      <c r="DA24" s="289"/>
      <c r="DB24" s="289"/>
      <c r="DC24" s="289"/>
      <c r="DD24" s="289"/>
      <c r="DE24" s="289"/>
      <c r="DF24" s="289"/>
      <c r="DG24" s="289"/>
      <c r="DH24" s="289"/>
      <c r="DI24" s="289"/>
      <c r="DJ24" s="289"/>
      <c r="DK24" s="289"/>
      <c r="DL24" s="289"/>
      <c r="DM24" s="289"/>
      <c r="DN24" s="289"/>
      <c r="DO24" s="289"/>
      <c r="DP24" s="289"/>
      <c r="DQ24" s="289"/>
      <c r="DR24" s="289"/>
      <c r="DS24" s="289"/>
      <c r="DT24" s="289"/>
      <c r="DU24" s="289"/>
      <c r="DV24" s="289"/>
      <c r="DW24" s="289"/>
      <c r="DX24" s="289"/>
      <c r="DY24" s="289"/>
      <c r="DZ24" s="289"/>
      <c r="EA24" s="289"/>
      <c r="EB24" s="289"/>
      <c r="EC24" s="289"/>
      <c r="ED24" s="289"/>
      <c r="EE24" s="289"/>
      <c r="EF24" s="289"/>
      <c r="EG24" s="289"/>
      <c r="EH24" s="289"/>
      <c r="EI24" s="289"/>
      <c r="EJ24" s="289"/>
      <c r="EK24" s="289"/>
      <c r="EL24" s="289"/>
      <c r="EM24" s="289"/>
      <c r="EN24" s="289"/>
      <c r="EO24" s="289"/>
      <c r="EP24" s="289"/>
      <c r="EQ24" s="289"/>
      <c r="ER24" s="289"/>
      <c r="ES24" s="289"/>
      <c r="ET24" s="289"/>
      <c r="EU24" s="289"/>
      <c r="EV24" s="289"/>
      <c r="EW24" s="289"/>
      <c r="EX24" s="289"/>
      <c r="EY24" s="289"/>
      <c r="EZ24" s="289"/>
      <c r="FA24" s="289"/>
      <c r="FB24" s="289"/>
      <c r="FC24" s="289"/>
      <c r="FD24" s="289"/>
      <c r="FE24" s="289"/>
      <c r="FF24" s="289"/>
      <c r="FG24" s="289"/>
      <c r="FH24" s="289"/>
      <c r="FI24" s="289"/>
      <c r="FJ24" s="289"/>
      <c r="FK24" s="289"/>
      <c r="FL24" s="289"/>
      <c r="FM24" s="289"/>
      <c r="FN24" s="289"/>
      <c r="FO24" s="289"/>
      <c r="FP24" s="289"/>
      <c r="FQ24" s="289"/>
      <c r="FR24" s="289"/>
      <c r="FS24" s="289"/>
      <c r="FT24" s="289"/>
      <c r="FU24" s="289"/>
      <c r="FV24" s="289"/>
      <c r="FW24" s="289"/>
      <c r="FX24" s="289"/>
      <c r="FY24" s="289"/>
      <c r="FZ24" s="289"/>
      <c r="GA24" s="289"/>
      <c r="GB24" s="289"/>
      <c r="GC24" s="289"/>
      <c r="GD24" s="289"/>
      <c r="GE24" s="289"/>
      <c r="GF24" s="289"/>
      <c r="GG24" s="289"/>
      <c r="GH24" s="289"/>
      <c r="GI24" s="289"/>
      <c r="GJ24" s="289"/>
      <c r="GK24" s="289"/>
      <c r="GL24" s="289"/>
      <c r="GM24" s="289"/>
      <c r="GN24" s="289"/>
      <c r="GO24" s="289"/>
      <c r="GP24" s="289"/>
      <c r="GQ24" s="289"/>
      <c r="GR24" s="289"/>
      <c r="GS24" s="289"/>
      <c r="GT24" s="289"/>
      <c r="GU24" s="289"/>
      <c r="GV24" s="289"/>
      <c r="GW24" s="289"/>
      <c r="GX24" s="289"/>
      <c r="GY24" s="289"/>
      <c r="GZ24" s="289"/>
      <c r="HA24" s="289"/>
      <c r="HB24" s="289"/>
      <c r="HC24" s="289"/>
      <c r="HD24" s="289"/>
      <c r="HE24" s="289"/>
      <c r="HF24" s="289"/>
      <c r="HG24" s="289"/>
      <c r="HH24" s="289"/>
      <c r="HI24" s="289"/>
      <c r="HJ24" s="289"/>
      <c r="HK24" s="289"/>
      <c r="HL24" s="289"/>
      <c r="HM24" s="289"/>
      <c r="HN24" s="289"/>
      <c r="HO24" s="289"/>
      <c r="HP24" s="289"/>
      <c r="HQ24" s="289"/>
      <c r="HR24" s="289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</row>
    <row r="25" spans="1:242" s="23" customFormat="1" ht="13.5" customHeight="1" x14ac:dyDescent="0.25">
      <c r="A25" s="265">
        <v>8</v>
      </c>
      <c r="B25" s="175" t="s">
        <v>6</v>
      </c>
      <c r="C25" s="78" t="s">
        <v>68</v>
      </c>
      <c r="D25" s="327"/>
      <c r="E25" s="324"/>
      <c r="F25" s="324"/>
      <c r="G25" s="324"/>
      <c r="H25" s="324"/>
      <c r="I25" s="324"/>
      <c r="J25" s="324"/>
      <c r="K25" s="159"/>
      <c r="L25" s="162">
        <v>1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>
        <v>1</v>
      </c>
      <c r="BO25" s="324"/>
      <c r="BP25" s="324"/>
      <c r="BQ25" s="324"/>
      <c r="BR25" s="324"/>
      <c r="BS25" s="324"/>
      <c r="BT25" s="185">
        <f t="shared" si="0"/>
        <v>2</v>
      </c>
      <c r="BU25"/>
      <c r="BV25" s="284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6"/>
      <c r="EL25" s="286"/>
      <c r="EM25" s="286"/>
      <c r="EN25" s="286"/>
      <c r="EO25" s="286"/>
      <c r="EP25" s="286"/>
      <c r="EQ25" s="286"/>
      <c r="ER25" s="286"/>
      <c r="ES25" s="286"/>
      <c r="ET25" s="286"/>
      <c r="EU25" s="286"/>
      <c r="EV25" s="286"/>
      <c r="EW25" s="286"/>
      <c r="EX25" s="286"/>
      <c r="EY25" s="286"/>
      <c r="EZ25" s="286"/>
      <c r="FA25" s="286"/>
      <c r="FB25" s="286"/>
      <c r="FC25" s="286"/>
      <c r="FD25" s="286"/>
      <c r="FE25" s="286"/>
      <c r="FF25" s="286"/>
      <c r="FG25" s="286"/>
      <c r="FH25" s="286"/>
      <c r="FI25" s="286"/>
      <c r="FJ25" s="286"/>
      <c r="FK25" s="286"/>
      <c r="FL25" s="286"/>
      <c r="FM25" s="286"/>
      <c r="FN25" s="286"/>
      <c r="FO25" s="286"/>
      <c r="FP25" s="286"/>
      <c r="FQ25" s="286"/>
      <c r="FR25" s="286"/>
      <c r="FS25" s="286"/>
      <c r="FT25" s="286"/>
      <c r="FU25" s="286"/>
      <c r="FV25" s="286"/>
      <c r="FW25" s="286"/>
      <c r="FX25" s="286"/>
      <c r="FY25" s="286"/>
      <c r="FZ25" s="286"/>
      <c r="GA25" s="286"/>
      <c r="GB25" s="286"/>
      <c r="GC25" s="286"/>
      <c r="GD25" s="286"/>
      <c r="GE25" s="286"/>
      <c r="GF25" s="286"/>
      <c r="GG25" s="286"/>
      <c r="GH25" s="286"/>
      <c r="GI25" s="286"/>
      <c r="GJ25" s="286"/>
      <c r="GK25" s="286"/>
      <c r="GL25" s="286"/>
      <c r="GM25" s="286"/>
      <c r="GN25" s="286"/>
      <c r="GO25" s="286"/>
      <c r="GP25" s="286"/>
      <c r="GQ25" s="286"/>
      <c r="GR25" s="286"/>
      <c r="GS25" s="286"/>
      <c r="GT25" s="286"/>
      <c r="GU25" s="286"/>
      <c r="GV25" s="286"/>
      <c r="GW25" s="286"/>
      <c r="GX25" s="286"/>
      <c r="GY25" s="286"/>
      <c r="GZ25" s="286"/>
      <c r="HA25" s="286"/>
      <c r="HB25" s="286"/>
      <c r="HC25" s="286"/>
      <c r="HD25" s="286"/>
      <c r="HE25" s="286"/>
      <c r="HF25" s="286"/>
      <c r="HG25" s="286"/>
      <c r="HH25" s="286"/>
      <c r="HI25" s="286"/>
      <c r="HJ25" s="286"/>
      <c r="HK25" s="286"/>
      <c r="HL25" s="286"/>
      <c r="HM25" s="286"/>
      <c r="HN25" s="286"/>
      <c r="HO25" s="286"/>
      <c r="HP25" s="286"/>
      <c r="HQ25" s="286"/>
      <c r="HR25" s="286"/>
      <c r="HS25" s="286"/>
      <c r="HT25" s="286"/>
      <c r="HU25" s="286"/>
      <c r="HV25" s="286"/>
      <c r="HW25" s="286"/>
      <c r="HX25" s="286"/>
      <c r="HY25" s="286"/>
      <c r="HZ25" s="286"/>
      <c r="IA25" s="286"/>
      <c r="IB25" s="286"/>
      <c r="IC25" s="286"/>
      <c r="ID25" s="286"/>
      <c r="IE25" s="286"/>
      <c r="IF25" s="286"/>
      <c r="IG25" s="286"/>
      <c r="IH25" s="286"/>
    </row>
    <row r="26" spans="1:242" s="270" customFormat="1" ht="13.5" customHeight="1" x14ac:dyDescent="0.25">
      <c r="A26" s="272"/>
      <c r="B26" s="244"/>
      <c r="C26" s="359"/>
      <c r="D26" s="322"/>
      <c r="E26" s="323"/>
      <c r="F26" s="323"/>
      <c r="G26" s="323"/>
      <c r="H26" s="323"/>
      <c r="I26" s="323"/>
      <c r="J26" s="323"/>
      <c r="K26" s="335"/>
      <c r="L26" s="330">
        <v>1</v>
      </c>
      <c r="M26" s="323"/>
      <c r="N26" s="323"/>
      <c r="O26" s="323"/>
      <c r="P26" s="323"/>
      <c r="Q26" s="330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>
        <v>1</v>
      </c>
      <c r="BO26" s="323"/>
      <c r="BP26" s="323"/>
      <c r="BQ26" s="323"/>
      <c r="BR26" s="323"/>
      <c r="BS26" s="323"/>
      <c r="BT26" s="395">
        <f t="shared" si="0"/>
        <v>2</v>
      </c>
      <c r="BU26"/>
      <c r="BV26" s="287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</row>
    <row r="27" spans="1:242" s="23" customFormat="1" ht="13.5" customHeight="1" x14ac:dyDescent="0.25">
      <c r="A27" s="265">
        <v>9</v>
      </c>
      <c r="B27" s="175" t="s">
        <v>7</v>
      </c>
      <c r="C27" s="78" t="s">
        <v>131</v>
      </c>
      <c r="D27" s="327">
        <v>26</v>
      </c>
      <c r="E27" s="324"/>
      <c r="F27" s="324">
        <v>1</v>
      </c>
      <c r="G27" s="324"/>
      <c r="H27" s="324"/>
      <c r="I27" s="324">
        <v>2</v>
      </c>
      <c r="J27" s="324"/>
      <c r="K27" s="324"/>
      <c r="L27" s="158"/>
      <c r="M27" s="162"/>
      <c r="N27" s="324"/>
      <c r="O27" s="324">
        <v>10</v>
      </c>
      <c r="P27" s="324"/>
      <c r="Q27" s="324">
        <v>1</v>
      </c>
      <c r="R27" s="324"/>
      <c r="S27" s="324"/>
      <c r="T27" s="324"/>
      <c r="U27" s="324">
        <v>3</v>
      </c>
      <c r="V27" s="324"/>
      <c r="W27" s="324"/>
      <c r="X27" s="324"/>
      <c r="Y27" s="324">
        <v>4</v>
      </c>
      <c r="Z27" s="324"/>
      <c r="AA27" s="324">
        <v>4</v>
      </c>
      <c r="AB27" s="324"/>
      <c r="AC27" s="324"/>
      <c r="AD27" s="324"/>
      <c r="AE27" s="324"/>
      <c r="AF27" s="324"/>
      <c r="AG27" s="324">
        <v>1</v>
      </c>
      <c r="AH27" s="324"/>
      <c r="AI27" s="324">
        <v>1</v>
      </c>
      <c r="AJ27" s="324"/>
      <c r="AK27" s="324">
        <v>3</v>
      </c>
      <c r="AL27" s="324"/>
      <c r="AM27" s="324"/>
      <c r="AN27" s="324"/>
      <c r="AO27" s="324"/>
      <c r="AP27" s="324"/>
      <c r="AQ27" s="324"/>
      <c r="AR27" s="324"/>
      <c r="AS27" s="324"/>
      <c r="AT27" s="324">
        <v>58</v>
      </c>
      <c r="AU27" s="324"/>
      <c r="AV27" s="324">
        <v>2</v>
      </c>
      <c r="AW27" s="324"/>
      <c r="AX27" s="324"/>
      <c r="AY27" s="324"/>
      <c r="AZ27" s="324"/>
      <c r="BA27" s="324">
        <v>1</v>
      </c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>
        <v>18</v>
      </c>
      <c r="BO27" s="324"/>
      <c r="BP27" s="324"/>
      <c r="BQ27" s="324"/>
      <c r="BR27" s="324">
        <v>3</v>
      </c>
      <c r="BS27" s="324"/>
      <c r="BT27" s="185">
        <f t="shared" si="0"/>
        <v>138</v>
      </c>
      <c r="BU27"/>
      <c r="BV27" s="284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6"/>
      <c r="EL27" s="28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86"/>
      <c r="FL27" s="286"/>
      <c r="FM27" s="286"/>
      <c r="FN27" s="286"/>
      <c r="FO27" s="286"/>
      <c r="FP27" s="286"/>
      <c r="FQ27" s="286"/>
      <c r="FR27" s="286"/>
      <c r="FS27" s="286"/>
      <c r="FT27" s="286"/>
      <c r="FU27" s="286"/>
      <c r="FV27" s="286"/>
      <c r="FW27" s="286"/>
      <c r="FX27" s="286"/>
      <c r="FY27" s="286"/>
      <c r="FZ27" s="286"/>
      <c r="GA27" s="286"/>
      <c r="GB27" s="286"/>
      <c r="GC27" s="286"/>
      <c r="GD27" s="286"/>
      <c r="GE27" s="286"/>
      <c r="GF27" s="286"/>
      <c r="GG27" s="286"/>
      <c r="GH27" s="286"/>
      <c r="GI27" s="286"/>
      <c r="GJ27" s="286"/>
      <c r="GK27" s="286"/>
      <c r="GL27" s="286"/>
      <c r="GM27" s="286"/>
      <c r="GN27" s="286"/>
      <c r="GO27" s="286"/>
      <c r="GP27" s="286"/>
      <c r="GQ27" s="286"/>
      <c r="GR27" s="286"/>
      <c r="GS27" s="286"/>
      <c r="GT27" s="286"/>
      <c r="GU27" s="286"/>
      <c r="GV27" s="286"/>
      <c r="GW27" s="286"/>
      <c r="GX27" s="286"/>
      <c r="GY27" s="286"/>
      <c r="GZ27" s="286"/>
      <c r="HA27" s="286"/>
      <c r="HB27" s="286"/>
      <c r="HC27" s="286"/>
      <c r="HD27" s="286"/>
      <c r="HE27" s="286"/>
      <c r="HF27" s="286"/>
      <c r="HG27" s="286"/>
      <c r="HH27" s="286"/>
      <c r="HI27" s="286"/>
      <c r="HJ27" s="286"/>
      <c r="HK27" s="286"/>
      <c r="HL27" s="286"/>
      <c r="HM27" s="286"/>
      <c r="HN27" s="286"/>
      <c r="HO27" s="286"/>
      <c r="HP27" s="286"/>
      <c r="HQ27" s="286"/>
      <c r="HR27" s="286"/>
      <c r="HS27" s="286"/>
      <c r="HT27" s="286"/>
      <c r="HU27" s="286"/>
      <c r="HV27" s="286"/>
      <c r="HW27" s="286"/>
      <c r="HX27" s="286"/>
      <c r="HY27" s="286"/>
      <c r="HZ27" s="286"/>
      <c r="IA27" s="286"/>
      <c r="IB27" s="286"/>
      <c r="IC27" s="286"/>
      <c r="ID27" s="286"/>
      <c r="IE27" s="286"/>
      <c r="IF27" s="286"/>
      <c r="IG27" s="286"/>
      <c r="IH27" s="286"/>
    </row>
    <row r="28" spans="1:242" s="270" customFormat="1" ht="13.5" customHeight="1" x14ac:dyDescent="0.25">
      <c r="A28" s="272"/>
      <c r="B28" s="244"/>
      <c r="C28" s="359"/>
      <c r="D28" s="322">
        <v>31</v>
      </c>
      <c r="E28" s="323"/>
      <c r="F28" s="323">
        <v>5</v>
      </c>
      <c r="G28" s="323"/>
      <c r="H28" s="323"/>
      <c r="I28" s="323">
        <v>1</v>
      </c>
      <c r="J28" s="323"/>
      <c r="K28" s="323"/>
      <c r="L28" s="334"/>
      <c r="M28" s="330"/>
      <c r="N28" s="323"/>
      <c r="O28" s="323"/>
      <c r="P28" s="323">
        <v>1</v>
      </c>
      <c r="Q28" s="323"/>
      <c r="R28" s="323"/>
      <c r="S28" s="323"/>
      <c r="T28" s="323"/>
      <c r="U28" s="323">
        <v>1</v>
      </c>
      <c r="V28" s="323"/>
      <c r="W28" s="323"/>
      <c r="X28" s="323"/>
      <c r="Y28" s="323">
        <v>1</v>
      </c>
      <c r="Z28" s="323"/>
      <c r="AA28" s="323">
        <v>7</v>
      </c>
      <c r="AB28" s="323">
        <v>3</v>
      </c>
      <c r="AC28" s="323"/>
      <c r="AD28" s="323"/>
      <c r="AE28" s="323"/>
      <c r="AF28" s="323"/>
      <c r="AG28" s="323">
        <v>1</v>
      </c>
      <c r="AH28" s="323"/>
      <c r="AI28" s="323">
        <v>1</v>
      </c>
      <c r="AJ28" s="323"/>
      <c r="AK28" s="323">
        <v>1</v>
      </c>
      <c r="AL28" s="323"/>
      <c r="AM28" s="323"/>
      <c r="AN28" s="323"/>
      <c r="AO28" s="323"/>
      <c r="AP28" s="323"/>
      <c r="AQ28" s="323"/>
      <c r="AR28" s="323"/>
      <c r="AS28" s="323"/>
      <c r="AT28" s="323">
        <v>39</v>
      </c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>
        <v>15</v>
      </c>
      <c r="BO28" s="323"/>
      <c r="BP28" s="323"/>
      <c r="BQ28" s="323"/>
      <c r="BR28" s="323">
        <v>3</v>
      </c>
      <c r="BS28" s="323"/>
      <c r="BT28" s="395">
        <f t="shared" si="0"/>
        <v>110</v>
      </c>
      <c r="BU28"/>
      <c r="BV28" s="287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8"/>
      <c r="CR28" s="288"/>
      <c r="CS28" s="288"/>
      <c r="CT28" s="288"/>
      <c r="CU28" s="288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</row>
    <row r="29" spans="1:242" s="23" customFormat="1" ht="13.5" customHeight="1" x14ac:dyDescent="0.25">
      <c r="A29" s="265">
        <v>10</v>
      </c>
      <c r="B29" s="175" t="s">
        <v>60</v>
      </c>
      <c r="C29" s="78" t="s">
        <v>70</v>
      </c>
      <c r="D29" s="327"/>
      <c r="E29" s="324"/>
      <c r="F29" s="324"/>
      <c r="G29" s="324"/>
      <c r="H29" s="324"/>
      <c r="I29" s="324"/>
      <c r="J29" s="324"/>
      <c r="K29" s="324"/>
      <c r="L29" s="324"/>
      <c r="M29" s="158"/>
      <c r="N29" s="162"/>
      <c r="O29" s="324"/>
      <c r="P29" s="324"/>
      <c r="Q29" s="324"/>
      <c r="R29" s="324"/>
      <c r="S29" s="324"/>
      <c r="T29" s="324"/>
      <c r="U29" s="324">
        <v>24</v>
      </c>
      <c r="V29" s="324"/>
      <c r="W29" s="324"/>
      <c r="X29" s="324"/>
      <c r="Y29" s="324"/>
      <c r="Z29" s="324"/>
      <c r="AA29" s="324">
        <v>1</v>
      </c>
      <c r="AB29" s="324">
        <v>1</v>
      </c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>
        <v>9</v>
      </c>
      <c r="AU29" s="324"/>
      <c r="AV29" s="324"/>
      <c r="AW29" s="324"/>
      <c r="AX29" s="324"/>
      <c r="AY29" s="324">
        <v>2</v>
      </c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185">
        <f t="shared" si="0"/>
        <v>37</v>
      </c>
      <c r="BU29"/>
      <c r="BV29" s="284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6"/>
      <c r="EL29" s="286"/>
      <c r="EM29" s="286"/>
      <c r="EN29" s="286"/>
      <c r="EO29" s="286"/>
      <c r="EP29" s="286"/>
      <c r="EQ29" s="286"/>
      <c r="ER29" s="286"/>
      <c r="ES29" s="286"/>
      <c r="ET29" s="286"/>
      <c r="EU29" s="286"/>
      <c r="EV29" s="286"/>
      <c r="EW29" s="286"/>
      <c r="EX29" s="286"/>
      <c r="EY29" s="286"/>
      <c r="EZ29" s="286"/>
      <c r="FA29" s="286"/>
      <c r="FB29" s="286"/>
      <c r="FC29" s="286"/>
      <c r="FD29" s="286"/>
      <c r="FE29" s="286"/>
      <c r="FF29" s="286"/>
      <c r="FG29" s="286"/>
      <c r="FH29" s="286"/>
      <c r="FI29" s="286"/>
      <c r="FJ29" s="286"/>
      <c r="FK29" s="286"/>
      <c r="FL29" s="286"/>
      <c r="FM29" s="286"/>
      <c r="FN29" s="286"/>
      <c r="FO29" s="286"/>
      <c r="FP29" s="286"/>
      <c r="FQ29" s="286"/>
      <c r="FR29" s="286"/>
      <c r="FS29" s="286"/>
      <c r="FT29" s="286"/>
      <c r="FU29" s="286"/>
      <c r="FV29" s="286"/>
      <c r="FW29" s="286"/>
      <c r="FX29" s="286"/>
      <c r="FY29" s="286"/>
      <c r="FZ29" s="286"/>
      <c r="GA29" s="286"/>
      <c r="GB29" s="286"/>
      <c r="GC29" s="286"/>
      <c r="GD29" s="286"/>
      <c r="GE29" s="286"/>
      <c r="GF29" s="286"/>
      <c r="GG29" s="286"/>
      <c r="GH29" s="286"/>
      <c r="GI29" s="286"/>
      <c r="GJ29" s="286"/>
      <c r="GK29" s="286"/>
      <c r="GL29" s="286"/>
      <c r="GM29" s="286"/>
      <c r="GN29" s="286"/>
      <c r="GO29" s="286"/>
      <c r="GP29" s="286"/>
      <c r="GQ29" s="286"/>
      <c r="GR29" s="286"/>
      <c r="GS29" s="286"/>
      <c r="GT29" s="286"/>
      <c r="GU29" s="286"/>
      <c r="GV29" s="286"/>
      <c r="GW29" s="286"/>
      <c r="GX29" s="286"/>
      <c r="GY29" s="286"/>
      <c r="GZ29" s="286"/>
      <c r="HA29" s="286"/>
      <c r="HB29" s="286"/>
      <c r="HC29" s="286"/>
      <c r="HD29" s="286"/>
      <c r="HE29" s="286"/>
      <c r="HF29" s="286"/>
      <c r="HG29" s="286"/>
      <c r="HH29" s="286"/>
      <c r="HI29" s="286"/>
      <c r="HJ29" s="286"/>
      <c r="HK29" s="286"/>
      <c r="HL29" s="286"/>
      <c r="HM29" s="286"/>
      <c r="HN29" s="286"/>
      <c r="HO29" s="286"/>
      <c r="HP29" s="286"/>
      <c r="HQ29" s="286"/>
      <c r="HR29" s="286"/>
      <c r="HS29" s="286"/>
      <c r="HT29" s="286"/>
      <c r="HU29" s="286"/>
      <c r="HV29" s="286"/>
      <c r="HW29" s="286"/>
      <c r="HX29" s="286"/>
      <c r="HY29" s="286"/>
      <c r="HZ29" s="286"/>
      <c r="IA29" s="286"/>
      <c r="IB29" s="286"/>
      <c r="IC29" s="286"/>
      <c r="ID29" s="286"/>
      <c r="IE29" s="286"/>
      <c r="IF29" s="286"/>
      <c r="IG29" s="286"/>
      <c r="IH29" s="286"/>
    </row>
    <row r="30" spans="1:242" s="270" customFormat="1" ht="13.5" customHeight="1" x14ac:dyDescent="0.25">
      <c r="A30" s="272"/>
      <c r="B30" s="244"/>
      <c r="C30" s="360"/>
      <c r="D30" s="322"/>
      <c r="E30" s="323">
        <v>4</v>
      </c>
      <c r="F30" s="323"/>
      <c r="G30" s="323"/>
      <c r="H30" s="323"/>
      <c r="I30" s="323"/>
      <c r="J30" s="323"/>
      <c r="K30" s="323"/>
      <c r="L30" s="323"/>
      <c r="M30" s="334"/>
      <c r="N30" s="330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>
        <v>3</v>
      </c>
      <c r="AJ30" s="323"/>
      <c r="AK30" s="323"/>
      <c r="AL30" s="330"/>
      <c r="AM30" s="330"/>
      <c r="AN30" s="323"/>
      <c r="AO30" s="323"/>
      <c r="AP30" s="323"/>
      <c r="AQ30" s="323"/>
      <c r="AR30" s="323"/>
      <c r="AS30" s="323"/>
      <c r="AT30" s="323">
        <v>2</v>
      </c>
      <c r="AU30" s="323"/>
      <c r="AV30" s="323"/>
      <c r="AW30" s="323"/>
      <c r="AX30" s="323"/>
      <c r="AY30" s="323">
        <v>1</v>
      </c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95">
        <f t="shared" si="0"/>
        <v>10</v>
      </c>
      <c r="BU30"/>
      <c r="BV30" s="287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89"/>
      <c r="DK30" s="289"/>
      <c r="DL30" s="289"/>
      <c r="DM30" s="289"/>
      <c r="DN30" s="289"/>
      <c r="DO30" s="289"/>
      <c r="DP30" s="289"/>
      <c r="DQ30" s="289"/>
      <c r="DR30" s="289"/>
      <c r="DS30" s="289"/>
      <c r="DT30" s="289"/>
      <c r="DU30" s="289"/>
      <c r="DV30" s="289"/>
      <c r="DW30" s="289"/>
      <c r="DX30" s="289"/>
      <c r="DY30" s="289"/>
      <c r="DZ30" s="289"/>
      <c r="EA30" s="289"/>
      <c r="EB30" s="289"/>
      <c r="EC30" s="289"/>
      <c r="ED30" s="289"/>
      <c r="EE30" s="289"/>
      <c r="EF30" s="289"/>
      <c r="EG30" s="289"/>
      <c r="EH30" s="289"/>
      <c r="EI30" s="289"/>
      <c r="EJ30" s="289"/>
      <c r="EK30" s="289"/>
      <c r="EL30" s="289"/>
      <c r="EM30" s="289"/>
      <c r="EN30" s="289"/>
      <c r="EO30" s="289"/>
      <c r="EP30" s="289"/>
      <c r="EQ30" s="289"/>
      <c r="ER30" s="289"/>
      <c r="ES30" s="289"/>
      <c r="ET30" s="289"/>
      <c r="EU30" s="289"/>
      <c r="EV30" s="289"/>
      <c r="EW30" s="289"/>
      <c r="EX30" s="289"/>
      <c r="EY30" s="289"/>
      <c r="EZ30" s="289"/>
      <c r="FA30" s="289"/>
      <c r="FB30" s="289"/>
      <c r="FC30" s="289"/>
      <c r="FD30" s="289"/>
      <c r="FE30" s="289"/>
      <c r="FF30" s="289"/>
      <c r="FG30" s="289"/>
      <c r="FH30" s="289"/>
      <c r="FI30" s="289"/>
      <c r="FJ30" s="289"/>
      <c r="FK30" s="289"/>
      <c r="FL30" s="289"/>
      <c r="FM30" s="289"/>
      <c r="FN30" s="289"/>
      <c r="FO30" s="289"/>
      <c r="FP30" s="289"/>
      <c r="FQ30" s="289"/>
      <c r="FR30" s="289"/>
      <c r="FS30" s="289"/>
      <c r="FT30" s="289"/>
      <c r="FU30" s="289"/>
      <c r="FV30" s="289"/>
      <c r="FW30" s="289"/>
      <c r="FX30" s="289"/>
      <c r="FY30" s="289"/>
      <c r="FZ30" s="289"/>
      <c r="GA30" s="289"/>
      <c r="GB30" s="289"/>
      <c r="GC30" s="289"/>
      <c r="GD30" s="289"/>
      <c r="GE30" s="289"/>
      <c r="GF30" s="289"/>
      <c r="GG30" s="289"/>
      <c r="GH30" s="289"/>
      <c r="GI30" s="289"/>
      <c r="GJ30" s="289"/>
      <c r="GK30" s="289"/>
      <c r="GL30" s="289"/>
      <c r="GM30" s="289"/>
      <c r="GN30" s="289"/>
      <c r="GO30" s="289"/>
      <c r="GP30" s="289"/>
      <c r="GQ30" s="289"/>
      <c r="GR30" s="289"/>
      <c r="GS30" s="289"/>
      <c r="GT30" s="289"/>
      <c r="GU30" s="289"/>
      <c r="GV30" s="289"/>
      <c r="GW30" s="289"/>
      <c r="GX30" s="289"/>
      <c r="GY30" s="289"/>
      <c r="GZ30" s="289"/>
      <c r="HA30" s="289"/>
      <c r="HB30" s="289"/>
      <c r="HC30" s="289"/>
      <c r="HD30" s="289"/>
      <c r="HE30" s="289"/>
      <c r="HF30" s="289"/>
      <c r="HG30" s="289"/>
      <c r="HH30" s="289"/>
      <c r="HI30" s="289"/>
      <c r="HJ30" s="289"/>
      <c r="HK30" s="289"/>
      <c r="HL30" s="289"/>
      <c r="HM30" s="289"/>
      <c r="HN30" s="289"/>
      <c r="HO30" s="289"/>
      <c r="HP30" s="289"/>
      <c r="HQ30" s="289"/>
      <c r="HR30" s="289"/>
      <c r="HS30" s="289"/>
      <c r="HT30" s="289"/>
      <c r="HU30" s="289"/>
      <c r="HV30" s="289"/>
      <c r="HW30" s="289"/>
      <c r="HX30" s="289"/>
      <c r="HY30" s="289"/>
      <c r="HZ30" s="289"/>
      <c r="IA30" s="289"/>
      <c r="IB30" s="289"/>
      <c r="IC30" s="289"/>
      <c r="ID30" s="289"/>
      <c r="IE30" s="289"/>
      <c r="IF30" s="289"/>
      <c r="IG30" s="289"/>
      <c r="IH30" s="289"/>
    </row>
    <row r="31" spans="1:242" s="23" customFormat="1" ht="13.5" customHeight="1" x14ac:dyDescent="0.25">
      <c r="A31" s="265">
        <v>11</v>
      </c>
      <c r="B31" s="175" t="s">
        <v>8</v>
      </c>
      <c r="C31" s="361" t="s">
        <v>71</v>
      </c>
      <c r="D31" s="327"/>
      <c r="E31" s="324">
        <v>1</v>
      </c>
      <c r="F31" s="324">
        <v>2</v>
      </c>
      <c r="H31" s="324"/>
      <c r="I31" s="324">
        <v>1</v>
      </c>
      <c r="J31" s="324"/>
      <c r="K31" s="324"/>
      <c r="L31" s="324"/>
      <c r="M31" s="324"/>
      <c r="N31" s="158"/>
      <c r="O31" s="324">
        <v>14</v>
      </c>
      <c r="P31" s="324"/>
      <c r="Q31" s="324"/>
      <c r="R31" s="324"/>
      <c r="S31" s="324"/>
      <c r="T31" s="324"/>
      <c r="U31" s="324">
        <v>34</v>
      </c>
      <c r="V31" s="324"/>
      <c r="W31" s="324"/>
      <c r="X31" s="324"/>
      <c r="Y31" s="324"/>
      <c r="Z31" s="324"/>
      <c r="AA31" s="324">
        <v>3</v>
      </c>
      <c r="AB31" s="324">
        <v>3</v>
      </c>
      <c r="AC31" s="324"/>
      <c r="AD31" s="324"/>
      <c r="AE31" s="324"/>
      <c r="AF31" s="324"/>
      <c r="AG31" s="324">
        <v>3</v>
      </c>
      <c r="AH31" s="324"/>
      <c r="AI31" s="324">
        <v>2</v>
      </c>
      <c r="AK31" s="324">
        <v>13</v>
      </c>
      <c r="AL31" s="324"/>
      <c r="AM31" s="324"/>
      <c r="AN31" s="324"/>
      <c r="AO31" s="324"/>
      <c r="AP31" s="324"/>
      <c r="AQ31" s="324"/>
      <c r="AR31" s="324"/>
      <c r="AS31" s="324"/>
      <c r="AT31" s="324">
        <v>35</v>
      </c>
      <c r="AV31" s="324">
        <v>6</v>
      </c>
      <c r="AW31" s="324"/>
      <c r="AX31" s="324"/>
      <c r="AY31" s="324"/>
      <c r="AZ31" s="324"/>
      <c r="BA31" s="324"/>
      <c r="BB31" s="324"/>
      <c r="BC31" s="324"/>
      <c r="BD31" s="324"/>
      <c r="BE31" s="324"/>
      <c r="BF31" s="324">
        <v>1</v>
      </c>
      <c r="BG31" s="324"/>
      <c r="BH31" s="324"/>
      <c r="BI31" s="324"/>
      <c r="BJ31" s="324"/>
      <c r="BK31" s="324"/>
      <c r="BL31" s="324"/>
      <c r="BM31" s="324"/>
      <c r="BN31" s="324">
        <v>160</v>
      </c>
      <c r="BO31" s="324"/>
      <c r="BP31" s="324"/>
      <c r="BQ31" s="324"/>
      <c r="BR31" s="324"/>
      <c r="BS31" s="324"/>
      <c r="BT31" s="185">
        <f t="shared" si="0"/>
        <v>278</v>
      </c>
      <c r="BU31"/>
      <c r="BV31" s="290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6"/>
      <c r="EL31" s="286"/>
      <c r="EM31" s="286"/>
      <c r="EN31" s="286"/>
      <c r="EO31" s="286"/>
      <c r="EP31" s="286"/>
      <c r="EQ31" s="286"/>
      <c r="ER31" s="286"/>
      <c r="ES31" s="286"/>
      <c r="ET31" s="286"/>
      <c r="EU31" s="286"/>
      <c r="EV31" s="286"/>
      <c r="EW31" s="286"/>
      <c r="EX31" s="286"/>
      <c r="EY31" s="286"/>
      <c r="EZ31" s="286"/>
      <c r="FA31" s="286"/>
      <c r="FB31" s="286"/>
      <c r="FC31" s="286"/>
      <c r="FD31" s="286"/>
      <c r="FE31" s="286"/>
      <c r="FF31" s="286"/>
      <c r="FG31" s="286"/>
      <c r="FH31" s="286"/>
      <c r="FI31" s="286"/>
      <c r="FJ31" s="286"/>
      <c r="FK31" s="286"/>
      <c r="FL31" s="286"/>
      <c r="FM31" s="286"/>
      <c r="FN31" s="286"/>
      <c r="FO31" s="286"/>
      <c r="FP31" s="286"/>
      <c r="FQ31" s="286"/>
      <c r="FR31" s="286"/>
      <c r="FS31" s="286"/>
      <c r="FT31" s="286"/>
      <c r="FU31" s="286"/>
      <c r="FV31" s="286"/>
      <c r="FW31" s="286"/>
      <c r="FX31" s="286"/>
      <c r="FY31" s="286"/>
      <c r="FZ31" s="286"/>
      <c r="GA31" s="286"/>
      <c r="GB31" s="286"/>
      <c r="GC31" s="286"/>
      <c r="GD31" s="286"/>
      <c r="GE31" s="286"/>
      <c r="GF31" s="286"/>
      <c r="GG31" s="286"/>
      <c r="GH31" s="286"/>
      <c r="GI31" s="286"/>
      <c r="GJ31" s="286"/>
      <c r="GK31" s="286"/>
      <c r="GL31" s="286"/>
      <c r="GM31" s="286"/>
      <c r="GN31" s="286"/>
      <c r="GO31" s="286"/>
      <c r="GP31" s="286"/>
      <c r="GQ31" s="286"/>
      <c r="GR31" s="286"/>
      <c r="GS31" s="286"/>
      <c r="GT31" s="286"/>
      <c r="GU31" s="286"/>
      <c r="GV31" s="286"/>
      <c r="GW31" s="286"/>
      <c r="GX31" s="286"/>
      <c r="GY31" s="286"/>
      <c r="GZ31" s="286"/>
      <c r="HA31" s="286"/>
      <c r="HB31" s="286"/>
      <c r="HC31" s="286"/>
      <c r="HD31" s="286"/>
      <c r="HE31" s="286"/>
      <c r="HF31" s="286"/>
      <c r="HG31" s="286"/>
      <c r="HH31" s="286"/>
      <c r="HI31" s="286"/>
      <c r="HJ31" s="286"/>
      <c r="HK31" s="286"/>
      <c r="HL31" s="286"/>
      <c r="HM31" s="286"/>
      <c r="HN31" s="286"/>
      <c r="HO31" s="286"/>
      <c r="HP31" s="286"/>
      <c r="HQ31" s="286"/>
      <c r="HR31" s="286"/>
      <c r="HS31" s="286"/>
      <c r="HT31" s="286"/>
      <c r="HU31" s="286"/>
      <c r="HV31" s="286"/>
      <c r="HW31" s="286"/>
      <c r="HX31" s="286"/>
      <c r="HY31" s="286"/>
      <c r="HZ31" s="286"/>
      <c r="IA31" s="286"/>
      <c r="IB31" s="286"/>
      <c r="IC31" s="286"/>
      <c r="ID31" s="286"/>
      <c r="IE31" s="286"/>
      <c r="IF31" s="286"/>
      <c r="IG31" s="286"/>
      <c r="IH31" s="286"/>
    </row>
    <row r="32" spans="1:242" s="270" customFormat="1" ht="13.5" customHeight="1" x14ac:dyDescent="0.25">
      <c r="A32" s="272"/>
      <c r="B32" s="244"/>
      <c r="C32" s="360"/>
      <c r="D32" s="322"/>
      <c r="E32" s="323"/>
      <c r="F32" s="323">
        <v>1</v>
      </c>
      <c r="G32" s="323"/>
      <c r="H32" s="323"/>
      <c r="I32" s="323"/>
      <c r="J32" s="323"/>
      <c r="K32" s="323"/>
      <c r="L32" s="323"/>
      <c r="M32" s="323"/>
      <c r="N32" s="334"/>
      <c r="O32" s="323">
        <v>8</v>
      </c>
      <c r="P32" s="323">
        <v>1</v>
      </c>
      <c r="Q32" s="323"/>
      <c r="R32" s="323"/>
      <c r="S32" s="323"/>
      <c r="T32" s="323">
        <v>1</v>
      </c>
      <c r="U32" s="323">
        <v>19</v>
      </c>
      <c r="V32" s="323">
        <v>4</v>
      </c>
      <c r="W32" s="323"/>
      <c r="X32" s="323"/>
      <c r="Y32" s="323">
        <v>1</v>
      </c>
      <c r="Z32" s="323"/>
      <c r="AA32" s="323">
        <v>11</v>
      </c>
      <c r="AB32" s="323">
        <v>2</v>
      </c>
      <c r="AC32" s="323"/>
      <c r="AD32" s="323"/>
      <c r="AE32" s="323"/>
      <c r="AF32" s="323"/>
      <c r="AG32" s="323"/>
      <c r="AH32" s="323"/>
      <c r="AI32" s="323"/>
      <c r="AJ32" s="323"/>
      <c r="AK32" s="323">
        <v>5</v>
      </c>
      <c r="AL32" s="323"/>
      <c r="AM32" s="323"/>
      <c r="AN32" s="323">
        <v>2</v>
      </c>
      <c r="AO32" s="323"/>
      <c r="AP32" s="323"/>
      <c r="AQ32" s="323"/>
      <c r="AR32" s="323"/>
      <c r="AS32" s="323"/>
      <c r="AT32" s="323">
        <v>37</v>
      </c>
      <c r="AU32" s="323"/>
      <c r="AV32" s="323">
        <v>2</v>
      </c>
      <c r="AW32" s="323"/>
      <c r="AX32" s="323"/>
      <c r="AY32" s="323">
        <v>1</v>
      </c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>
        <v>92</v>
      </c>
      <c r="BO32" s="323"/>
      <c r="BP32" s="323"/>
      <c r="BQ32" s="323"/>
      <c r="BR32" s="323"/>
      <c r="BS32" s="323"/>
      <c r="BT32" s="395">
        <f t="shared" si="0"/>
        <v>187</v>
      </c>
      <c r="BU32"/>
      <c r="BV32" s="287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9"/>
      <c r="CW32" s="289"/>
      <c r="CX32" s="289"/>
      <c r="CY32" s="289"/>
      <c r="CZ32" s="289"/>
      <c r="DA32" s="289"/>
      <c r="DB32" s="289"/>
      <c r="DC32" s="289"/>
      <c r="DD32" s="289"/>
      <c r="DE32" s="289"/>
      <c r="DF32" s="289"/>
      <c r="DG32" s="289"/>
      <c r="DH32" s="289"/>
      <c r="DI32" s="289"/>
      <c r="DJ32" s="289"/>
      <c r="DK32" s="289"/>
      <c r="DL32" s="289"/>
      <c r="DM32" s="289"/>
      <c r="DN32" s="289"/>
      <c r="DO32" s="289"/>
      <c r="DP32" s="289"/>
      <c r="DQ32" s="289"/>
      <c r="DR32" s="289"/>
      <c r="DS32" s="289"/>
      <c r="DT32" s="289"/>
      <c r="DU32" s="289"/>
      <c r="DV32" s="289"/>
      <c r="DW32" s="289"/>
      <c r="DX32" s="289"/>
      <c r="DY32" s="289"/>
      <c r="DZ32" s="289"/>
      <c r="EA32" s="289"/>
      <c r="EB32" s="289"/>
      <c r="EC32" s="289"/>
      <c r="ED32" s="289"/>
      <c r="EE32" s="289"/>
      <c r="EF32" s="289"/>
      <c r="EG32" s="289"/>
      <c r="EH32" s="289"/>
      <c r="EI32" s="289"/>
      <c r="EJ32" s="289"/>
      <c r="EK32" s="289"/>
      <c r="EL32" s="289"/>
      <c r="EM32" s="289"/>
      <c r="EN32" s="289"/>
      <c r="EO32" s="289"/>
      <c r="EP32" s="289"/>
      <c r="EQ32" s="289"/>
      <c r="ER32" s="289"/>
      <c r="ES32" s="289"/>
      <c r="ET32" s="289"/>
      <c r="EU32" s="289"/>
      <c r="EV32" s="289"/>
      <c r="EW32" s="289"/>
      <c r="EX32" s="289"/>
      <c r="EY32" s="289"/>
      <c r="EZ32" s="289"/>
      <c r="FA32" s="289"/>
      <c r="FB32" s="289"/>
      <c r="FC32" s="289"/>
      <c r="FD32" s="289"/>
      <c r="FE32" s="289"/>
      <c r="FF32" s="289"/>
      <c r="FG32" s="289"/>
      <c r="FH32" s="289"/>
      <c r="FI32" s="289"/>
      <c r="FJ32" s="289"/>
      <c r="FK32" s="289"/>
      <c r="FL32" s="289"/>
      <c r="FM32" s="289"/>
      <c r="FN32" s="289"/>
      <c r="FO32" s="289"/>
      <c r="FP32" s="289"/>
      <c r="FQ32" s="289"/>
      <c r="FR32" s="289"/>
      <c r="FS32" s="289"/>
      <c r="FT32" s="289"/>
      <c r="FU32" s="289"/>
      <c r="FV32" s="289"/>
      <c r="FW32" s="289"/>
      <c r="FX32" s="289"/>
      <c r="FY32" s="289"/>
      <c r="FZ32" s="289"/>
      <c r="GA32" s="289"/>
      <c r="GB32" s="289"/>
      <c r="GC32" s="289"/>
      <c r="GD32" s="289"/>
      <c r="GE32" s="289"/>
      <c r="GF32" s="289"/>
      <c r="GG32" s="289"/>
      <c r="GH32" s="289"/>
      <c r="GI32" s="289"/>
      <c r="GJ32" s="289"/>
      <c r="GK32" s="289"/>
      <c r="GL32" s="289"/>
      <c r="GM32" s="289"/>
      <c r="GN32" s="289"/>
      <c r="GO32" s="289"/>
      <c r="GP32" s="289"/>
      <c r="GQ32" s="289"/>
      <c r="GR32" s="289"/>
      <c r="GS32" s="289"/>
      <c r="GT32" s="289"/>
      <c r="GU32" s="289"/>
      <c r="GV32" s="289"/>
      <c r="GW32" s="289"/>
      <c r="GX32" s="289"/>
      <c r="GY32" s="289"/>
      <c r="GZ32" s="289"/>
      <c r="HA32" s="289"/>
      <c r="HB32" s="289"/>
      <c r="HC32" s="289"/>
      <c r="HD32" s="289"/>
      <c r="HE32" s="289"/>
      <c r="HF32" s="289"/>
      <c r="HG32" s="289"/>
      <c r="HH32" s="289"/>
      <c r="HI32" s="289"/>
      <c r="HJ32" s="289"/>
      <c r="HK32" s="289"/>
      <c r="HL32" s="289"/>
      <c r="HM32" s="289"/>
      <c r="HN32" s="289"/>
      <c r="HO32" s="289"/>
      <c r="HP32" s="289"/>
      <c r="HQ32" s="289"/>
      <c r="HR32" s="289"/>
      <c r="HS32" s="289"/>
      <c r="HT32" s="289"/>
      <c r="HU32" s="289"/>
      <c r="HV32" s="289"/>
      <c r="HW32" s="289"/>
      <c r="HX32" s="289"/>
      <c r="HY32" s="289"/>
      <c r="HZ32" s="289"/>
      <c r="IA32" s="289"/>
      <c r="IB32" s="289"/>
      <c r="IC32" s="289"/>
      <c r="ID32" s="289"/>
      <c r="IE32" s="289"/>
      <c r="IF32" s="289"/>
      <c r="IG32" s="289"/>
      <c r="IH32" s="289"/>
    </row>
    <row r="33" spans="1:242" s="23" customFormat="1" ht="13.5" customHeight="1" x14ac:dyDescent="0.25">
      <c r="A33" s="265">
        <v>12</v>
      </c>
      <c r="B33" s="175" t="s">
        <v>9</v>
      </c>
      <c r="C33" s="78" t="s">
        <v>132</v>
      </c>
      <c r="D33" s="327"/>
      <c r="E33" s="324"/>
      <c r="F33" s="324">
        <v>1</v>
      </c>
      <c r="G33" s="324"/>
      <c r="H33" s="324"/>
      <c r="I33" s="324"/>
      <c r="J33" s="324"/>
      <c r="K33" s="324"/>
      <c r="L33" s="324"/>
      <c r="M33" s="324"/>
      <c r="N33" s="324"/>
      <c r="O33" s="158"/>
      <c r="P33" s="162"/>
      <c r="Q33" s="324"/>
      <c r="R33" s="324"/>
      <c r="S33" s="324"/>
      <c r="T33" s="324">
        <v>1</v>
      </c>
      <c r="U33" s="324">
        <v>21</v>
      </c>
      <c r="V33" s="324"/>
      <c r="W33" s="324"/>
      <c r="X33" s="324"/>
      <c r="Y33" s="324"/>
      <c r="Z33" s="324"/>
      <c r="AA33" s="324">
        <v>7</v>
      </c>
      <c r="AB33" s="324">
        <v>1</v>
      </c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>
        <v>15</v>
      </c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185">
        <f t="shared" si="0"/>
        <v>46</v>
      </c>
      <c r="BU33"/>
      <c r="BV33" s="284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6"/>
      <c r="EL33" s="286"/>
      <c r="EM33" s="286"/>
      <c r="EN33" s="286"/>
      <c r="EO33" s="286"/>
      <c r="EP33" s="286"/>
      <c r="EQ33" s="286"/>
      <c r="ER33" s="286"/>
      <c r="ES33" s="286"/>
      <c r="ET33" s="286"/>
      <c r="EU33" s="286"/>
      <c r="EV33" s="286"/>
      <c r="EW33" s="286"/>
      <c r="EX33" s="286"/>
      <c r="EY33" s="286"/>
      <c r="EZ33" s="286"/>
      <c r="FA33" s="286"/>
      <c r="FB33" s="286"/>
      <c r="FC33" s="286"/>
      <c r="FD33" s="286"/>
      <c r="FE33" s="286"/>
      <c r="FF33" s="286"/>
      <c r="FG33" s="286"/>
      <c r="FH33" s="286"/>
      <c r="FI33" s="286"/>
      <c r="FJ33" s="286"/>
      <c r="FK33" s="286"/>
      <c r="FL33" s="286"/>
      <c r="FM33" s="286"/>
      <c r="FN33" s="286"/>
      <c r="FO33" s="286"/>
      <c r="FP33" s="286"/>
      <c r="FQ33" s="286"/>
      <c r="FR33" s="286"/>
      <c r="FS33" s="286"/>
      <c r="FT33" s="286"/>
      <c r="FU33" s="286"/>
      <c r="FV33" s="286"/>
      <c r="FW33" s="286"/>
      <c r="FX33" s="286"/>
      <c r="FY33" s="286"/>
      <c r="FZ33" s="286"/>
      <c r="GA33" s="286"/>
      <c r="GB33" s="286"/>
      <c r="GC33" s="286"/>
      <c r="GD33" s="286"/>
      <c r="GE33" s="286"/>
      <c r="GF33" s="286"/>
      <c r="GG33" s="286"/>
      <c r="GH33" s="286"/>
      <c r="GI33" s="286"/>
      <c r="GJ33" s="286"/>
      <c r="GK33" s="286"/>
      <c r="GL33" s="286"/>
      <c r="GM33" s="286"/>
      <c r="GN33" s="286"/>
      <c r="GO33" s="286"/>
      <c r="GP33" s="286"/>
      <c r="GQ33" s="286"/>
      <c r="GR33" s="286"/>
      <c r="GS33" s="286"/>
      <c r="GT33" s="286"/>
      <c r="GU33" s="286"/>
      <c r="GV33" s="286"/>
      <c r="GW33" s="286"/>
      <c r="GX33" s="286"/>
      <c r="GY33" s="286"/>
      <c r="GZ33" s="286"/>
      <c r="HA33" s="286"/>
      <c r="HB33" s="286"/>
      <c r="HC33" s="286"/>
      <c r="HD33" s="286"/>
      <c r="HE33" s="286"/>
      <c r="HF33" s="286"/>
      <c r="HG33" s="286"/>
      <c r="HH33" s="286"/>
      <c r="HI33" s="286"/>
      <c r="HJ33" s="286"/>
      <c r="HK33" s="286"/>
      <c r="HL33" s="286"/>
      <c r="HM33" s="286"/>
      <c r="HN33" s="286"/>
      <c r="HO33" s="286"/>
      <c r="HP33" s="286"/>
      <c r="HQ33" s="286"/>
      <c r="HR33" s="286"/>
      <c r="HS33" s="286"/>
      <c r="HT33" s="286"/>
      <c r="HU33" s="286"/>
      <c r="HV33" s="286"/>
      <c r="HW33" s="286"/>
      <c r="HX33" s="286"/>
      <c r="HY33" s="286"/>
      <c r="HZ33" s="286"/>
      <c r="IA33" s="286"/>
      <c r="IB33" s="286"/>
      <c r="IC33" s="286"/>
      <c r="ID33" s="286"/>
      <c r="IE33" s="286"/>
      <c r="IF33" s="286"/>
      <c r="IG33" s="286"/>
      <c r="IH33" s="286"/>
    </row>
    <row r="34" spans="1:242" s="270" customFormat="1" ht="13.5" customHeight="1" x14ac:dyDescent="0.25">
      <c r="A34" s="272"/>
      <c r="B34" s="244"/>
      <c r="C34" s="359"/>
      <c r="D34" s="322"/>
      <c r="E34" s="323"/>
      <c r="F34" s="323">
        <v>1</v>
      </c>
      <c r="G34" s="323"/>
      <c r="H34" s="323"/>
      <c r="I34" s="323">
        <v>1</v>
      </c>
      <c r="J34" s="323"/>
      <c r="K34" s="323"/>
      <c r="L34" s="323"/>
      <c r="M34" s="323"/>
      <c r="N34" s="323"/>
      <c r="O34" s="334"/>
      <c r="P34" s="330"/>
      <c r="Q34" s="323"/>
      <c r="R34" s="323"/>
      <c r="S34" s="323"/>
      <c r="T34" s="323">
        <v>1</v>
      </c>
      <c r="U34" s="323">
        <v>19</v>
      </c>
      <c r="V34" s="323"/>
      <c r="W34" s="323"/>
      <c r="X34" s="323"/>
      <c r="Y34" s="323">
        <v>2</v>
      </c>
      <c r="Z34" s="323"/>
      <c r="AA34" s="323">
        <v>11</v>
      </c>
      <c r="AB34" s="323">
        <v>4</v>
      </c>
      <c r="AC34" s="323"/>
      <c r="AD34" s="323"/>
      <c r="AE34" s="323"/>
      <c r="AF34" s="323"/>
      <c r="AG34" s="323"/>
      <c r="AH34" s="323"/>
      <c r="AI34" s="323">
        <v>8</v>
      </c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>
        <v>8</v>
      </c>
      <c r="AU34" s="323"/>
      <c r="AV34" s="323">
        <v>1</v>
      </c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>
        <v>1</v>
      </c>
      <c r="BO34" s="323"/>
      <c r="BP34" s="323"/>
      <c r="BQ34" s="323"/>
      <c r="BR34" s="323"/>
      <c r="BS34" s="323"/>
      <c r="BT34" s="395">
        <f t="shared" si="0"/>
        <v>57</v>
      </c>
      <c r="BU34"/>
      <c r="BV34" s="287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89"/>
      <c r="DO34" s="289"/>
      <c r="DP34" s="289"/>
      <c r="DQ34" s="289"/>
      <c r="DR34" s="289"/>
      <c r="DS34" s="289"/>
      <c r="DT34" s="289"/>
      <c r="DU34" s="289"/>
      <c r="DV34" s="289"/>
      <c r="DW34" s="289"/>
      <c r="DX34" s="289"/>
      <c r="DY34" s="289"/>
      <c r="DZ34" s="289"/>
      <c r="EA34" s="289"/>
      <c r="EB34" s="289"/>
      <c r="EC34" s="289"/>
      <c r="ED34" s="289"/>
      <c r="EE34" s="289"/>
      <c r="EF34" s="289"/>
      <c r="EG34" s="289"/>
      <c r="EH34" s="289"/>
      <c r="EI34" s="289"/>
      <c r="EJ34" s="289"/>
      <c r="EK34" s="289"/>
      <c r="EL34" s="289"/>
      <c r="EM34" s="289"/>
      <c r="EN34" s="289"/>
      <c r="EO34" s="289"/>
      <c r="EP34" s="289"/>
      <c r="EQ34" s="289"/>
      <c r="ER34" s="289"/>
      <c r="ES34" s="289"/>
      <c r="ET34" s="289"/>
      <c r="EU34" s="289"/>
      <c r="EV34" s="289"/>
      <c r="EW34" s="289"/>
      <c r="EX34" s="289"/>
      <c r="EY34" s="289"/>
      <c r="EZ34" s="289"/>
      <c r="FA34" s="289"/>
      <c r="FB34" s="289"/>
      <c r="FC34" s="289"/>
      <c r="FD34" s="289"/>
      <c r="FE34" s="289"/>
      <c r="FF34" s="289"/>
      <c r="FG34" s="289"/>
      <c r="FH34" s="289"/>
      <c r="FI34" s="289"/>
      <c r="FJ34" s="289"/>
      <c r="FK34" s="289"/>
      <c r="FL34" s="289"/>
      <c r="FM34" s="289"/>
      <c r="FN34" s="289"/>
      <c r="FO34" s="289"/>
      <c r="FP34" s="289"/>
      <c r="FQ34" s="289"/>
      <c r="FR34" s="289"/>
      <c r="FS34" s="289"/>
      <c r="FT34" s="289"/>
      <c r="FU34" s="289"/>
      <c r="FV34" s="289"/>
      <c r="FW34" s="289"/>
      <c r="FX34" s="289"/>
      <c r="FY34" s="289"/>
      <c r="FZ34" s="289"/>
      <c r="GA34" s="289"/>
      <c r="GB34" s="289"/>
      <c r="GC34" s="289"/>
      <c r="GD34" s="289"/>
      <c r="GE34" s="289"/>
      <c r="GF34" s="289"/>
      <c r="GG34" s="289"/>
      <c r="GH34" s="289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  <c r="GY34" s="289"/>
      <c r="GZ34" s="289"/>
      <c r="HA34" s="289"/>
      <c r="HB34" s="289"/>
      <c r="HC34" s="289"/>
      <c r="HD34" s="289"/>
      <c r="HE34" s="289"/>
      <c r="HF34" s="289"/>
      <c r="HG34" s="289"/>
      <c r="HH34" s="289"/>
      <c r="HI34" s="289"/>
      <c r="HJ34" s="289"/>
      <c r="HK34" s="289"/>
      <c r="HL34" s="289"/>
      <c r="HM34" s="289"/>
      <c r="HN34" s="289"/>
      <c r="HO34" s="289"/>
      <c r="HP34" s="289"/>
      <c r="HQ34" s="289"/>
      <c r="HR34" s="289"/>
      <c r="HS34" s="289"/>
      <c r="HT34" s="289"/>
      <c r="HU34" s="289"/>
      <c r="HV34" s="289"/>
      <c r="HW34" s="289"/>
      <c r="HX34" s="289"/>
      <c r="HY34" s="289"/>
      <c r="HZ34" s="289"/>
      <c r="IA34" s="289"/>
      <c r="IB34" s="289"/>
      <c r="IC34" s="289"/>
      <c r="ID34" s="289"/>
      <c r="IE34" s="289"/>
      <c r="IF34" s="289"/>
      <c r="IG34" s="289"/>
      <c r="IH34" s="289"/>
    </row>
    <row r="35" spans="1:242" s="23" customFormat="1" ht="13.5" customHeight="1" x14ac:dyDescent="0.25">
      <c r="A35" s="265">
        <v>13</v>
      </c>
      <c r="B35" s="175" t="s">
        <v>10</v>
      </c>
      <c r="C35" s="78" t="s">
        <v>133</v>
      </c>
      <c r="D35" s="327"/>
      <c r="E35" s="324"/>
      <c r="F35" s="324">
        <v>10</v>
      </c>
      <c r="G35" s="324"/>
      <c r="H35" s="324"/>
      <c r="I35" s="324"/>
      <c r="J35" s="324"/>
      <c r="K35" s="324"/>
      <c r="L35" s="324"/>
      <c r="M35" s="324"/>
      <c r="N35" s="324"/>
      <c r="O35" s="324">
        <v>1</v>
      </c>
      <c r="P35" s="158"/>
      <c r="Q35" s="324"/>
      <c r="R35" s="324"/>
      <c r="S35" s="324"/>
      <c r="T35" s="162"/>
      <c r="U35" s="324">
        <v>5</v>
      </c>
      <c r="V35" s="324"/>
      <c r="W35" s="324"/>
      <c r="X35" s="324"/>
      <c r="Y35" s="324">
        <v>3</v>
      </c>
      <c r="Z35" s="324"/>
      <c r="AA35" s="324">
        <v>10</v>
      </c>
      <c r="AB35" s="324"/>
      <c r="AC35" s="324"/>
      <c r="AD35" s="324"/>
      <c r="AE35" s="324"/>
      <c r="AF35" s="324">
        <v>2</v>
      </c>
      <c r="AG35" s="324">
        <v>1</v>
      </c>
      <c r="AH35" s="324"/>
      <c r="AI35" s="324">
        <v>5</v>
      </c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>
        <v>6</v>
      </c>
      <c r="AU35" s="324"/>
      <c r="AV35" s="324">
        <v>2</v>
      </c>
      <c r="AW35" s="324"/>
      <c r="AX35" s="324"/>
      <c r="AY35" s="324">
        <v>3</v>
      </c>
      <c r="AZ35" s="324"/>
      <c r="BA35" s="324"/>
      <c r="BB35" s="324"/>
      <c r="BC35" s="324"/>
      <c r="BD35" s="324"/>
      <c r="BE35" s="324"/>
      <c r="BF35" s="459">
        <v>1</v>
      </c>
      <c r="BG35" s="324"/>
      <c r="BH35" s="324"/>
      <c r="BI35" s="324"/>
      <c r="BJ35" s="324"/>
      <c r="BK35" s="324"/>
      <c r="BL35" s="324"/>
      <c r="BM35" s="324"/>
      <c r="BN35" s="324">
        <v>38</v>
      </c>
      <c r="BO35" s="324">
        <v>1</v>
      </c>
      <c r="BP35" s="324"/>
      <c r="BQ35" s="324"/>
      <c r="BR35" s="324">
        <v>7</v>
      </c>
      <c r="BS35" s="324"/>
      <c r="BT35" s="185">
        <f t="shared" si="0"/>
        <v>95</v>
      </c>
      <c r="BU35"/>
      <c r="BV35" s="284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5"/>
      <c r="CH35" s="285"/>
      <c r="CI35" s="285"/>
      <c r="CJ35" s="285"/>
      <c r="CK35" s="285"/>
      <c r="CL35" s="285"/>
      <c r="CM35" s="285"/>
      <c r="CN35" s="285"/>
      <c r="CO35" s="285"/>
      <c r="CP35" s="285"/>
      <c r="CQ35" s="285"/>
      <c r="CR35" s="285"/>
      <c r="CS35" s="285"/>
      <c r="CT35" s="285"/>
      <c r="CU35" s="285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6"/>
      <c r="EV35" s="286"/>
      <c r="EW35" s="286"/>
      <c r="EX35" s="286"/>
      <c r="EY35" s="286"/>
      <c r="EZ35" s="286"/>
      <c r="FA35" s="286"/>
      <c r="FB35" s="286"/>
      <c r="FC35" s="286"/>
      <c r="FD35" s="286"/>
      <c r="FE35" s="286"/>
      <c r="FF35" s="286"/>
      <c r="FG35" s="286"/>
      <c r="FH35" s="286"/>
      <c r="FI35" s="286"/>
      <c r="FJ35" s="286"/>
      <c r="FK35" s="286"/>
      <c r="FL35" s="286"/>
      <c r="FM35" s="286"/>
      <c r="FN35" s="286"/>
      <c r="FO35" s="286"/>
      <c r="FP35" s="286"/>
      <c r="FQ35" s="286"/>
      <c r="FR35" s="286"/>
      <c r="FS35" s="286"/>
      <c r="FT35" s="286"/>
      <c r="FU35" s="286"/>
      <c r="FV35" s="286"/>
      <c r="FW35" s="286"/>
      <c r="FX35" s="286"/>
      <c r="FY35" s="286"/>
      <c r="FZ35" s="286"/>
      <c r="GA35" s="286"/>
      <c r="GB35" s="286"/>
      <c r="GC35" s="286"/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</row>
    <row r="36" spans="1:242" s="270" customFormat="1" ht="13.5" customHeight="1" x14ac:dyDescent="0.25">
      <c r="A36" s="272"/>
      <c r="B36" s="244"/>
      <c r="C36" s="359"/>
      <c r="D36" s="322"/>
      <c r="E36" s="323"/>
      <c r="F36" s="323">
        <v>1</v>
      </c>
      <c r="G36" s="323"/>
      <c r="H36" s="323"/>
      <c r="I36" s="323"/>
      <c r="J36" s="323"/>
      <c r="K36" s="323"/>
      <c r="L36" s="323"/>
      <c r="M36" s="323"/>
      <c r="N36" s="323"/>
      <c r="O36" s="323"/>
      <c r="P36" s="334"/>
      <c r="Q36" s="323">
        <v>4</v>
      </c>
      <c r="R36" s="323"/>
      <c r="S36" s="323"/>
      <c r="T36" s="330">
        <v>1</v>
      </c>
      <c r="U36" s="323">
        <v>6</v>
      </c>
      <c r="V36" s="323"/>
      <c r="W36" s="323"/>
      <c r="X36" s="323"/>
      <c r="Y36" s="323">
        <v>17</v>
      </c>
      <c r="Z36" s="323"/>
      <c r="AA36" s="323">
        <v>10</v>
      </c>
      <c r="AB36" s="323"/>
      <c r="AC36" s="323"/>
      <c r="AD36" s="323"/>
      <c r="AE36" s="323"/>
      <c r="AF36" s="323"/>
      <c r="AG36" s="323"/>
      <c r="AH36" s="323"/>
      <c r="AI36" s="323"/>
      <c r="AJ36" s="323"/>
      <c r="AK36" s="323">
        <v>5</v>
      </c>
      <c r="AL36" s="323"/>
      <c r="AM36" s="323"/>
      <c r="AN36" s="323"/>
      <c r="AO36" s="323"/>
      <c r="AP36" s="323"/>
      <c r="AQ36" s="323"/>
      <c r="AR36" s="323"/>
      <c r="AS36" s="323"/>
      <c r="AT36" s="323">
        <v>7</v>
      </c>
      <c r="AU36" s="323"/>
      <c r="AV36" s="323">
        <v>1</v>
      </c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>
        <v>29</v>
      </c>
      <c r="BO36" s="323"/>
      <c r="BP36" s="323"/>
      <c r="BQ36" s="323"/>
      <c r="BR36" s="323">
        <v>7</v>
      </c>
      <c r="BS36" s="323"/>
      <c r="BT36" s="395">
        <f t="shared" si="0"/>
        <v>88</v>
      </c>
      <c r="BU36"/>
      <c r="BV36" s="287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9"/>
      <c r="CW36" s="289"/>
      <c r="CX36" s="289"/>
      <c r="CY36" s="289"/>
      <c r="CZ36" s="289"/>
      <c r="DA36" s="289"/>
      <c r="DB36" s="289"/>
      <c r="DC36" s="289"/>
      <c r="DD36" s="289"/>
      <c r="DE36" s="289"/>
      <c r="DF36" s="289"/>
      <c r="DG36" s="289"/>
      <c r="DH36" s="289"/>
      <c r="DI36" s="289"/>
      <c r="DJ36" s="289"/>
      <c r="DK36" s="289"/>
      <c r="DL36" s="289"/>
      <c r="DM36" s="289"/>
      <c r="DN36" s="289"/>
      <c r="DO36" s="289"/>
      <c r="DP36" s="289"/>
      <c r="DQ36" s="289"/>
      <c r="DR36" s="289"/>
      <c r="DS36" s="289"/>
      <c r="DT36" s="289"/>
      <c r="DU36" s="289"/>
      <c r="DV36" s="289"/>
      <c r="DW36" s="289"/>
      <c r="DX36" s="289"/>
      <c r="DY36" s="289"/>
      <c r="DZ36" s="289"/>
      <c r="EA36" s="289"/>
      <c r="EB36" s="289"/>
      <c r="EC36" s="289"/>
      <c r="ED36" s="289"/>
      <c r="EE36" s="289"/>
      <c r="EF36" s="289"/>
      <c r="EG36" s="289"/>
      <c r="EH36" s="289"/>
      <c r="EI36" s="289"/>
      <c r="EJ36" s="289"/>
      <c r="EK36" s="289"/>
      <c r="EL36" s="289"/>
      <c r="EM36" s="289"/>
      <c r="EN36" s="289"/>
      <c r="EO36" s="289"/>
      <c r="EP36" s="289"/>
      <c r="EQ36" s="289"/>
      <c r="ER36" s="289"/>
      <c r="ES36" s="289"/>
      <c r="ET36" s="289"/>
      <c r="EU36" s="289"/>
      <c r="EV36" s="289"/>
      <c r="EW36" s="289"/>
      <c r="EX36" s="289"/>
      <c r="EY36" s="289"/>
      <c r="EZ36" s="289"/>
      <c r="FA36" s="289"/>
      <c r="FB36" s="289"/>
      <c r="FC36" s="289"/>
      <c r="FD36" s="289"/>
      <c r="FE36" s="289"/>
      <c r="FF36" s="289"/>
      <c r="FG36" s="289"/>
      <c r="FH36" s="289"/>
      <c r="FI36" s="289"/>
      <c r="FJ36" s="289"/>
      <c r="FK36" s="289"/>
      <c r="FL36" s="289"/>
      <c r="FM36" s="289"/>
      <c r="FN36" s="289"/>
      <c r="FO36" s="289"/>
      <c r="FP36" s="289"/>
      <c r="FQ36" s="289"/>
      <c r="FR36" s="289"/>
      <c r="FS36" s="289"/>
      <c r="FT36" s="289"/>
      <c r="FU36" s="289"/>
      <c r="FV36" s="289"/>
      <c r="FW36" s="289"/>
      <c r="FX36" s="289"/>
      <c r="FY36" s="289"/>
      <c r="FZ36" s="289"/>
      <c r="GA36" s="289"/>
      <c r="GB36" s="289"/>
      <c r="GC36" s="289"/>
      <c r="GD36" s="289"/>
      <c r="GE36" s="289"/>
      <c r="GF36" s="289"/>
      <c r="GG36" s="289"/>
      <c r="GH36" s="289"/>
      <c r="GI36" s="289"/>
      <c r="GJ36" s="289"/>
      <c r="GK36" s="289"/>
      <c r="GL36" s="289"/>
      <c r="GM36" s="289"/>
      <c r="GN36" s="289"/>
      <c r="GO36" s="289"/>
      <c r="GP36" s="289"/>
      <c r="GQ36" s="289"/>
      <c r="GR36" s="289"/>
      <c r="GS36" s="289"/>
      <c r="GT36" s="289"/>
      <c r="GU36" s="289"/>
      <c r="GV36" s="289"/>
      <c r="GW36" s="289"/>
      <c r="GX36" s="289"/>
      <c r="GY36" s="289"/>
      <c r="GZ36" s="289"/>
      <c r="HA36" s="289"/>
      <c r="HB36" s="289"/>
      <c r="HC36" s="289"/>
      <c r="HD36" s="289"/>
      <c r="HE36" s="289"/>
      <c r="HF36" s="289"/>
      <c r="HG36" s="289"/>
      <c r="HH36" s="289"/>
      <c r="HI36" s="289"/>
      <c r="HJ36" s="289"/>
      <c r="HK36" s="289"/>
      <c r="HL36" s="289"/>
      <c r="HM36" s="289"/>
      <c r="HN36" s="289"/>
      <c r="HO36" s="289"/>
      <c r="HP36" s="289"/>
      <c r="HQ36" s="289"/>
      <c r="HR36" s="289"/>
      <c r="HS36" s="289"/>
      <c r="HT36" s="289"/>
      <c r="HU36" s="289"/>
      <c r="HV36" s="289"/>
      <c r="HW36" s="289"/>
      <c r="HX36" s="289"/>
      <c r="HY36" s="289"/>
      <c r="HZ36" s="289"/>
      <c r="IA36" s="289"/>
      <c r="IB36" s="289"/>
      <c r="IC36" s="289"/>
      <c r="ID36" s="289"/>
      <c r="IE36" s="289"/>
      <c r="IF36" s="289"/>
      <c r="IG36" s="289"/>
      <c r="IH36" s="289"/>
    </row>
    <row r="37" spans="1:242" s="23" customFormat="1" ht="13.5" customHeight="1" x14ac:dyDescent="0.25">
      <c r="A37" s="266">
        <v>14</v>
      </c>
      <c r="B37" s="175" t="s">
        <v>50</v>
      </c>
      <c r="C37" s="78" t="s">
        <v>74</v>
      </c>
      <c r="D37" s="327"/>
      <c r="E37" s="324"/>
      <c r="F37" s="324">
        <v>9</v>
      </c>
      <c r="G37" s="324"/>
      <c r="H37" s="324"/>
      <c r="I37" s="324"/>
      <c r="J37" s="324"/>
      <c r="K37" s="324"/>
      <c r="L37" s="324"/>
      <c r="M37" s="324"/>
      <c r="N37" s="324"/>
      <c r="O37" s="324">
        <v>31</v>
      </c>
      <c r="P37" s="324"/>
      <c r="Q37" s="158"/>
      <c r="R37" s="324"/>
      <c r="S37" s="324"/>
      <c r="T37" s="162"/>
      <c r="U37" s="324">
        <v>36</v>
      </c>
      <c r="V37" s="324">
        <v>16</v>
      </c>
      <c r="W37" s="324"/>
      <c r="X37" s="324"/>
      <c r="Y37" s="324"/>
      <c r="Z37" s="324"/>
      <c r="AA37" s="324">
        <v>84</v>
      </c>
      <c r="AB37" s="324">
        <v>5</v>
      </c>
      <c r="AC37" s="324"/>
      <c r="AD37" s="324"/>
      <c r="AE37" s="324"/>
      <c r="AF37" s="324"/>
      <c r="AG37" s="324">
        <v>7</v>
      </c>
      <c r="AH37" s="324"/>
      <c r="AI37" s="324">
        <v>12</v>
      </c>
      <c r="AJ37" s="324"/>
      <c r="AK37" s="324">
        <v>66</v>
      </c>
      <c r="AL37" s="324"/>
      <c r="AM37" s="324"/>
      <c r="AN37" s="324"/>
      <c r="AO37" s="324"/>
      <c r="AP37" s="324"/>
      <c r="AQ37" s="324"/>
      <c r="AR37" s="324"/>
      <c r="AS37" s="324"/>
      <c r="AT37" s="324">
        <v>152</v>
      </c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>
        <v>114</v>
      </c>
      <c r="BO37" s="324"/>
      <c r="BP37" s="324"/>
      <c r="BQ37" s="324"/>
      <c r="BR37" s="324">
        <v>5</v>
      </c>
      <c r="BS37" s="324">
        <v>1</v>
      </c>
      <c r="BT37" s="185">
        <f t="shared" si="0"/>
        <v>538</v>
      </c>
      <c r="BU37"/>
      <c r="BV37" s="284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6"/>
      <c r="EL37" s="286"/>
      <c r="EM37" s="286"/>
      <c r="EN37" s="286"/>
      <c r="EO37" s="286"/>
      <c r="EP37" s="286"/>
      <c r="EQ37" s="286"/>
      <c r="ER37" s="286"/>
      <c r="ES37" s="286"/>
      <c r="ET37" s="286"/>
      <c r="EU37" s="286"/>
      <c r="EV37" s="286"/>
      <c r="EW37" s="286"/>
      <c r="EX37" s="286"/>
      <c r="EY37" s="286"/>
      <c r="EZ37" s="286"/>
      <c r="FA37" s="286"/>
      <c r="FB37" s="286"/>
      <c r="FC37" s="286"/>
      <c r="FD37" s="286"/>
      <c r="FE37" s="286"/>
      <c r="FF37" s="286"/>
      <c r="FG37" s="286"/>
      <c r="FH37" s="286"/>
      <c r="FI37" s="286"/>
      <c r="FJ37" s="286"/>
      <c r="FK37" s="286"/>
      <c r="FL37" s="286"/>
      <c r="FM37" s="286"/>
      <c r="FN37" s="286"/>
      <c r="FO37" s="286"/>
      <c r="FP37" s="286"/>
      <c r="FQ37" s="286"/>
      <c r="FR37" s="286"/>
      <c r="FS37" s="286"/>
      <c r="FT37" s="286"/>
      <c r="FU37" s="286"/>
      <c r="FV37" s="286"/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6"/>
      <c r="GH37" s="286"/>
      <c r="GI37" s="286"/>
      <c r="GJ37" s="286"/>
      <c r="GK37" s="286"/>
      <c r="GL37" s="286"/>
      <c r="GM37" s="286"/>
      <c r="GN37" s="286"/>
      <c r="GO37" s="286"/>
      <c r="GP37" s="286"/>
      <c r="GQ37" s="286"/>
      <c r="GR37" s="286"/>
      <c r="GS37" s="286"/>
      <c r="GT37" s="286"/>
      <c r="GU37" s="286"/>
      <c r="GV37" s="286"/>
      <c r="GW37" s="286"/>
      <c r="GX37" s="286"/>
      <c r="GY37" s="286"/>
      <c r="GZ37" s="286"/>
      <c r="HA37" s="286"/>
      <c r="HB37" s="286"/>
      <c r="HC37" s="286"/>
      <c r="HD37" s="286"/>
      <c r="HE37" s="286"/>
      <c r="HF37" s="286"/>
      <c r="HG37" s="286"/>
      <c r="HH37" s="286"/>
      <c r="HI37" s="286"/>
      <c r="HJ37" s="286"/>
      <c r="HK37" s="286"/>
      <c r="HL37" s="286"/>
      <c r="HM37" s="286"/>
      <c r="HN37" s="286"/>
      <c r="HO37" s="286"/>
      <c r="HP37" s="286"/>
      <c r="HQ37" s="286"/>
      <c r="HR37" s="286"/>
      <c r="HS37" s="286"/>
      <c r="HT37" s="286"/>
      <c r="HU37" s="286"/>
      <c r="HV37" s="286"/>
      <c r="HW37" s="286"/>
      <c r="HX37" s="286"/>
      <c r="HY37" s="286"/>
      <c r="HZ37" s="286"/>
      <c r="IA37" s="286"/>
      <c r="IB37" s="286"/>
      <c r="IC37" s="286"/>
      <c r="ID37" s="286"/>
      <c r="IE37" s="286"/>
      <c r="IF37" s="286"/>
      <c r="IG37" s="286"/>
      <c r="IH37" s="286"/>
    </row>
    <row r="38" spans="1:242" s="270" customFormat="1" ht="13.5" customHeight="1" x14ac:dyDescent="0.25">
      <c r="A38" s="272"/>
      <c r="B38" s="244"/>
      <c r="C38" s="359"/>
      <c r="D38" s="336"/>
      <c r="E38" s="337"/>
      <c r="F38" s="337">
        <v>1</v>
      </c>
      <c r="G38" s="337"/>
      <c r="H38" s="337"/>
      <c r="I38" s="337"/>
      <c r="J38" s="337"/>
      <c r="K38" s="337"/>
      <c r="L38" s="337"/>
      <c r="M38" s="337"/>
      <c r="N38" s="337"/>
      <c r="O38" s="337">
        <v>5</v>
      </c>
      <c r="P38" s="337"/>
      <c r="Q38" s="338"/>
      <c r="R38" s="337"/>
      <c r="S38" s="337"/>
      <c r="T38" s="339"/>
      <c r="U38" s="337">
        <v>7</v>
      </c>
      <c r="V38" s="337">
        <v>6</v>
      </c>
      <c r="W38" s="337"/>
      <c r="X38" s="337"/>
      <c r="Y38" s="337"/>
      <c r="Z38" s="337"/>
      <c r="AA38" s="337">
        <v>22</v>
      </c>
      <c r="AB38" s="337">
        <v>4</v>
      </c>
      <c r="AC38" s="337"/>
      <c r="AD38" s="337"/>
      <c r="AE38" s="337"/>
      <c r="AF38" s="337"/>
      <c r="AG38" s="337"/>
      <c r="AH38" s="337"/>
      <c r="AI38" s="337"/>
      <c r="AJ38" s="337"/>
      <c r="AK38" s="337">
        <v>2</v>
      </c>
      <c r="AL38" s="337"/>
      <c r="AM38" s="337"/>
      <c r="AN38" s="337"/>
      <c r="AO38" s="337"/>
      <c r="AP38" s="337"/>
      <c r="AQ38" s="337"/>
      <c r="AR38" s="337"/>
      <c r="AS38" s="337"/>
      <c r="AT38" s="337">
        <v>55</v>
      </c>
      <c r="AU38" s="337"/>
      <c r="AV38" s="337">
        <v>2</v>
      </c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>
        <v>44</v>
      </c>
      <c r="BO38" s="337"/>
      <c r="BP38" s="337"/>
      <c r="BQ38" s="337"/>
      <c r="BR38" s="337"/>
      <c r="BS38" s="337"/>
      <c r="BT38" s="396">
        <f t="shared" si="0"/>
        <v>148</v>
      </c>
      <c r="BU38"/>
      <c r="BV38" s="287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8"/>
      <c r="CQ38" s="288"/>
      <c r="CR38" s="288"/>
      <c r="CS38" s="288"/>
      <c r="CT38" s="288"/>
      <c r="CU38" s="288"/>
      <c r="CV38" s="289"/>
      <c r="CW38" s="289"/>
      <c r="CX38" s="289"/>
      <c r="CY38" s="289"/>
      <c r="CZ38" s="289"/>
      <c r="DA38" s="289"/>
      <c r="DB38" s="289"/>
      <c r="DC38" s="289"/>
      <c r="DD38" s="289"/>
      <c r="DE38" s="289"/>
      <c r="DF38" s="289"/>
      <c r="DG38" s="289"/>
      <c r="DH38" s="289"/>
      <c r="DI38" s="289"/>
      <c r="DJ38" s="289"/>
      <c r="DK38" s="289"/>
      <c r="DL38" s="289"/>
      <c r="DM38" s="289"/>
      <c r="DN38" s="289"/>
      <c r="DO38" s="289"/>
      <c r="DP38" s="289"/>
      <c r="DQ38" s="289"/>
      <c r="DR38" s="289"/>
      <c r="DS38" s="289"/>
      <c r="DT38" s="289"/>
      <c r="DU38" s="289"/>
      <c r="DV38" s="289"/>
      <c r="DW38" s="289"/>
      <c r="DX38" s="289"/>
      <c r="DY38" s="289"/>
      <c r="DZ38" s="289"/>
      <c r="EA38" s="289"/>
      <c r="EB38" s="289"/>
      <c r="EC38" s="289"/>
      <c r="ED38" s="289"/>
      <c r="EE38" s="289"/>
      <c r="EF38" s="289"/>
      <c r="EG38" s="289"/>
      <c r="EH38" s="289"/>
      <c r="EI38" s="289"/>
      <c r="EJ38" s="289"/>
      <c r="EK38" s="289"/>
      <c r="EL38" s="289"/>
      <c r="EM38" s="289"/>
      <c r="EN38" s="289"/>
      <c r="EO38" s="289"/>
      <c r="EP38" s="289"/>
      <c r="EQ38" s="289"/>
      <c r="ER38" s="289"/>
      <c r="ES38" s="289"/>
      <c r="ET38" s="289"/>
      <c r="EU38" s="289"/>
      <c r="EV38" s="289"/>
      <c r="EW38" s="289"/>
      <c r="EX38" s="289"/>
      <c r="EY38" s="289"/>
      <c r="EZ38" s="289"/>
      <c r="FA38" s="289"/>
      <c r="FB38" s="289"/>
      <c r="FC38" s="289"/>
      <c r="FD38" s="289"/>
      <c r="FE38" s="289"/>
      <c r="FF38" s="289"/>
      <c r="FG38" s="289"/>
      <c r="FH38" s="289"/>
      <c r="FI38" s="289"/>
      <c r="FJ38" s="289"/>
      <c r="FK38" s="289"/>
      <c r="FL38" s="289"/>
      <c r="FM38" s="289"/>
      <c r="FN38" s="289"/>
      <c r="FO38" s="289"/>
      <c r="FP38" s="289"/>
      <c r="FQ38" s="289"/>
      <c r="FR38" s="289"/>
      <c r="FS38" s="289"/>
      <c r="FT38" s="289"/>
      <c r="FU38" s="289"/>
      <c r="FV38" s="289"/>
      <c r="FW38" s="289"/>
      <c r="FX38" s="289"/>
      <c r="FY38" s="289"/>
      <c r="FZ38" s="289"/>
      <c r="GA38" s="289"/>
      <c r="GB38" s="289"/>
      <c r="GC38" s="289"/>
      <c r="GD38" s="289"/>
      <c r="GE38" s="289"/>
      <c r="GF38" s="289"/>
      <c r="GG38" s="289"/>
      <c r="GH38" s="289"/>
      <c r="GI38" s="289"/>
      <c r="GJ38" s="289"/>
      <c r="GK38" s="289"/>
      <c r="GL38" s="289"/>
      <c r="GM38" s="289"/>
      <c r="GN38" s="289"/>
      <c r="GO38" s="289"/>
      <c r="GP38" s="289"/>
      <c r="GQ38" s="289"/>
      <c r="GR38" s="289"/>
      <c r="GS38" s="289"/>
      <c r="GT38" s="289"/>
      <c r="GU38" s="289"/>
      <c r="GV38" s="289"/>
      <c r="GW38" s="289"/>
      <c r="GX38" s="289"/>
      <c r="GY38" s="289"/>
      <c r="GZ38" s="289"/>
      <c r="HA38" s="289"/>
      <c r="HB38" s="289"/>
      <c r="HC38" s="289"/>
      <c r="HD38" s="289"/>
      <c r="HE38" s="289"/>
      <c r="HF38" s="289"/>
      <c r="HG38" s="289"/>
      <c r="HH38" s="289"/>
      <c r="HI38" s="289"/>
      <c r="HJ38" s="289"/>
      <c r="HK38" s="289"/>
      <c r="HL38" s="289"/>
      <c r="HM38" s="289"/>
      <c r="HN38" s="289"/>
      <c r="HO38" s="289"/>
      <c r="HP38" s="289"/>
      <c r="HQ38" s="289"/>
      <c r="HR38" s="289"/>
      <c r="HS38" s="289"/>
      <c r="HT38" s="289"/>
      <c r="HU38" s="289"/>
      <c r="HV38" s="289"/>
      <c r="HW38" s="289"/>
      <c r="HX38" s="289"/>
      <c r="HY38" s="289"/>
      <c r="HZ38" s="289"/>
      <c r="IA38" s="289"/>
      <c r="IB38" s="289"/>
      <c r="IC38" s="289"/>
      <c r="ID38" s="289"/>
      <c r="IE38" s="289"/>
      <c r="IF38" s="289"/>
      <c r="IG38" s="289"/>
      <c r="IH38" s="289"/>
    </row>
    <row r="39" spans="1:242" s="23" customFormat="1" ht="13.5" customHeight="1" x14ac:dyDescent="0.25">
      <c r="A39" s="265">
        <v>15</v>
      </c>
      <c r="B39" s="175" t="s">
        <v>11</v>
      </c>
      <c r="C39" s="78" t="s">
        <v>75</v>
      </c>
      <c r="D39" s="327"/>
      <c r="E39" s="324"/>
      <c r="F39" s="324">
        <v>5</v>
      </c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158"/>
      <c r="S39" s="324"/>
      <c r="T39" s="162"/>
      <c r="U39" s="324">
        <v>6</v>
      </c>
      <c r="V39" s="324"/>
      <c r="W39" s="324"/>
      <c r="X39" s="324"/>
      <c r="Y39" s="324">
        <v>3</v>
      </c>
      <c r="Z39" s="324"/>
      <c r="AA39" s="324">
        <v>1</v>
      </c>
      <c r="AB39" s="324">
        <v>5</v>
      </c>
      <c r="AC39" s="324"/>
      <c r="AD39" s="324"/>
      <c r="AE39" s="324"/>
      <c r="AF39" s="324"/>
      <c r="AG39" s="324">
        <v>1</v>
      </c>
      <c r="AH39" s="324"/>
      <c r="AI39" s="324">
        <v>12</v>
      </c>
      <c r="AJ39" s="324"/>
      <c r="AK39" s="324">
        <v>3</v>
      </c>
      <c r="AL39" s="324"/>
      <c r="AM39" s="324"/>
      <c r="AN39" s="324"/>
      <c r="AO39" s="324"/>
      <c r="AP39" s="324"/>
      <c r="AQ39" s="324"/>
      <c r="AR39" s="324"/>
      <c r="AS39" s="324"/>
      <c r="AT39" s="324">
        <v>98</v>
      </c>
      <c r="AU39" s="324"/>
      <c r="AV39" s="324">
        <v>3</v>
      </c>
      <c r="AW39" s="324"/>
      <c r="AX39" s="324">
        <v>1</v>
      </c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>
        <v>10</v>
      </c>
      <c r="BO39" s="324"/>
      <c r="BP39" s="324"/>
      <c r="BQ39" s="324"/>
      <c r="BR39" s="324"/>
      <c r="BS39" s="324"/>
      <c r="BT39" s="185">
        <f t="shared" si="0"/>
        <v>148</v>
      </c>
      <c r="BU39"/>
      <c r="BV39" s="284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K39" s="286"/>
      <c r="FL39" s="286"/>
      <c r="FM39" s="286"/>
      <c r="FN39" s="286"/>
      <c r="FO39" s="286"/>
      <c r="FP39" s="286"/>
      <c r="FQ39" s="286"/>
      <c r="FR39" s="286"/>
      <c r="FS39" s="286"/>
      <c r="FT39" s="286"/>
      <c r="FU39" s="286"/>
      <c r="FV39" s="286"/>
      <c r="FW39" s="286"/>
      <c r="FX39" s="286"/>
      <c r="FY39" s="286"/>
      <c r="FZ39" s="286"/>
      <c r="GA39" s="286"/>
      <c r="GB39" s="286"/>
      <c r="GC39" s="286"/>
      <c r="GD39" s="286"/>
      <c r="GE39" s="286"/>
      <c r="GF39" s="286"/>
      <c r="GG39" s="286"/>
      <c r="GH39" s="286"/>
      <c r="GI39" s="286"/>
      <c r="GJ39" s="286"/>
      <c r="GK39" s="286"/>
      <c r="GL39" s="286"/>
      <c r="GM39" s="286"/>
      <c r="GN39" s="286"/>
      <c r="GO39" s="286"/>
      <c r="GP39" s="286"/>
      <c r="GQ39" s="286"/>
      <c r="GR39" s="286"/>
      <c r="GS39" s="286"/>
      <c r="GT39" s="286"/>
      <c r="GU39" s="286"/>
      <c r="GV39" s="286"/>
      <c r="GW39" s="286"/>
      <c r="GX39" s="286"/>
      <c r="GY39" s="286"/>
      <c r="GZ39" s="286"/>
      <c r="HA39" s="286"/>
      <c r="HB39" s="286"/>
      <c r="HC39" s="286"/>
      <c r="HD39" s="286"/>
      <c r="HE39" s="286"/>
      <c r="HF39" s="286"/>
      <c r="HG39" s="286"/>
      <c r="HH39" s="286"/>
      <c r="HI39" s="286"/>
      <c r="HJ39" s="286"/>
      <c r="HK39" s="286"/>
      <c r="HL39" s="286"/>
      <c r="HM39" s="286"/>
      <c r="HN39" s="286"/>
      <c r="HO39" s="286"/>
      <c r="HP39" s="286"/>
      <c r="HQ39" s="286"/>
      <c r="HR39" s="286"/>
      <c r="HS39" s="286"/>
      <c r="HT39" s="286"/>
      <c r="HU39" s="286"/>
      <c r="HV39" s="286"/>
      <c r="HW39" s="286"/>
      <c r="HX39" s="286"/>
      <c r="HY39" s="286"/>
      <c r="HZ39" s="286"/>
      <c r="IA39" s="286"/>
      <c r="IB39" s="286"/>
      <c r="IC39" s="286"/>
      <c r="ID39" s="286"/>
      <c r="IE39" s="286"/>
      <c r="IF39" s="286"/>
      <c r="IG39" s="286"/>
      <c r="IH39" s="286"/>
    </row>
    <row r="40" spans="1:242" s="270" customFormat="1" ht="13.5" customHeight="1" x14ac:dyDescent="0.25">
      <c r="A40" s="272"/>
      <c r="B40" s="366"/>
      <c r="C40" s="359"/>
      <c r="D40" s="322"/>
      <c r="E40" s="323"/>
      <c r="F40" s="323">
        <v>1</v>
      </c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34"/>
      <c r="S40" s="323"/>
      <c r="T40" s="330"/>
      <c r="U40" s="323">
        <v>7</v>
      </c>
      <c r="V40" s="323"/>
      <c r="W40" s="323">
        <v>3</v>
      </c>
      <c r="X40" s="323"/>
      <c r="Y40" s="323">
        <v>4</v>
      </c>
      <c r="Z40" s="323"/>
      <c r="AA40" s="323">
        <v>1</v>
      </c>
      <c r="AB40" s="323">
        <v>5</v>
      </c>
      <c r="AC40" s="323"/>
      <c r="AD40" s="323"/>
      <c r="AE40" s="323"/>
      <c r="AF40" s="323"/>
      <c r="AG40" s="323">
        <v>3</v>
      </c>
      <c r="AH40" s="323"/>
      <c r="AI40" s="323">
        <v>2</v>
      </c>
      <c r="AJ40" s="323"/>
      <c r="AK40" s="323">
        <v>2</v>
      </c>
      <c r="AL40" s="323"/>
      <c r="AM40" s="323"/>
      <c r="AN40" s="323"/>
      <c r="AO40" s="323"/>
      <c r="AP40" s="323"/>
      <c r="AQ40" s="323"/>
      <c r="AR40" s="323"/>
      <c r="AS40" s="323"/>
      <c r="AT40" s="323">
        <v>49</v>
      </c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>
        <v>7</v>
      </c>
      <c r="BO40" s="323"/>
      <c r="BP40" s="323"/>
      <c r="BQ40" s="323"/>
      <c r="BR40" s="323"/>
      <c r="BS40" s="323"/>
      <c r="BT40" s="397">
        <f t="shared" si="0"/>
        <v>84</v>
      </c>
      <c r="BU40"/>
      <c r="BV40" s="287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8"/>
      <c r="CQ40" s="288"/>
      <c r="CR40" s="288"/>
      <c r="CS40" s="288"/>
      <c r="CT40" s="288"/>
      <c r="CU40" s="288"/>
      <c r="CV40" s="289"/>
      <c r="CW40" s="289"/>
      <c r="CX40" s="289"/>
      <c r="CY40" s="289"/>
      <c r="CZ40" s="289"/>
      <c r="DA40" s="289"/>
      <c r="DB40" s="289"/>
      <c r="DC40" s="289"/>
      <c r="DD40" s="289"/>
      <c r="DE40" s="289"/>
      <c r="DF40" s="289"/>
      <c r="DG40" s="289"/>
      <c r="DH40" s="289"/>
      <c r="DI40" s="289"/>
      <c r="DJ40" s="289"/>
      <c r="DK40" s="289"/>
      <c r="DL40" s="289"/>
      <c r="DM40" s="289"/>
      <c r="DN40" s="289"/>
      <c r="DO40" s="289"/>
      <c r="DP40" s="289"/>
      <c r="DQ40" s="289"/>
      <c r="DR40" s="289"/>
      <c r="DS40" s="289"/>
      <c r="DT40" s="289"/>
      <c r="DU40" s="289"/>
      <c r="DV40" s="289"/>
      <c r="DW40" s="289"/>
      <c r="DX40" s="289"/>
      <c r="DY40" s="289"/>
      <c r="DZ40" s="289"/>
      <c r="EA40" s="289"/>
      <c r="EB40" s="289"/>
      <c r="EC40" s="289"/>
      <c r="ED40" s="289"/>
      <c r="EE40" s="289"/>
      <c r="EF40" s="289"/>
      <c r="EG40" s="289"/>
      <c r="EH40" s="289"/>
      <c r="EI40" s="289"/>
      <c r="EJ40" s="289"/>
      <c r="EK40" s="289"/>
      <c r="EL40" s="289"/>
      <c r="EM40" s="289"/>
      <c r="EN40" s="289"/>
      <c r="EO40" s="289"/>
      <c r="EP40" s="289"/>
      <c r="EQ40" s="289"/>
      <c r="ER40" s="289"/>
      <c r="ES40" s="289"/>
      <c r="ET40" s="289"/>
      <c r="EU40" s="289"/>
      <c r="EV40" s="289"/>
      <c r="EW40" s="289"/>
      <c r="EX40" s="289"/>
      <c r="EY40" s="289"/>
      <c r="EZ40" s="289"/>
      <c r="FA40" s="289"/>
      <c r="FB40" s="289"/>
      <c r="FC40" s="289"/>
      <c r="FD40" s="289"/>
      <c r="FE40" s="289"/>
      <c r="FF40" s="289"/>
      <c r="FG40" s="289"/>
      <c r="FH40" s="289"/>
      <c r="FI40" s="289"/>
      <c r="FJ40" s="289"/>
      <c r="FK40" s="289"/>
      <c r="FL40" s="289"/>
      <c r="FM40" s="289"/>
      <c r="FN40" s="289"/>
      <c r="FO40" s="289"/>
      <c r="FP40" s="289"/>
      <c r="FQ40" s="289"/>
      <c r="FR40" s="289"/>
      <c r="FS40" s="289"/>
      <c r="FT40" s="289"/>
      <c r="FU40" s="289"/>
      <c r="FV40" s="289"/>
      <c r="FW40" s="289"/>
      <c r="FX40" s="289"/>
      <c r="FY40" s="289"/>
      <c r="FZ40" s="289"/>
      <c r="GA40" s="289"/>
      <c r="GB40" s="289"/>
      <c r="GC40" s="289"/>
      <c r="GD40" s="289"/>
      <c r="GE40" s="289"/>
      <c r="GF40" s="289"/>
      <c r="GG40" s="289"/>
      <c r="GH40" s="289"/>
      <c r="GI40" s="289"/>
      <c r="GJ40" s="289"/>
      <c r="GK40" s="289"/>
      <c r="GL40" s="289"/>
      <c r="GM40" s="289"/>
      <c r="GN40" s="289"/>
      <c r="GO40" s="289"/>
      <c r="GP40" s="289"/>
      <c r="GQ40" s="289"/>
      <c r="GR40" s="289"/>
      <c r="GS40" s="289"/>
      <c r="GT40" s="289"/>
      <c r="GU40" s="289"/>
      <c r="GV40" s="289"/>
      <c r="GW40" s="289"/>
      <c r="GX40" s="289"/>
      <c r="GY40" s="289"/>
      <c r="GZ40" s="289"/>
      <c r="HA40" s="289"/>
      <c r="HB40" s="289"/>
      <c r="HC40" s="289"/>
      <c r="HD40" s="289"/>
      <c r="HE40" s="289"/>
      <c r="HF40" s="289"/>
      <c r="HG40" s="289"/>
      <c r="HH40" s="289"/>
      <c r="HI40" s="289"/>
      <c r="HJ40" s="289"/>
      <c r="HK40" s="289"/>
      <c r="HL40" s="289"/>
      <c r="HM40" s="289"/>
      <c r="HN40" s="289"/>
      <c r="HO40" s="289"/>
      <c r="HP40" s="289"/>
      <c r="HQ40" s="289"/>
      <c r="HR40" s="289"/>
      <c r="HS40" s="289"/>
      <c r="HT40" s="289"/>
      <c r="HU40" s="289"/>
      <c r="HV40" s="289"/>
      <c r="HW40" s="289"/>
      <c r="HX40" s="289"/>
      <c r="HY40" s="289"/>
      <c r="HZ40" s="289"/>
      <c r="IA40" s="289"/>
      <c r="IB40" s="289"/>
      <c r="IC40" s="289"/>
      <c r="ID40" s="289"/>
      <c r="IE40" s="289"/>
      <c r="IF40" s="289"/>
      <c r="IG40" s="289"/>
      <c r="IH40" s="289"/>
    </row>
    <row r="41" spans="1:242" s="23" customFormat="1" ht="13.5" customHeight="1" x14ac:dyDescent="0.25">
      <c r="A41" s="265">
        <v>16</v>
      </c>
      <c r="B41" s="175" t="s">
        <v>123</v>
      </c>
      <c r="C41" s="78" t="s">
        <v>183</v>
      </c>
      <c r="D41" s="327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158"/>
      <c r="T41" s="162"/>
      <c r="U41" s="324"/>
      <c r="V41" s="324"/>
      <c r="W41" s="324"/>
      <c r="X41" s="324"/>
      <c r="Y41" s="324"/>
      <c r="Z41" s="324"/>
      <c r="AA41" s="324">
        <v>1</v>
      </c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>
        <v>2</v>
      </c>
      <c r="BO41" s="324"/>
      <c r="BP41" s="324"/>
      <c r="BQ41" s="324"/>
      <c r="BR41" s="324"/>
      <c r="BS41" s="324"/>
      <c r="BT41" s="185">
        <f t="shared" si="0"/>
        <v>3</v>
      </c>
      <c r="BU41"/>
      <c r="BV41" s="284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85"/>
      <c r="CM41" s="285"/>
      <c r="CN41" s="285"/>
      <c r="CO41" s="285"/>
      <c r="CP41" s="285"/>
      <c r="CQ41" s="285"/>
      <c r="CR41" s="285"/>
      <c r="CS41" s="285"/>
      <c r="CT41" s="285"/>
      <c r="CU41" s="285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6"/>
      <c r="ER41" s="286"/>
      <c r="ES41" s="286"/>
      <c r="ET41" s="286"/>
      <c r="EU41" s="286"/>
      <c r="EV41" s="286"/>
      <c r="EW41" s="286"/>
      <c r="EX41" s="286"/>
      <c r="EY41" s="286"/>
      <c r="EZ41" s="286"/>
      <c r="FA41" s="286"/>
      <c r="FB41" s="286"/>
      <c r="FC41" s="286"/>
      <c r="FD41" s="286"/>
      <c r="FE41" s="286"/>
      <c r="FF41" s="286"/>
      <c r="FG41" s="286"/>
      <c r="FH41" s="286"/>
      <c r="FI41" s="286"/>
      <c r="FJ41" s="286"/>
      <c r="FK41" s="286"/>
      <c r="FL41" s="286"/>
      <c r="FM41" s="286"/>
      <c r="FN41" s="286"/>
      <c r="FO41" s="286"/>
      <c r="FP41" s="286"/>
      <c r="FQ41" s="286"/>
      <c r="FR41" s="286"/>
      <c r="FS41" s="286"/>
      <c r="FT41" s="286"/>
      <c r="FU41" s="286"/>
      <c r="FV41" s="286"/>
      <c r="FW41" s="286"/>
      <c r="FX41" s="286"/>
      <c r="FY41" s="286"/>
      <c r="FZ41" s="286"/>
      <c r="GA41" s="286"/>
      <c r="GB41" s="286"/>
      <c r="GC41" s="286"/>
      <c r="GD41" s="286"/>
      <c r="GE41" s="286"/>
      <c r="GF41" s="286"/>
      <c r="GG41" s="286"/>
      <c r="GH41" s="286"/>
      <c r="GI41" s="286"/>
      <c r="GJ41" s="286"/>
      <c r="GK41" s="286"/>
      <c r="GL41" s="286"/>
      <c r="GM41" s="286"/>
      <c r="GN41" s="286"/>
      <c r="GO41" s="286"/>
      <c r="GP41" s="286"/>
      <c r="GQ41" s="286"/>
      <c r="GR41" s="286"/>
      <c r="GS41" s="286"/>
      <c r="GT41" s="286"/>
      <c r="GU41" s="286"/>
      <c r="GV41" s="286"/>
      <c r="GW41" s="286"/>
      <c r="GX41" s="286"/>
      <c r="GY41" s="286"/>
      <c r="GZ41" s="286"/>
      <c r="HA41" s="286"/>
      <c r="HB41" s="286"/>
      <c r="HC41" s="286"/>
      <c r="HD41" s="286"/>
      <c r="HE41" s="286"/>
      <c r="HF41" s="286"/>
      <c r="HG41" s="286"/>
      <c r="HH41" s="286"/>
      <c r="HI41" s="286"/>
      <c r="HJ41" s="286"/>
      <c r="HK41" s="286"/>
      <c r="HL41" s="286"/>
      <c r="HM41" s="286"/>
      <c r="HN41" s="286"/>
      <c r="HO41" s="286"/>
      <c r="HP41" s="286"/>
      <c r="HQ41" s="286"/>
      <c r="HR41" s="286"/>
      <c r="HS41" s="286"/>
      <c r="HT41" s="286"/>
      <c r="HU41" s="286"/>
      <c r="HV41" s="286"/>
      <c r="HW41" s="286"/>
      <c r="HX41" s="286"/>
      <c r="HY41" s="286"/>
      <c r="HZ41" s="286"/>
      <c r="IA41" s="286"/>
      <c r="IB41" s="286"/>
      <c r="IC41" s="286"/>
      <c r="ID41" s="286"/>
      <c r="IE41" s="286"/>
      <c r="IF41" s="286"/>
      <c r="IG41" s="286"/>
      <c r="IH41" s="286"/>
    </row>
    <row r="42" spans="1:242" s="270" customFormat="1" ht="13.5" customHeight="1" x14ac:dyDescent="0.25">
      <c r="A42" s="272"/>
      <c r="B42" s="244"/>
      <c r="C42" s="359"/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>
        <v>1</v>
      </c>
      <c r="P42" s="323"/>
      <c r="Q42" s="323"/>
      <c r="R42" s="323"/>
      <c r="S42" s="334"/>
      <c r="T42" s="330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>
        <v>1</v>
      </c>
      <c r="BT42" s="395">
        <f t="shared" si="0"/>
        <v>2</v>
      </c>
      <c r="BU42"/>
      <c r="BV42" s="287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9"/>
      <c r="CW42" s="289"/>
      <c r="CX42" s="289"/>
      <c r="CY42" s="289"/>
      <c r="CZ42" s="289"/>
      <c r="DA42" s="289"/>
      <c r="DB42" s="289"/>
      <c r="DC42" s="289"/>
      <c r="DD42" s="289"/>
      <c r="DE42" s="289"/>
      <c r="DF42" s="289"/>
      <c r="DG42" s="289"/>
      <c r="DH42" s="289"/>
      <c r="DI42" s="289"/>
      <c r="DJ42" s="289"/>
      <c r="DK42" s="289"/>
      <c r="DL42" s="289"/>
      <c r="DM42" s="289"/>
      <c r="DN42" s="289"/>
      <c r="DO42" s="289"/>
      <c r="DP42" s="289"/>
      <c r="DQ42" s="289"/>
      <c r="DR42" s="289"/>
      <c r="DS42" s="289"/>
      <c r="DT42" s="289"/>
      <c r="DU42" s="289"/>
      <c r="DV42" s="289"/>
      <c r="DW42" s="289"/>
      <c r="DX42" s="289"/>
      <c r="DY42" s="289"/>
      <c r="DZ42" s="289"/>
      <c r="EA42" s="289"/>
      <c r="EB42" s="289"/>
      <c r="EC42" s="289"/>
      <c r="ED42" s="289"/>
      <c r="EE42" s="289"/>
      <c r="EF42" s="289"/>
      <c r="EG42" s="289"/>
      <c r="EH42" s="289"/>
      <c r="EI42" s="289"/>
      <c r="EJ42" s="289"/>
      <c r="EK42" s="289"/>
      <c r="EL42" s="289"/>
      <c r="EM42" s="289"/>
      <c r="EN42" s="289"/>
      <c r="EO42" s="289"/>
      <c r="EP42" s="289"/>
      <c r="EQ42" s="289"/>
      <c r="ER42" s="289"/>
      <c r="ES42" s="289"/>
      <c r="ET42" s="289"/>
      <c r="EU42" s="289"/>
      <c r="EV42" s="289"/>
      <c r="EW42" s="289"/>
      <c r="EX42" s="289"/>
      <c r="EY42" s="289"/>
      <c r="EZ42" s="289"/>
      <c r="FA42" s="289"/>
      <c r="FB42" s="289"/>
      <c r="FC42" s="289"/>
      <c r="FD42" s="289"/>
      <c r="FE42" s="289"/>
      <c r="FF42" s="289"/>
      <c r="FG42" s="289"/>
      <c r="FH42" s="289"/>
      <c r="FI42" s="289"/>
      <c r="FJ42" s="289"/>
      <c r="FK42" s="289"/>
      <c r="FL42" s="289"/>
      <c r="FM42" s="289"/>
      <c r="FN42" s="289"/>
      <c r="FO42" s="289"/>
      <c r="FP42" s="289"/>
      <c r="FQ42" s="289"/>
      <c r="FR42" s="289"/>
      <c r="FS42" s="289"/>
      <c r="FT42" s="289"/>
      <c r="FU42" s="289"/>
      <c r="FV42" s="289"/>
      <c r="FW42" s="289"/>
      <c r="FX42" s="289"/>
      <c r="FY42" s="289"/>
      <c r="FZ42" s="289"/>
      <c r="GA42" s="289"/>
      <c r="GB42" s="289"/>
      <c r="GC42" s="289"/>
      <c r="GD42" s="289"/>
      <c r="GE42" s="289"/>
      <c r="GF42" s="289"/>
      <c r="GG42" s="289"/>
      <c r="GH42" s="289"/>
      <c r="GI42" s="289"/>
      <c r="GJ42" s="289"/>
      <c r="GK42" s="289"/>
      <c r="GL42" s="289"/>
      <c r="GM42" s="289"/>
      <c r="GN42" s="289"/>
      <c r="GO42" s="289"/>
      <c r="GP42" s="289"/>
      <c r="GQ42" s="289"/>
      <c r="GR42" s="289"/>
      <c r="GS42" s="289"/>
      <c r="GT42" s="289"/>
      <c r="GU42" s="289"/>
      <c r="GV42" s="289"/>
      <c r="GW42" s="289"/>
      <c r="GX42" s="289"/>
      <c r="GY42" s="289"/>
      <c r="GZ42" s="289"/>
      <c r="HA42" s="289"/>
      <c r="HB42" s="289"/>
      <c r="HC42" s="289"/>
      <c r="HD42" s="289"/>
      <c r="HE42" s="289"/>
      <c r="HF42" s="289"/>
      <c r="HG42" s="289"/>
      <c r="HH42" s="289"/>
      <c r="HI42" s="289"/>
      <c r="HJ42" s="289"/>
      <c r="HK42" s="289"/>
      <c r="HL42" s="289"/>
      <c r="HM42" s="289"/>
      <c r="HN42" s="289"/>
      <c r="HO42" s="289"/>
      <c r="HP42" s="289"/>
      <c r="HQ42" s="289"/>
      <c r="HR42" s="289"/>
      <c r="HS42" s="289"/>
      <c r="HT42" s="289"/>
      <c r="HU42" s="289"/>
      <c r="HV42" s="289"/>
      <c r="HW42" s="289"/>
      <c r="HX42" s="289"/>
      <c r="HY42" s="289"/>
      <c r="HZ42" s="289"/>
      <c r="IA42" s="289"/>
      <c r="IB42" s="289"/>
      <c r="IC42" s="289"/>
      <c r="ID42" s="289"/>
      <c r="IE42" s="289"/>
      <c r="IF42" s="289"/>
      <c r="IG42" s="289"/>
      <c r="IH42" s="289"/>
    </row>
    <row r="43" spans="1:242" s="23" customFormat="1" ht="13.5" customHeight="1" x14ac:dyDescent="0.25">
      <c r="A43" s="248">
        <v>17</v>
      </c>
      <c r="B43" s="175" t="s">
        <v>12</v>
      </c>
      <c r="C43" s="78" t="s">
        <v>308</v>
      </c>
      <c r="D43" s="327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158"/>
      <c r="U43" s="324">
        <v>1</v>
      </c>
      <c r="V43" s="162"/>
      <c r="W43" s="162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>
        <v>1</v>
      </c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>
        <v>3</v>
      </c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185">
        <f t="shared" ref="BT43:BT76" si="1">SUM(D43:BS43)</f>
        <v>5</v>
      </c>
      <c r="BU43"/>
      <c r="BV43" s="284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85"/>
      <c r="CS43" s="285"/>
      <c r="CT43" s="285"/>
      <c r="CU43" s="285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/>
      <c r="EU43" s="286"/>
      <c r="EV43" s="286"/>
      <c r="EW43" s="286"/>
      <c r="EX43" s="286"/>
      <c r="EY43" s="286"/>
      <c r="EZ43" s="286"/>
      <c r="FA43" s="286"/>
      <c r="FB43" s="286"/>
      <c r="FC43" s="286"/>
      <c r="FD43" s="286"/>
      <c r="FE43" s="286"/>
      <c r="FF43" s="286"/>
      <c r="FG43" s="286"/>
      <c r="FH43" s="286"/>
      <c r="FI43" s="286"/>
      <c r="FJ43" s="286"/>
      <c r="FK43" s="286"/>
      <c r="FL43" s="286"/>
      <c r="FM43" s="286"/>
      <c r="FN43" s="286"/>
      <c r="FO43" s="286"/>
      <c r="FP43" s="286"/>
      <c r="FQ43" s="286"/>
      <c r="FR43" s="286"/>
      <c r="FS43" s="286"/>
      <c r="FT43" s="286"/>
      <c r="FU43" s="286"/>
      <c r="FV43" s="286"/>
      <c r="FW43" s="286"/>
      <c r="FX43" s="286"/>
      <c r="FY43" s="286"/>
      <c r="FZ43" s="286"/>
      <c r="GA43" s="286"/>
      <c r="GB43" s="286"/>
      <c r="GC43" s="286"/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</row>
    <row r="44" spans="1:242" s="270" customFormat="1" ht="13.5" customHeight="1" x14ac:dyDescent="0.25">
      <c r="A44" s="269"/>
      <c r="B44" s="244"/>
      <c r="C44" s="359" t="s">
        <v>309</v>
      </c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34"/>
      <c r="U44" s="323"/>
      <c r="V44" s="330"/>
      <c r="W44" s="330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>
        <v>2</v>
      </c>
      <c r="AZ44" s="323"/>
      <c r="BA44" s="323"/>
      <c r="BB44" s="323"/>
      <c r="BC44" s="323"/>
      <c r="BD44" s="323"/>
      <c r="BE44" s="323"/>
      <c r="BF44" s="323"/>
      <c r="BG44" s="323"/>
      <c r="BH44" s="323"/>
      <c r="BI44" s="323">
        <v>5</v>
      </c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95">
        <f t="shared" si="1"/>
        <v>7</v>
      </c>
      <c r="BU44"/>
      <c r="BV44" s="287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89"/>
      <c r="DI44" s="289"/>
      <c r="DJ44" s="289"/>
      <c r="DK44" s="289"/>
      <c r="DL44" s="289"/>
      <c r="DM44" s="289"/>
      <c r="DN44" s="289"/>
      <c r="DO44" s="289"/>
      <c r="DP44" s="289"/>
      <c r="DQ44" s="289"/>
      <c r="DR44" s="289"/>
      <c r="DS44" s="289"/>
      <c r="DT44" s="289"/>
      <c r="DU44" s="289"/>
      <c r="DV44" s="289"/>
      <c r="DW44" s="289"/>
      <c r="DX44" s="289"/>
      <c r="DY44" s="289"/>
      <c r="DZ44" s="289"/>
      <c r="EA44" s="289"/>
      <c r="EB44" s="289"/>
      <c r="EC44" s="289"/>
      <c r="ED44" s="289"/>
      <c r="EE44" s="289"/>
      <c r="EF44" s="289"/>
      <c r="EG44" s="289"/>
      <c r="EH44" s="289"/>
      <c r="EI44" s="289"/>
      <c r="EJ44" s="289"/>
      <c r="EK44" s="289"/>
      <c r="EL44" s="289"/>
      <c r="EM44" s="289"/>
      <c r="EN44" s="289"/>
      <c r="EO44" s="289"/>
      <c r="EP44" s="289"/>
      <c r="EQ44" s="289"/>
      <c r="ER44" s="289"/>
      <c r="ES44" s="289"/>
      <c r="ET44" s="289"/>
      <c r="EU44" s="289"/>
      <c r="EV44" s="289"/>
      <c r="EW44" s="289"/>
      <c r="EX44" s="289"/>
      <c r="EY44" s="289"/>
      <c r="EZ44" s="289"/>
      <c r="FA44" s="289"/>
      <c r="FB44" s="289"/>
      <c r="FC44" s="289"/>
      <c r="FD44" s="289"/>
      <c r="FE44" s="289"/>
      <c r="FF44" s="289"/>
      <c r="FG44" s="289"/>
      <c r="FH44" s="289"/>
      <c r="FI44" s="289"/>
      <c r="FJ44" s="289"/>
      <c r="FK44" s="289"/>
      <c r="FL44" s="289"/>
      <c r="FM44" s="289"/>
      <c r="FN44" s="289"/>
      <c r="FO44" s="289"/>
      <c r="FP44" s="289"/>
      <c r="FQ44" s="289"/>
      <c r="FR44" s="289"/>
      <c r="FS44" s="289"/>
      <c r="FT44" s="289"/>
      <c r="FU44" s="289"/>
      <c r="FV44" s="289"/>
      <c r="FW44" s="289"/>
      <c r="FX44" s="289"/>
      <c r="FY44" s="289"/>
      <c r="FZ44" s="289"/>
      <c r="GA44" s="289"/>
      <c r="GB44" s="289"/>
      <c r="GC44" s="289"/>
      <c r="GD44" s="289"/>
      <c r="GE44" s="289"/>
      <c r="GF44" s="289"/>
      <c r="GG44" s="289"/>
      <c r="GH44" s="289"/>
      <c r="GI44" s="289"/>
      <c r="GJ44" s="289"/>
      <c r="GK44" s="289"/>
      <c r="GL44" s="289"/>
      <c r="GM44" s="289"/>
      <c r="GN44" s="289"/>
      <c r="GO44" s="289"/>
      <c r="GP44" s="289"/>
      <c r="GQ44" s="289"/>
      <c r="GR44" s="289"/>
      <c r="GS44" s="289"/>
      <c r="GT44" s="289"/>
      <c r="GU44" s="289"/>
      <c r="GV44" s="289"/>
      <c r="GW44" s="289"/>
      <c r="GX44" s="289"/>
      <c r="GY44" s="289"/>
      <c r="GZ44" s="289"/>
      <c r="HA44" s="289"/>
      <c r="HB44" s="289"/>
      <c r="HC44" s="289"/>
      <c r="HD44" s="289"/>
      <c r="HE44" s="289"/>
      <c r="HF44" s="289"/>
      <c r="HG44" s="289"/>
      <c r="HH44" s="289"/>
      <c r="HI44" s="289"/>
      <c r="HJ44" s="289"/>
      <c r="HK44" s="289"/>
      <c r="HL44" s="289"/>
      <c r="HM44" s="289"/>
      <c r="HN44" s="289"/>
      <c r="HO44" s="289"/>
      <c r="HP44" s="289"/>
      <c r="HQ44" s="289"/>
      <c r="HR44" s="289"/>
      <c r="HS44" s="289"/>
      <c r="HT44" s="289"/>
      <c r="HU44" s="289"/>
      <c r="HV44" s="289"/>
      <c r="HW44" s="289"/>
      <c r="HX44" s="289"/>
      <c r="HY44" s="289"/>
      <c r="HZ44" s="289"/>
      <c r="IA44" s="289"/>
      <c r="IB44" s="289"/>
      <c r="IC44" s="289"/>
      <c r="ID44" s="289"/>
      <c r="IE44" s="289"/>
      <c r="IF44" s="289"/>
      <c r="IG44" s="289"/>
      <c r="IH44" s="289"/>
    </row>
    <row r="45" spans="1:242" s="23" customFormat="1" ht="13.5" customHeight="1" x14ac:dyDescent="0.25">
      <c r="A45" s="265">
        <v>18</v>
      </c>
      <c r="B45" s="175" t="s">
        <v>13</v>
      </c>
      <c r="C45" s="78" t="s">
        <v>136</v>
      </c>
      <c r="D45" s="327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158"/>
      <c r="V45" s="162"/>
      <c r="W45" s="162"/>
      <c r="X45" s="324"/>
      <c r="Y45" s="324"/>
      <c r="Z45" s="324"/>
      <c r="AA45" s="324">
        <v>4</v>
      </c>
      <c r="AB45" s="324"/>
      <c r="AC45" s="324"/>
      <c r="AD45" s="324"/>
      <c r="AE45" s="324"/>
      <c r="AF45" s="324"/>
      <c r="AG45" s="324"/>
      <c r="AH45" s="324"/>
      <c r="AI45" s="324">
        <v>4</v>
      </c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>
        <v>5</v>
      </c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>
        <v>1</v>
      </c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185">
        <f t="shared" si="1"/>
        <v>14</v>
      </c>
      <c r="BU45"/>
      <c r="BV45" s="284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6"/>
      <c r="EL45" s="286"/>
      <c r="EM45" s="286"/>
      <c r="EN45" s="286"/>
      <c r="EO45" s="286"/>
      <c r="EP45" s="286"/>
      <c r="EQ45" s="286"/>
      <c r="ER45" s="286"/>
      <c r="ES45" s="286"/>
      <c r="ET45" s="286"/>
      <c r="EU45" s="286"/>
      <c r="EV45" s="286"/>
      <c r="EW45" s="286"/>
      <c r="EX45" s="286"/>
      <c r="EY45" s="286"/>
      <c r="EZ45" s="286"/>
      <c r="FA45" s="286"/>
      <c r="FB45" s="286"/>
      <c r="FC45" s="286"/>
      <c r="FD45" s="286"/>
      <c r="FE45" s="286"/>
      <c r="FF45" s="286"/>
      <c r="FG45" s="286"/>
      <c r="FH45" s="286"/>
      <c r="FI45" s="286"/>
      <c r="FJ45" s="286"/>
      <c r="FK45" s="286"/>
      <c r="FL45" s="286"/>
      <c r="FM45" s="286"/>
      <c r="FN45" s="286"/>
      <c r="FO45" s="286"/>
      <c r="FP45" s="286"/>
      <c r="FQ45" s="286"/>
      <c r="FR45" s="286"/>
      <c r="FS45" s="286"/>
      <c r="FT45" s="286"/>
      <c r="FU45" s="286"/>
      <c r="FV45" s="286"/>
      <c r="FW45" s="286"/>
      <c r="FX45" s="286"/>
      <c r="FY45" s="286"/>
      <c r="FZ45" s="286"/>
      <c r="GA45" s="286"/>
      <c r="GB45" s="286"/>
      <c r="GC45" s="286"/>
      <c r="GD45" s="286"/>
      <c r="GE45" s="286"/>
      <c r="GF45" s="286"/>
      <c r="GG45" s="286"/>
      <c r="GH45" s="286"/>
      <c r="GI45" s="286"/>
      <c r="GJ45" s="286"/>
      <c r="GK45" s="286"/>
      <c r="GL45" s="286"/>
      <c r="GM45" s="286"/>
      <c r="GN45" s="286"/>
      <c r="GO45" s="286"/>
      <c r="GP45" s="286"/>
      <c r="GQ45" s="286"/>
      <c r="GR45" s="286"/>
      <c r="GS45" s="286"/>
      <c r="GT45" s="286"/>
      <c r="GU45" s="286"/>
      <c r="GV45" s="286"/>
      <c r="GW45" s="286"/>
      <c r="GX45" s="286"/>
      <c r="GY45" s="286"/>
      <c r="GZ45" s="286"/>
      <c r="HA45" s="286"/>
      <c r="HB45" s="286"/>
      <c r="HC45" s="286"/>
      <c r="HD45" s="286"/>
      <c r="HE45" s="286"/>
      <c r="HF45" s="286"/>
      <c r="HG45" s="286"/>
      <c r="HH45" s="286"/>
      <c r="HI45" s="286"/>
      <c r="HJ45" s="286"/>
      <c r="HK45" s="286"/>
      <c r="HL45" s="286"/>
      <c r="HM45" s="286"/>
      <c r="HN45" s="286"/>
      <c r="HO45" s="286"/>
      <c r="HP45" s="286"/>
      <c r="HQ45" s="286"/>
      <c r="HR45" s="286"/>
      <c r="HS45" s="286"/>
      <c r="HT45" s="286"/>
      <c r="HU45" s="286"/>
      <c r="HV45" s="286"/>
      <c r="HW45" s="286"/>
      <c r="HX45" s="286"/>
      <c r="HY45" s="286"/>
      <c r="HZ45" s="286"/>
      <c r="IA45" s="286"/>
      <c r="IB45" s="286"/>
      <c r="IC45" s="286"/>
      <c r="ID45" s="286"/>
      <c r="IE45" s="286"/>
      <c r="IF45" s="286"/>
      <c r="IG45" s="286"/>
      <c r="IH45" s="286"/>
    </row>
    <row r="46" spans="1:242" s="270" customFormat="1" ht="13.5" customHeight="1" x14ac:dyDescent="0.25">
      <c r="A46" s="272"/>
      <c r="B46" s="244"/>
      <c r="C46" s="359" t="s">
        <v>137</v>
      </c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>
        <v>1</v>
      </c>
      <c r="P46" s="323"/>
      <c r="Q46" s="323"/>
      <c r="R46" s="323"/>
      <c r="S46" s="323"/>
      <c r="T46" s="323"/>
      <c r="U46" s="334"/>
      <c r="V46" s="330"/>
      <c r="W46" s="330"/>
      <c r="X46" s="323"/>
      <c r="Y46" s="323"/>
      <c r="Z46" s="323"/>
      <c r="AA46" s="323">
        <v>1</v>
      </c>
      <c r="AB46" s="323"/>
      <c r="AC46" s="323"/>
      <c r="AD46" s="323"/>
      <c r="AE46" s="323"/>
      <c r="AF46" s="323"/>
      <c r="AG46" s="323"/>
      <c r="AH46" s="323"/>
      <c r="AI46" s="323">
        <v>2</v>
      </c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>
        <v>3</v>
      </c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95">
        <f t="shared" si="1"/>
        <v>7</v>
      </c>
      <c r="BU46"/>
      <c r="BV46" s="287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9"/>
      <c r="CW46" s="289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89"/>
      <c r="DI46" s="289"/>
      <c r="DJ46" s="289"/>
      <c r="DK46" s="289"/>
      <c r="DL46" s="289"/>
      <c r="DM46" s="289"/>
      <c r="DN46" s="289"/>
      <c r="DO46" s="289"/>
      <c r="DP46" s="289"/>
      <c r="DQ46" s="289"/>
      <c r="DR46" s="289"/>
      <c r="DS46" s="289"/>
      <c r="DT46" s="289"/>
      <c r="DU46" s="289"/>
      <c r="DV46" s="289"/>
      <c r="DW46" s="289"/>
      <c r="DX46" s="289"/>
      <c r="DY46" s="289"/>
      <c r="DZ46" s="289"/>
      <c r="EA46" s="289"/>
      <c r="EB46" s="289"/>
      <c r="EC46" s="289"/>
      <c r="ED46" s="289"/>
      <c r="EE46" s="289"/>
      <c r="EF46" s="289"/>
      <c r="EG46" s="289"/>
      <c r="EH46" s="289"/>
      <c r="EI46" s="289"/>
      <c r="EJ46" s="289"/>
      <c r="EK46" s="289"/>
      <c r="EL46" s="289"/>
      <c r="EM46" s="289"/>
      <c r="EN46" s="289"/>
      <c r="EO46" s="289"/>
      <c r="EP46" s="289"/>
      <c r="EQ46" s="289"/>
      <c r="ER46" s="289"/>
      <c r="ES46" s="289"/>
      <c r="ET46" s="289"/>
      <c r="EU46" s="289"/>
      <c r="EV46" s="289"/>
      <c r="EW46" s="289"/>
      <c r="EX46" s="289"/>
      <c r="EY46" s="289"/>
      <c r="EZ46" s="289"/>
      <c r="FA46" s="289"/>
      <c r="FB46" s="289"/>
      <c r="FC46" s="289"/>
      <c r="FD46" s="289"/>
      <c r="FE46" s="289"/>
      <c r="FF46" s="289"/>
      <c r="FG46" s="289"/>
      <c r="FH46" s="289"/>
      <c r="FI46" s="289"/>
      <c r="FJ46" s="289"/>
      <c r="FK46" s="289"/>
      <c r="FL46" s="289"/>
      <c r="FM46" s="289"/>
      <c r="FN46" s="289"/>
      <c r="FO46" s="289"/>
      <c r="FP46" s="289"/>
      <c r="FQ46" s="289"/>
      <c r="FR46" s="289"/>
      <c r="FS46" s="289"/>
      <c r="FT46" s="289"/>
      <c r="FU46" s="289"/>
      <c r="FV46" s="289"/>
      <c r="FW46" s="289"/>
      <c r="FX46" s="289"/>
      <c r="FY46" s="289"/>
      <c r="FZ46" s="289"/>
      <c r="GA46" s="289"/>
      <c r="GB46" s="289"/>
      <c r="GC46" s="289"/>
      <c r="GD46" s="289"/>
      <c r="GE46" s="289"/>
      <c r="GF46" s="289"/>
      <c r="GG46" s="289"/>
      <c r="GH46" s="289"/>
      <c r="GI46" s="289"/>
      <c r="GJ46" s="289"/>
      <c r="GK46" s="289"/>
      <c r="GL46" s="289"/>
      <c r="GM46" s="289"/>
      <c r="GN46" s="289"/>
      <c r="GO46" s="289"/>
      <c r="GP46" s="289"/>
      <c r="GQ46" s="289"/>
      <c r="GR46" s="289"/>
      <c r="GS46" s="289"/>
      <c r="GT46" s="289"/>
      <c r="GU46" s="289"/>
      <c r="GV46" s="289"/>
      <c r="GW46" s="289"/>
      <c r="GX46" s="289"/>
      <c r="GY46" s="289"/>
      <c r="GZ46" s="289"/>
      <c r="HA46" s="289"/>
      <c r="HB46" s="289"/>
      <c r="HC46" s="289"/>
      <c r="HD46" s="289"/>
      <c r="HE46" s="289"/>
      <c r="HF46" s="289"/>
      <c r="HG46" s="289"/>
      <c r="HH46" s="289"/>
      <c r="HI46" s="289"/>
      <c r="HJ46" s="289"/>
      <c r="HK46" s="289"/>
      <c r="HL46" s="289"/>
      <c r="HM46" s="289"/>
      <c r="HN46" s="289"/>
      <c r="HO46" s="289"/>
      <c r="HP46" s="289"/>
      <c r="HQ46" s="289"/>
      <c r="HR46" s="289"/>
      <c r="HS46" s="289"/>
      <c r="HT46" s="289"/>
      <c r="HU46" s="289"/>
      <c r="HV46" s="289"/>
      <c r="HW46" s="289"/>
      <c r="HX46" s="289"/>
      <c r="HY46" s="289"/>
      <c r="HZ46" s="289"/>
      <c r="IA46" s="289"/>
      <c r="IB46" s="289"/>
      <c r="IC46" s="289"/>
      <c r="ID46" s="289"/>
      <c r="IE46" s="289"/>
      <c r="IF46" s="289"/>
      <c r="IG46" s="289"/>
      <c r="IH46" s="289"/>
    </row>
    <row r="47" spans="1:242" s="23" customFormat="1" ht="13.5" customHeight="1" x14ac:dyDescent="0.25">
      <c r="A47" s="265">
        <v>19</v>
      </c>
      <c r="B47" s="175" t="s">
        <v>14</v>
      </c>
      <c r="C47" s="78" t="s">
        <v>138</v>
      </c>
      <c r="D47" s="327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>
        <v>1</v>
      </c>
      <c r="V47" s="158"/>
      <c r="W47" s="191"/>
      <c r="X47" s="162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185">
        <f t="shared" si="1"/>
        <v>1</v>
      </c>
      <c r="BU47"/>
      <c r="BV47" s="284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6"/>
      <c r="EL47" s="286"/>
      <c r="EM47" s="286"/>
      <c r="EN47" s="286"/>
      <c r="EO47" s="286"/>
      <c r="EP47" s="286"/>
      <c r="EQ47" s="286"/>
      <c r="ER47" s="286"/>
      <c r="ES47" s="286"/>
      <c r="ET47" s="286"/>
      <c r="EU47" s="286"/>
      <c r="EV47" s="286"/>
      <c r="EW47" s="286"/>
      <c r="EX47" s="286"/>
      <c r="EY47" s="286"/>
      <c r="EZ47" s="286"/>
      <c r="FA47" s="286"/>
      <c r="FB47" s="286"/>
      <c r="FC47" s="286"/>
      <c r="FD47" s="286"/>
      <c r="FE47" s="286"/>
      <c r="FF47" s="286"/>
      <c r="FG47" s="286"/>
      <c r="FH47" s="286"/>
      <c r="FI47" s="286"/>
      <c r="FJ47" s="286"/>
      <c r="FK47" s="286"/>
      <c r="FL47" s="286"/>
      <c r="FM47" s="286"/>
      <c r="FN47" s="286"/>
      <c r="FO47" s="286"/>
      <c r="FP47" s="286"/>
      <c r="FQ47" s="286"/>
      <c r="FR47" s="286"/>
      <c r="FS47" s="286"/>
      <c r="FT47" s="286"/>
      <c r="FU47" s="286"/>
      <c r="FV47" s="286"/>
      <c r="FW47" s="286"/>
      <c r="FX47" s="286"/>
      <c r="FY47" s="286"/>
      <c r="FZ47" s="286"/>
      <c r="GA47" s="286"/>
      <c r="GB47" s="286"/>
      <c r="GC47" s="286"/>
      <c r="GD47" s="286"/>
      <c r="GE47" s="286"/>
      <c r="GF47" s="286"/>
      <c r="GG47" s="286"/>
      <c r="GH47" s="286"/>
      <c r="GI47" s="286"/>
      <c r="GJ47" s="286"/>
      <c r="GK47" s="286"/>
      <c r="GL47" s="286"/>
      <c r="GM47" s="286"/>
      <c r="GN47" s="286"/>
      <c r="GO47" s="286"/>
      <c r="GP47" s="286"/>
      <c r="GQ47" s="286"/>
      <c r="GR47" s="286"/>
      <c r="GS47" s="286"/>
      <c r="GT47" s="286"/>
      <c r="GU47" s="286"/>
      <c r="GV47" s="286"/>
      <c r="GW47" s="286"/>
      <c r="GX47" s="286"/>
      <c r="GY47" s="286"/>
      <c r="GZ47" s="286"/>
      <c r="HA47" s="286"/>
      <c r="HB47" s="286"/>
      <c r="HC47" s="286"/>
      <c r="HD47" s="286"/>
      <c r="HE47" s="286"/>
      <c r="HF47" s="286"/>
      <c r="HG47" s="286"/>
      <c r="HH47" s="286"/>
      <c r="HI47" s="286"/>
      <c r="HJ47" s="286"/>
      <c r="HK47" s="286"/>
      <c r="HL47" s="286"/>
      <c r="HM47" s="286"/>
      <c r="HN47" s="286"/>
      <c r="HO47" s="286"/>
      <c r="HP47" s="286"/>
      <c r="HQ47" s="286"/>
      <c r="HR47" s="286"/>
      <c r="HS47" s="286"/>
      <c r="HT47" s="286"/>
      <c r="HU47" s="286"/>
      <c r="HV47" s="286"/>
      <c r="HW47" s="286"/>
      <c r="HX47" s="286"/>
      <c r="HY47" s="286"/>
      <c r="HZ47" s="286"/>
      <c r="IA47" s="286"/>
      <c r="IB47" s="286"/>
      <c r="IC47" s="286"/>
      <c r="ID47" s="286"/>
      <c r="IE47" s="286"/>
      <c r="IF47" s="286"/>
      <c r="IG47" s="286"/>
      <c r="IH47" s="286"/>
    </row>
    <row r="48" spans="1:242" s="270" customFormat="1" ht="13.5" customHeight="1" x14ac:dyDescent="0.25">
      <c r="A48" s="272"/>
      <c r="B48" s="244"/>
      <c r="C48" s="359" t="s">
        <v>15</v>
      </c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34"/>
      <c r="W48" s="331"/>
      <c r="X48" s="330"/>
      <c r="Y48" s="323"/>
      <c r="Z48" s="323">
        <v>1</v>
      </c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95">
        <f t="shared" si="1"/>
        <v>1</v>
      </c>
      <c r="BU48"/>
      <c r="BV48" s="287"/>
      <c r="BW48" s="288"/>
      <c r="BX48" s="288"/>
      <c r="BY48" s="288"/>
      <c r="BZ48" s="288"/>
      <c r="CA48" s="288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9"/>
      <c r="CW48" s="289"/>
      <c r="CX48" s="289"/>
      <c r="CY48" s="289"/>
      <c r="CZ48" s="289"/>
      <c r="DA48" s="289"/>
      <c r="DB48" s="289"/>
      <c r="DC48" s="289"/>
      <c r="DD48" s="289"/>
      <c r="DE48" s="289"/>
      <c r="DF48" s="289"/>
      <c r="DG48" s="289"/>
      <c r="DH48" s="289"/>
      <c r="DI48" s="289"/>
      <c r="DJ48" s="289"/>
      <c r="DK48" s="289"/>
      <c r="DL48" s="289"/>
      <c r="DM48" s="289"/>
      <c r="DN48" s="289"/>
      <c r="DO48" s="289"/>
      <c r="DP48" s="289"/>
      <c r="DQ48" s="289"/>
      <c r="DR48" s="289"/>
      <c r="DS48" s="289"/>
      <c r="DT48" s="289"/>
      <c r="DU48" s="289"/>
      <c r="DV48" s="289"/>
      <c r="DW48" s="289"/>
      <c r="DX48" s="289"/>
      <c r="DY48" s="289"/>
      <c r="DZ48" s="289"/>
      <c r="EA48" s="289"/>
      <c r="EB48" s="289"/>
      <c r="EC48" s="289"/>
      <c r="ED48" s="289"/>
      <c r="EE48" s="289"/>
      <c r="EF48" s="289"/>
      <c r="EG48" s="289"/>
      <c r="EH48" s="289"/>
      <c r="EI48" s="289"/>
      <c r="EJ48" s="289"/>
      <c r="EK48" s="289"/>
      <c r="EL48" s="289"/>
      <c r="EM48" s="289"/>
      <c r="EN48" s="289"/>
      <c r="EO48" s="289"/>
      <c r="EP48" s="289"/>
      <c r="EQ48" s="289"/>
      <c r="ER48" s="289"/>
      <c r="ES48" s="289"/>
      <c r="ET48" s="289"/>
      <c r="EU48" s="289"/>
      <c r="EV48" s="289"/>
      <c r="EW48" s="289"/>
      <c r="EX48" s="289"/>
      <c r="EY48" s="289"/>
      <c r="EZ48" s="289"/>
      <c r="FA48" s="289"/>
      <c r="FB48" s="289"/>
      <c r="FC48" s="289"/>
      <c r="FD48" s="289"/>
      <c r="FE48" s="289"/>
      <c r="FF48" s="289"/>
      <c r="FG48" s="289"/>
      <c r="FH48" s="289"/>
      <c r="FI48" s="289"/>
      <c r="FJ48" s="289"/>
      <c r="FK48" s="289"/>
      <c r="FL48" s="289"/>
      <c r="FM48" s="289"/>
      <c r="FN48" s="289"/>
      <c r="FO48" s="289"/>
      <c r="FP48" s="289"/>
      <c r="FQ48" s="289"/>
      <c r="FR48" s="289"/>
      <c r="FS48" s="289"/>
      <c r="FT48" s="289"/>
      <c r="FU48" s="289"/>
      <c r="FV48" s="289"/>
      <c r="FW48" s="289"/>
      <c r="FX48" s="289"/>
      <c r="FY48" s="289"/>
      <c r="FZ48" s="289"/>
      <c r="GA48" s="289"/>
      <c r="GB48" s="289"/>
      <c r="GC48" s="289"/>
      <c r="GD48" s="289"/>
      <c r="GE48" s="289"/>
      <c r="GF48" s="289"/>
      <c r="GG48" s="289"/>
      <c r="GH48" s="289"/>
      <c r="GI48" s="289"/>
      <c r="GJ48" s="289"/>
      <c r="GK48" s="289"/>
      <c r="GL48" s="289"/>
      <c r="GM48" s="289"/>
      <c r="GN48" s="289"/>
      <c r="GO48" s="289"/>
      <c r="GP48" s="289"/>
      <c r="GQ48" s="289"/>
      <c r="GR48" s="289"/>
      <c r="GS48" s="289"/>
      <c r="GT48" s="289"/>
      <c r="GU48" s="289"/>
      <c r="GV48" s="289"/>
      <c r="GW48" s="289"/>
      <c r="GX48" s="289"/>
      <c r="GY48" s="289"/>
      <c r="GZ48" s="289"/>
      <c r="HA48" s="289"/>
      <c r="HB48" s="289"/>
      <c r="HC48" s="289"/>
      <c r="HD48" s="289"/>
      <c r="HE48" s="289"/>
      <c r="HF48" s="289"/>
      <c r="HG48" s="289"/>
      <c r="HH48" s="289"/>
      <c r="HI48" s="289"/>
      <c r="HJ48" s="289"/>
      <c r="HK48" s="289"/>
      <c r="HL48" s="289"/>
      <c r="HM48" s="289"/>
      <c r="HN48" s="289"/>
      <c r="HO48" s="289"/>
      <c r="HP48" s="289"/>
      <c r="HQ48" s="289"/>
      <c r="HR48" s="289"/>
      <c r="HS48" s="289"/>
      <c r="HT48" s="289"/>
      <c r="HU48" s="289"/>
      <c r="HV48" s="289"/>
      <c r="HW48" s="289"/>
      <c r="HX48" s="289"/>
      <c r="HY48" s="289"/>
      <c r="HZ48" s="289"/>
      <c r="IA48" s="289"/>
      <c r="IB48" s="289"/>
      <c r="IC48" s="289"/>
      <c r="ID48" s="289"/>
      <c r="IE48" s="289"/>
      <c r="IF48" s="289"/>
      <c r="IG48" s="289"/>
      <c r="IH48" s="289"/>
    </row>
    <row r="49" spans="1:242" s="23" customFormat="1" ht="13.5" customHeight="1" x14ac:dyDescent="0.25">
      <c r="A49" s="265">
        <v>20</v>
      </c>
      <c r="B49" s="175" t="s">
        <v>171</v>
      </c>
      <c r="C49" s="78" t="s">
        <v>180</v>
      </c>
      <c r="D49" s="327" t="s">
        <v>368</v>
      </c>
      <c r="E49" s="324" t="s">
        <v>368</v>
      </c>
      <c r="F49" s="324" t="s">
        <v>368</v>
      </c>
      <c r="G49" s="324"/>
      <c r="H49" s="324"/>
      <c r="I49" s="324" t="s">
        <v>368</v>
      </c>
      <c r="J49" s="324" t="s">
        <v>368</v>
      </c>
      <c r="K49" s="324" t="s">
        <v>368</v>
      </c>
      <c r="L49" s="324" t="s">
        <v>368</v>
      </c>
      <c r="M49" s="324" t="s">
        <v>368</v>
      </c>
      <c r="N49" s="324" t="s">
        <v>368</v>
      </c>
      <c r="O49" s="324" t="s">
        <v>368</v>
      </c>
      <c r="P49" s="324" t="s">
        <v>368</v>
      </c>
      <c r="Q49" s="324" t="s">
        <v>368</v>
      </c>
      <c r="R49" s="324" t="s">
        <v>368</v>
      </c>
      <c r="S49" s="324" t="s">
        <v>368</v>
      </c>
      <c r="T49" s="324" t="s">
        <v>368</v>
      </c>
      <c r="U49" s="324" t="s">
        <v>368</v>
      </c>
      <c r="V49" s="324" t="s">
        <v>368</v>
      </c>
      <c r="W49" s="191" t="s">
        <v>368</v>
      </c>
      <c r="X49" s="324" t="s">
        <v>368</v>
      </c>
      <c r="Y49" s="162" t="s">
        <v>368</v>
      </c>
      <c r="Z49" s="324" t="s">
        <v>368</v>
      </c>
      <c r="AA49" s="324" t="s">
        <v>368</v>
      </c>
      <c r="AB49" s="324" t="s">
        <v>368</v>
      </c>
      <c r="AC49" s="324" t="s">
        <v>368</v>
      </c>
      <c r="AD49" s="324" t="s">
        <v>368</v>
      </c>
      <c r="AE49" s="324" t="s">
        <v>368</v>
      </c>
      <c r="AF49" s="324" t="s">
        <v>368</v>
      </c>
      <c r="AG49" s="324" t="s">
        <v>368</v>
      </c>
      <c r="AH49" s="324"/>
      <c r="AI49" s="324" t="s">
        <v>368</v>
      </c>
      <c r="AJ49" s="324"/>
      <c r="AK49" s="324" t="s">
        <v>368</v>
      </c>
      <c r="AL49" s="324" t="s">
        <v>368</v>
      </c>
      <c r="AM49" s="324"/>
      <c r="AN49" s="324" t="s">
        <v>368</v>
      </c>
      <c r="AO49" s="324" t="s">
        <v>368</v>
      </c>
      <c r="AP49" s="324" t="s">
        <v>368</v>
      </c>
      <c r="AQ49" s="324" t="s">
        <v>368</v>
      </c>
      <c r="AR49" s="324" t="s">
        <v>368</v>
      </c>
      <c r="AS49" s="324" t="s">
        <v>368</v>
      </c>
      <c r="AT49" s="324" t="s">
        <v>368</v>
      </c>
      <c r="AU49" s="324" t="s">
        <v>368</v>
      </c>
      <c r="AV49" s="324" t="s">
        <v>368</v>
      </c>
      <c r="AW49" s="324" t="s">
        <v>368</v>
      </c>
      <c r="AX49" s="324" t="s">
        <v>368</v>
      </c>
      <c r="AY49" s="324" t="s">
        <v>368</v>
      </c>
      <c r="AZ49" s="324"/>
      <c r="BA49" s="324" t="s">
        <v>368</v>
      </c>
      <c r="BB49" s="324"/>
      <c r="BC49" s="324" t="s">
        <v>368</v>
      </c>
      <c r="BD49" s="324" t="s">
        <v>368</v>
      </c>
      <c r="BE49" s="324" t="s">
        <v>368</v>
      </c>
      <c r="BF49" s="324" t="s">
        <v>368</v>
      </c>
      <c r="BG49" s="324"/>
      <c r="BH49" s="324" t="s">
        <v>368</v>
      </c>
      <c r="BI49" s="324" t="s">
        <v>368</v>
      </c>
      <c r="BJ49" s="324"/>
      <c r="BK49" s="324" t="s">
        <v>368</v>
      </c>
      <c r="BL49" s="324" t="s">
        <v>368</v>
      </c>
      <c r="BM49" s="324" t="s">
        <v>368</v>
      </c>
      <c r="BN49" s="324" t="s">
        <v>368</v>
      </c>
      <c r="BO49" s="324" t="s">
        <v>368</v>
      </c>
      <c r="BP49" s="324" t="s">
        <v>368</v>
      </c>
      <c r="BQ49" s="324"/>
      <c r="BR49" s="324" t="s">
        <v>368</v>
      </c>
      <c r="BS49" s="324" t="s">
        <v>368</v>
      </c>
      <c r="BT49" s="394">
        <f>SUM(F49:BS49)</f>
        <v>0</v>
      </c>
      <c r="BU49"/>
      <c r="BV49" s="284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6"/>
      <c r="FB49" s="286"/>
      <c r="FC49" s="286"/>
      <c r="FD49" s="286"/>
      <c r="FE49" s="286"/>
      <c r="FF49" s="286"/>
      <c r="FG49" s="286"/>
      <c r="FH49" s="286"/>
      <c r="FI49" s="286"/>
      <c r="FJ49" s="286"/>
      <c r="FK49" s="286"/>
      <c r="FL49" s="286"/>
      <c r="FM49" s="286"/>
      <c r="FN49" s="286"/>
      <c r="FO49" s="286"/>
      <c r="FP49" s="286"/>
      <c r="FQ49" s="286"/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</row>
    <row r="50" spans="1:242" s="270" customFormat="1" ht="13.5" customHeight="1" x14ac:dyDescent="0.25">
      <c r="A50" s="272"/>
      <c r="B50" s="244"/>
      <c r="C50" s="362"/>
      <c r="D50" s="322" t="s">
        <v>368</v>
      </c>
      <c r="E50" s="323" t="s">
        <v>368</v>
      </c>
      <c r="F50" s="323" t="s">
        <v>368</v>
      </c>
      <c r="G50" s="323"/>
      <c r="H50" s="323"/>
      <c r="I50" s="323" t="s">
        <v>368</v>
      </c>
      <c r="J50" s="323" t="s">
        <v>368</v>
      </c>
      <c r="K50" s="323" t="s">
        <v>368</v>
      </c>
      <c r="L50" s="323" t="s">
        <v>368</v>
      </c>
      <c r="M50" s="323" t="s">
        <v>368</v>
      </c>
      <c r="N50" s="323" t="s">
        <v>368</v>
      </c>
      <c r="O50" s="323" t="s">
        <v>368</v>
      </c>
      <c r="P50" s="323" t="s">
        <v>368</v>
      </c>
      <c r="Q50" s="323" t="s">
        <v>368</v>
      </c>
      <c r="R50" s="323" t="s">
        <v>368</v>
      </c>
      <c r="S50" s="323" t="s">
        <v>368</v>
      </c>
      <c r="T50" s="323" t="s">
        <v>368</v>
      </c>
      <c r="U50" s="323" t="s">
        <v>368</v>
      </c>
      <c r="V50" s="323" t="s">
        <v>368</v>
      </c>
      <c r="W50" s="331" t="s">
        <v>368</v>
      </c>
      <c r="X50" s="323" t="s">
        <v>368</v>
      </c>
      <c r="Y50" s="330" t="s">
        <v>368</v>
      </c>
      <c r="Z50" s="323" t="s">
        <v>368</v>
      </c>
      <c r="AA50" s="323" t="s">
        <v>368</v>
      </c>
      <c r="AB50" s="323" t="s">
        <v>368</v>
      </c>
      <c r="AC50" s="323" t="s">
        <v>368</v>
      </c>
      <c r="AD50" s="323" t="s">
        <v>368</v>
      </c>
      <c r="AE50" s="323" t="s">
        <v>368</v>
      </c>
      <c r="AF50" s="323" t="s">
        <v>368</v>
      </c>
      <c r="AG50" s="323" t="s">
        <v>368</v>
      </c>
      <c r="AH50" s="323"/>
      <c r="AI50" s="323" t="s">
        <v>368</v>
      </c>
      <c r="AJ50" s="323"/>
      <c r="AK50" s="323" t="s">
        <v>368</v>
      </c>
      <c r="AL50" s="323" t="s">
        <v>368</v>
      </c>
      <c r="AM50" s="323"/>
      <c r="AN50" s="323" t="s">
        <v>368</v>
      </c>
      <c r="AO50" s="323" t="s">
        <v>368</v>
      </c>
      <c r="AP50" s="323" t="s">
        <v>368</v>
      </c>
      <c r="AQ50" s="323" t="s">
        <v>368</v>
      </c>
      <c r="AR50" s="323" t="s">
        <v>368</v>
      </c>
      <c r="AS50" s="323" t="s">
        <v>368</v>
      </c>
      <c r="AT50" s="323" t="s">
        <v>368</v>
      </c>
      <c r="AU50" s="323" t="s">
        <v>368</v>
      </c>
      <c r="AV50" s="323" t="s">
        <v>368</v>
      </c>
      <c r="AW50" s="323" t="s">
        <v>368</v>
      </c>
      <c r="AX50" s="323" t="s">
        <v>368</v>
      </c>
      <c r="AY50" s="323" t="s">
        <v>368</v>
      </c>
      <c r="AZ50" s="323"/>
      <c r="BA50" s="323" t="s">
        <v>368</v>
      </c>
      <c r="BB50" s="323"/>
      <c r="BC50" s="323" t="s">
        <v>368</v>
      </c>
      <c r="BD50" s="323" t="s">
        <v>368</v>
      </c>
      <c r="BE50" s="323" t="s">
        <v>368</v>
      </c>
      <c r="BF50" s="323" t="s">
        <v>368</v>
      </c>
      <c r="BG50" s="323"/>
      <c r="BH50" s="323" t="s">
        <v>368</v>
      </c>
      <c r="BI50" s="323" t="s">
        <v>368</v>
      </c>
      <c r="BJ50" s="323"/>
      <c r="BK50" s="323" t="s">
        <v>368</v>
      </c>
      <c r="BL50" s="323" t="s">
        <v>368</v>
      </c>
      <c r="BM50" s="323" t="s">
        <v>368</v>
      </c>
      <c r="BN50" s="323" t="s">
        <v>368</v>
      </c>
      <c r="BO50" s="323" t="s">
        <v>368</v>
      </c>
      <c r="BP50" s="323" t="s">
        <v>368</v>
      </c>
      <c r="BQ50" s="323"/>
      <c r="BR50" s="323" t="s">
        <v>368</v>
      </c>
      <c r="BS50" s="323" t="s">
        <v>368</v>
      </c>
      <c r="BT50" s="460">
        <f>SUM(F50:BS50)</f>
        <v>0</v>
      </c>
      <c r="BU50"/>
      <c r="BV50" s="287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9"/>
      <c r="CW50" s="289"/>
      <c r="CX50" s="289"/>
      <c r="CY50" s="289"/>
      <c r="CZ50" s="289"/>
      <c r="DA50" s="289"/>
      <c r="DB50" s="289"/>
      <c r="DC50" s="289"/>
      <c r="DD50" s="289"/>
      <c r="DE50" s="289"/>
      <c r="DF50" s="289"/>
      <c r="DG50" s="289"/>
      <c r="DH50" s="289"/>
      <c r="DI50" s="289"/>
      <c r="DJ50" s="289"/>
      <c r="DK50" s="289"/>
      <c r="DL50" s="289"/>
      <c r="DM50" s="289"/>
      <c r="DN50" s="289"/>
      <c r="DO50" s="289"/>
      <c r="DP50" s="289"/>
      <c r="DQ50" s="289"/>
      <c r="DR50" s="289"/>
      <c r="DS50" s="289"/>
      <c r="DT50" s="289"/>
      <c r="DU50" s="289"/>
      <c r="DV50" s="289"/>
      <c r="DW50" s="289"/>
      <c r="DX50" s="289"/>
      <c r="DY50" s="289"/>
      <c r="DZ50" s="289"/>
      <c r="EA50" s="289"/>
      <c r="EB50" s="289"/>
      <c r="EC50" s="289"/>
      <c r="ED50" s="289"/>
      <c r="EE50" s="289"/>
      <c r="EF50" s="289"/>
      <c r="EG50" s="289"/>
      <c r="EH50" s="289"/>
      <c r="EI50" s="289"/>
      <c r="EJ50" s="289"/>
      <c r="EK50" s="289"/>
      <c r="EL50" s="289"/>
      <c r="EM50" s="289"/>
      <c r="EN50" s="289"/>
      <c r="EO50" s="289"/>
      <c r="EP50" s="289"/>
      <c r="EQ50" s="289"/>
      <c r="ER50" s="289"/>
      <c r="ES50" s="289"/>
      <c r="ET50" s="289"/>
      <c r="EU50" s="289"/>
      <c r="EV50" s="289"/>
      <c r="EW50" s="289"/>
      <c r="EX50" s="289"/>
      <c r="EY50" s="289"/>
      <c r="EZ50" s="289"/>
      <c r="FA50" s="289"/>
      <c r="FB50" s="289"/>
      <c r="FC50" s="289"/>
      <c r="FD50" s="289"/>
      <c r="FE50" s="289"/>
      <c r="FF50" s="289"/>
      <c r="FG50" s="289"/>
      <c r="FH50" s="289"/>
      <c r="FI50" s="289"/>
      <c r="FJ50" s="289"/>
      <c r="FK50" s="289"/>
      <c r="FL50" s="289"/>
      <c r="FM50" s="289"/>
      <c r="FN50" s="289"/>
      <c r="FO50" s="289"/>
      <c r="FP50" s="289"/>
      <c r="FQ50" s="289"/>
      <c r="FR50" s="289"/>
      <c r="FS50" s="289"/>
      <c r="FT50" s="289"/>
      <c r="FU50" s="289"/>
      <c r="FV50" s="289"/>
      <c r="FW50" s="289"/>
      <c r="FX50" s="289"/>
      <c r="FY50" s="289"/>
      <c r="FZ50" s="289"/>
      <c r="GA50" s="289"/>
      <c r="GB50" s="289"/>
      <c r="GC50" s="289"/>
      <c r="GD50" s="289"/>
      <c r="GE50" s="289"/>
      <c r="GF50" s="289"/>
      <c r="GG50" s="289"/>
      <c r="GH50" s="289"/>
      <c r="GI50" s="289"/>
      <c r="GJ50" s="289"/>
      <c r="GK50" s="289"/>
      <c r="GL50" s="289"/>
      <c r="GM50" s="289"/>
      <c r="GN50" s="289"/>
      <c r="GO50" s="289"/>
      <c r="GP50" s="289"/>
      <c r="GQ50" s="289"/>
      <c r="GR50" s="289"/>
      <c r="GS50" s="289"/>
      <c r="GT50" s="289"/>
      <c r="GU50" s="289"/>
      <c r="GV50" s="289"/>
      <c r="GW50" s="289"/>
      <c r="GX50" s="289"/>
      <c r="GY50" s="289"/>
      <c r="GZ50" s="289"/>
      <c r="HA50" s="289"/>
      <c r="HB50" s="289"/>
      <c r="HC50" s="289"/>
      <c r="HD50" s="289"/>
      <c r="HE50" s="289"/>
      <c r="HF50" s="289"/>
      <c r="HG50" s="289"/>
      <c r="HH50" s="289"/>
      <c r="HI50" s="289"/>
      <c r="HJ50" s="289"/>
      <c r="HK50" s="289"/>
      <c r="HL50" s="289"/>
      <c r="HM50" s="289"/>
      <c r="HN50" s="289"/>
      <c r="HO50" s="289"/>
      <c r="HP50" s="289"/>
      <c r="HQ50" s="289"/>
      <c r="HR50" s="289"/>
      <c r="HS50" s="289"/>
      <c r="HT50" s="289"/>
      <c r="HU50" s="289"/>
      <c r="HV50" s="289"/>
      <c r="HW50" s="289"/>
      <c r="HX50" s="289"/>
      <c r="HY50" s="289"/>
      <c r="HZ50" s="289"/>
      <c r="IA50" s="289"/>
      <c r="IB50" s="289"/>
      <c r="IC50" s="289"/>
      <c r="ID50" s="289"/>
      <c r="IE50" s="289"/>
      <c r="IF50" s="289"/>
      <c r="IG50" s="289"/>
      <c r="IH50" s="289"/>
    </row>
    <row r="51" spans="1:242" s="23" customFormat="1" ht="13.5" customHeight="1" x14ac:dyDescent="0.25">
      <c r="A51" s="265">
        <v>21</v>
      </c>
      <c r="B51" s="175" t="s">
        <v>16</v>
      </c>
      <c r="C51" s="78" t="s">
        <v>139</v>
      </c>
      <c r="D51" s="327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>
        <v>4</v>
      </c>
      <c r="V51" s="324"/>
      <c r="W51" s="186"/>
      <c r="X51" s="324"/>
      <c r="Y51" s="162">
        <v>3</v>
      </c>
      <c r="Z51" s="324"/>
      <c r="AA51" s="324"/>
      <c r="AB51" s="324">
        <v>3</v>
      </c>
      <c r="AC51" s="324"/>
      <c r="AD51" s="324"/>
      <c r="AE51" s="324"/>
      <c r="AF51" s="324"/>
      <c r="AG51" s="324">
        <v>3</v>
      </c>
      <c r="AH51" s="324"/>
      <c r="AI51" s="324">
        <v>12</v>
      </c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>
        <v>43</v>
      </c>
      <c r="AU51" s="324"/>
      <c r="AV51" s="324">
        <v>3</v>
      </c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324"/>
      <c r="BN51" s="324">
        <v>8</v>
      </c>
      <c r="BO51" s="324"/>
      <c r="BP51" s="324"/>
      <c r="BQ51" s="324"/>
      <c r="BR51" s="324"/>
      <c r="BS51" s="324"/>
      <c r="BT51" s="185">
        <f t="shared" si="1"/>
        <v>79</v>
      </c>
      <c r="BU51"/>
      <c r="BV51" s="284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6"/>
      <c r="EL51" s="286"/>
      <c r="EM51" s="286"/>
      <c r="EN51" s="286"/>
      <c r="EO51" s="286"/>
      <c r="EP51" s="286"/>
      <c r="EQ51" s="286"/>
      <c r="ER51" s="286"/>
      <c r="ES51" s="286"/>
      <c r="ET51" s="286"/>
      <c r="EU51" s="286"/>
      <c r="EV51" s="286"/>
      <c r="EW51" s="286"/>
      <c r="EX51" s="286"/>
      <c r="EY51" s="286"/>
      <c r="EZ51" s="286"/>
      <c r="FA51" s="286"/>
      <c r="FB51" s="286"/>
      <c r="FC51" s="286"/>
      <c r="FD51" s="286"/>
      <c r="FE51" s="286"/>
      <c r="FF51" s="286"/>
      <c r="FG51" s="286"/>
      <c r="FH51" s="286"/>
      <c r="FI51" s="286"/>
      <c r="FJ51" s="286"/>
      <c r="FK51" s="286"/>
      <c r="FL51" s="286"/>
      <c r="FM51" s="286"/>
      <c r="FN51" s="286"/>
      <c r="FO51" s="286"/>
      <c r="FP51" s="286"/>
      <c r="FQ51" s="286"/>
      <c r="FR51" s="286"/>
      <c r="FS51" s="286"/>
      <c r="FT51" s="286"/>
      <c r="FU51" s="286"/>
      <c r="FV51" s="286"/>
      <c r="FW51" s="286"/>
      <c r="FX51" s="286"/>
      <c r="FY51" s="286"/>
      <c r="FZ51" s="286"/>
      <c r="GA51" s="286"/>
      <c r="GB51" s="286"/>
      <c r="GC51" s="286"/>
      <c r="GD51" s="286"/>
      <c r="GE51" s="286"/>
      <c r="GF51" s="286"/>
      <c r="GG51" s="286"/>
      <c r="GH51" s="286"/>
      <c r="GI51" s="286"/>
      <c r="GJ51" s="286"/>
      <c r="GK51" s="286"/>
      <c r="GL51" s="286"/>
      <c r="GM51" s="286"/>
      <c r="GN51" s="286"/>
      <c r="GO51" s="286"/>
      <c r="GP51" s="286"/>
      <c r="GQ51" s="286"/>
      <c r="GR51" s="286"/>
      <c r="GS51" s="286"/>
      <c r="GT51" s="286"/>
      <c r="GU51" s="286"/>
      <c r="GV51" s="286"/>
      <c r="GW51" s="286"/>
      <c r="GX51" s="286"/>
      <c r="GY51" s="286"/>
      <c r="GZ51" s="286"/>
      <c r="HA51" s="286"/>
      <c r="HB51" s="286"/>
      <c r="HC51" s="286"/>
      <c r="HD51" s="286"/>
      <c r="HE51" s="286"/>
      <c r="HF51" s="286"/>
      <c r="HG51" s="286"/>
      <c r="HH51" s="286"/>
      <c r="HI51" s="286"/>
      <c r="HJ51" s="286"/>
      <c r="HK51" s="286"/>
      <c r="HL51" s="286"/>
      <c r="HM51" s="286"/>
      <c r="HN51" s="286"/>
      <c r="HO51" s="286"/>
      <c r="HP51" s="286"/>
      <c r="HQ51" s="286"/>
      <c r="HR51" s="286"/>
      <c r="HS51" s="286"/>
      <c r="HT51" s="286"/>
      <c r="HU51" s="286"/>
      <c r="HV51" s="286"/>
      <c r="HW51" s="286"/>
      <c r="HX51" s="286"/>
      <c r="HY51" s="286"/>
      <c r="HZ51" s="286"/>
      <c r="IA51" s="286"/>
      <c r="IB51" s="286"/>
      <c r="IC51" s="286"/>
      <c r="ID51" s="286"/>
      <c r="IE51" s="286"/>
      <c r="IF51" s="286"/>
      <c r="IG51" s="286"/>
      <c r="IH51" s="286"/>
    </row>
    <row r="52" spans="1:242" s="270" customFormat="1" ht="13.5" customHeight="1" x14ac:dyDescent="0.25">
      <c r="A52" s="272"/>
      <c r="B52" s="244"/>
      <c r="C52" s="362"/>
      <c r="D52" s="322"/>
      <c r="E52" s="323"/>
      <c r="F52" s="323">
        <v>2</v>
      </c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>
        <v>4</v>
      </c>
      <c r="V52" s="323"/>
      <c r="W52" s="329"/>
      <c r="X52" s="323"/>
      <c r="Y52" s="330">
        <v>1</v>
      </c>
      <c r="Z52" s="323"/>
      <c r="AA52" s="323">
        <v>1</v>
      </c>
      <c r="AB52" s="323">
        <v>1</v>
      </c>
      <c r="AC52" s="323"/>
      <c r="AD52" s="323"/>
      <c r="AE52" s="323"/>
      <c r="AF52" s="323"/>
      <c r="AG52" s="323">
        <v>2</v>
      </c>
      <c r="AH52" s="323"/>
      <c r="AI52" s="323"/>
      <c r="AJ52" s="323"/>
      <c r="AK52" s="323">
        <v>1</v>
      </c>
      <c r="AL52" s="323"/>
      <c r="AM52" s="323"/>
      <c r="AN52" s="323"/>
      <c r="AO52" s="323"/>
      <c r="AP52" s="323"/>
      <c r="AQ52" s="323"/>
      <c r="AR52" s="323"/>
      <c r="AS52" s="323"/>
      <c r="AT52" s="323">
        <v>26</v>
      </c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>
        <v>5</v>
      </c>
      <c r="BO52" s="323"/>
      <c r="BP52" s="323"/>
      <c r="BQ52" s="323"/>
      <c r="BR52" s="323"/>
      <c r="BS52" s="323"/>
      <c r="BT52" s="395">
        <f t="shared" si="1"/>
        <v>43</v>
      </c>
      <c r="BU52"/>
      <c r="BV52" s="287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88"/>
      <c r="CH52" s="288"/>
      <c r="CI52" s="288"/>
      <c r="CJ52" s="288"/>
      <c r="CK52" s="288"/>
      <c r="CL52" s="288"/>
      <c r="CM52" s="288"/>
      <c r="CN52" s="288"/>
      <c r="CO52" s="288"/>
      <c r="CP52" s="288"/>
      <c r="CQ52" s="288"/>
      <c r="CR52" s="288"/>
      <c r="CS52" s="288"/>
      <c r="CT52" s="288"/>
      <c r="CU52" s="288"/>
      <c r="CV52" s="289"/>
      <c r="CW52" s="289"/>
      <c r="CX52" s="289"/>
      <c r="CY52" s="289"/>
      <c r="CZ52" s="289"/>
      <c r="DA52" s="289"/>
      <c r="DB52" s="289"/>
      <c r="DC52" s="289"/>
      <c r="DD52" s="289"/>
      <c r="DE52" s="289"/>
      <c r="DF52" s="289"/>
      <c r="DG52" s="289"/>
      <c r="DH52" s="289"/>
      <c r="DI52" s="289"/>
      <c r="DJ52" s="289"/>
      <c r="DK52" s="289"/>
      <c r="DL52" s="289"/>
      <c r="DM52" s="289"/>
      <c r="DN52" s="289"/>
      <c r="DO52" s="289"/>
      <c r="DP52" s="289"/>
      <c r="DQ52" s="289"/>
      <c r="DR52" s="289"/>
      <c r="DS52" s="289"/>
      <c r="DT52" s="289"/>
      <c r="DU52" s="289"/>
      <c r="DV52" s="289"/>
      <c r="DW52" s="289"/>
      <c r="DX52" s="289"/>
      <c r="DY52" s="289"/>
      <c r="DZ52" s="289"/>
      <c r="EA52" s="289"/>
      <c r="EB52" s="289"/>
      <c r="EC52" s="289"/>
      <c r="ED52" s="289"/>
      <c r="EE52" s="289"/>
      <c r="EF52" s="289"/>
      <c r="EG52" s="289"/>
      <c r="EH52" s="289"/>
      <c r="EI52" s="289"/>
      <c r="EJ52" s="289"/>
      <c r="EK52" s="289"/>
      <c r="EL52" s="289"/>
      <c r="EM52" s="289"/>
      <c r="EN52" s="289"/>
      <c r="EO52" s="289"/>
      <c r="EP52" s="289"/>
      <c r="EQ52" s="289"/>
      <c r="ER52" s="289"/>
      <c r="ES52" s="289"/>
      <c r="ET52" s="289"/>
      <c r="EU52" s="289"/>
      <c r="EV52" s="289"/>
      <c r="EW52" s="289"/>
      <c r="EX52" s="289"/>
      <c r="EY52" s="289"/>
      <c r="EZ52" s="289"/>
      <c r="FA52" s="289"/>
      <c r="FB52" s="289"/>
      <c r="FC52" s="289"/>
      <c r="FD52" s="289"/>
      <c r="FE52" s="289"/>
      <c r="FF52" s="289"/>
      <c r="FG52" s="289"/>
      <c r="FH52" s="289"/>
      <c r="FI52" s="289"/>
      <c r="FJ52" s="289"/>
      <c r="FK52" s="289"/>
      <c r="FL52" s="289"/>
      <c r="FM52" s="289"/>
      <c r="FN52" s="289"/>
      <c r="FO52" s="289"/>
      <c r="FP52" s="289"/>
      <c r="FQ52" s="289"/>
      <c r="FR52" s="289"/>
      <c r="FS52" s="289"/>
      <c r="FT52" s="289"/>
      <c r="FU52" s="289"/>
      <c r="FV52" s="289"/>
      <c r="FW52" s="289"/>
      <c r="FX52" s="289"/>
      <c r="FY52" s="289"/>
      <c r="FZ52" s="289"/>
      <c r="GA52" s="289"/>
      <c r="GB52" s="289"/>
      <c r="GC52" s="289"/>
      <c r="GD52" s="289"/>
      <c r="GE52" s="289"/>
      <c r="GF52" s="289"/>
      <c r="GG52" s="289"/>
      <c r="GH52" s="289"/>
      <c r="GI52" s="289"/>
      <c r="GJ52" s="289"/>
      <c r="GK52" s="289"/>
      <c r="GL52" s="289"/>
      <c r="GM52" s="289"/>
      <c r="GN52" s="289"/>
      <c r="GO52" s="289"/>
      <c r="GP52" s="289"/>
      <c r="GQ52" s="289"/>
      <c r="GR52" s="289"/>
      <c r="GS52" s="289"/>
      <c r="GT52" s="289"/>
      <c r="GU52" s="289"/>
      <c r="GV52" s="289"/>
      <c r="GW52" s="289"/>
      <c r="GX52" s="289"/>
      <c r="GY52" s="289"/>
      <c r="GZ52" s="289"/>
      <c r="HA52" s="289"/>
      <c r="HB52" s="289"/>
      <c r="HC52" s="289"/>
      <c r="HD52" s="289"/>
      <c r="HE52" s="289"/>
      <c r="HF52" s="289"/>
      <c r="HG52" s="289"/>
      <c r="HH52" s="289"/>
      <c r="HI52" s="289"/>
      <c r="HJ52" s="289"/>
      <c r="HK52" s="289"/>
      <c r="HL52" s="289"/>
      <c r="HM52" s="289"/>
      <c r="HN52" s="289"/>
      <c r="HO52" s="289"/>
      <c r="HP52" s="289"/>
      <c r="HQ52" s="289"/>
      <c r="HR52" s="289"/>
      <c r="HS52" s="289"/>
      <c r="HT52" s="289"/>
      <c r="HU52" s="289"/>
      <c r="HV52" s="289"/>
      <c r="HW52" s="289"/>
      <c r="HX52" s="289"/>
      <c r="HY52" s="289"/>
      <c r="HZ52" s="289"/>
      <c r="IA52" s="289"/>
      <c r="IB52" s="289"/>
      <c r="IC52" s="289"/>
      <c r="ID52" s="289"/>
      <c r="IE52" s="289"/>
      <c r="IF52" s="289"/>
      <c r="IG52" s="289"/>
      <c r="IH52" s="289"/>
    </row>
    <row r="53" spans="1:242" s="23" customFormat="1" ht="13.5" customHeight="1" x14ac:dyDescent="0.25">
      <c r="A53" s="265">
        <v>22</v>
      </c>
      <c r="B53" s="175" t="s">
        <v>49</v>
      </c>
      <c r="C53" s="78" t="s">
        <v>80</v>
      </c>
      <c r="D53" s="327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32"/>
      <c r="X53" s="158"/>
      <c r="Y53" s="324"/>
      <c r="Z53" s="324"/>
      <c r="AA53" s="324"/>
      <c r="AB53" s="324">
        <v>1</v>
      </c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>
        <v>1</v>
      </c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  <c r="BO53" s="324"/>
      <c r="BP53" s="324"/>
      <c r="BQ53" s="324"/>
      <c r="BR53" s="324"/>
      <c r="BS53" s="324"/>
      <c r="BT53" s="185">
        <f t="shared" si="1"/>
        <v>2</v>
      </c>
      <c r="BU53"/>
      <c r="BV53" s="284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6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6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6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6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6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6"/>
      <c r="IH53" s="286"/>
    </row>
    <row r="54" spans="1:242" s="270" customFormat="1" ht="13.5" customHeight="1" x14ac:dyDescent="0.25">
      <c r="A54" s="272"/>
      <c r="B54" s="244"/>
      <c r="C54" s="359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>
        <v>1</v>
      </c>
      <c r="V54" s="323"/>
      <c r="W54" s="333"/>
      <c r="X54" s="334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95">
        <f t="shared" si="1"/>
        <v>1</v>
      </c>
      <c r="BU54"/>
      <c r="BV54" s="287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288"/>
      <c r="CK54" s="288"/>
      <c r="CL54" s="288"/>
      <c r="CM54" s="288"/>
      <c r="CN54" s="288"/>
      <c r="CO54" s="288"/>
      <c r="CP54" s="288"/>
      <c r="CQ54" s="288"/>
      <c r="CR54" s="288"/>
      <c r="CS54" s="288"/>
      <c r="CT54" s="288"/>
      <c r="CU54" s="288"/>
      <c r="CV54" s="289"/>
      <c r="CW54" s="289"/>
      <c r="CX54" s="289"/>
      <c r="CY54" s="289"/>
      <c r="CZ54" s="289"/>
      <c r="DA54" s="289"/>
      <c r="DB54" s="289"/>
      <c r="DC54" s="289"/>
      <c r="DD54" s="289"/>
      <c r="DE54" s="289"/>
      <c r="DF54" s="289"/>
      <c r="DG54" s="289"/>
      <c r="DH54" s="289"/>
      <c r="DI54" s="289"/>
      <c r="DJ54" s="289"/>
      <c r="DK54" s="289"/>
      <c r="DL54" s="289"/>
      <c r="DM54" s="289"/>
      <c r="DN54" s="289"/>
      <c r="DO54" s="289"/>
      <c r="DP54" s="289"/>
      <c r="DQ54" s="289"/>
      <c r="DR54" s="289"/>
      <c r="DS54" s="289"/>
      <c r="DT54" s="289"/>
      <c r="DU54" s="289"/>
      <c r="DV54" s="289"/>
      <c r="DW54" s="289"/>
      <c r="DX54" s="289"/>
      <c r="DY54" s="289"/>
      <c r="DZ54" s="289"/>
      <c r="EA54" s="289"/>
      <c r="EB54" s="289"/>
      <c r="EC54" s="289"/>
      <c r="ED54" s="289"/>
      <c r="EE54" s="289"/>
      <c r="EF54" s="289"/>
      <c r="EG54" s="289"/>
      <c r="EH54" s="289"/>
      <c r="EI54" s="289"/>
      <c r="EJ54" s="289"/>
      <c r="EK54" s="289"/>
      <c r="EL54" s="289"/>
      <c r="EM54" s="289"/>
      <c r="EN54" s="289"/>
      <c r="EO54" s="289"/>
      <c r="EP54" s="289"/>
      <c r="EQ54" s="289"/>
      <c r="ER54" s="289"/>
      <c r="ES54" s="289"/>
      <c r="ET54" s="289"/>
      <c r="EU54" s="289"/>
      <c r="EV54" s="289"/>
      <c r="EW54" s="289"/>
      <c r="EX54" s="289"/>
      <c r="EY54" s="289"/>
      <c r="EZ54" s="289"/>
      <c r="FA54" s="289"/>
      <c r="FB54" s="289"/>
      <c r="FC54" s="289"/>
      <c r="FD54" s="289"/>
      <c r="FE54" s="289"/>
      <c r="FF54" s="289"/>
      <c r="FG54" s="289"/>
      <c r="FH54" s="289"/>
      <c r="FI54" s="289"/>
      <c r="FJ54" s="289"/>
      <c r="FK54" s="289"/>
      <c r="FL54" s="289"/>
      <c r="FM54" s="289"/>
      <c r="FN54" s="289"/>
      <c r="FO54" s="289"/>
      <c r="FP54" s="289"/>
      <c r="FQ54" s="289"/>
      <c r="FR54" s="289"/>
      <c r="FS54" s="289"/>
      <c r="FT54" s="289"/>
      <c r="FU54" s="289"/>
      <c r="FV54" s="289"/>
      <c r="FW54" s="289"/>
      <c r="FX54" s="289"/>
      <c r="FY54" s="289"/>
      <c r="FZ54" s="289"/>
      <c r="GA54" s="289"/>
      <c r="GB54" s="289"/>
      <c r="GC54" s="289"/>
      <c r="GD54" s="289"/>
      <c r="GE54" s="289"/>
      <c r="GF54" s="289"/>
      <c r="GG54" s="289"/>
      <c r="GH54" s="289"/>
      <c r="GI54" s="289"/>
      <c r="GJ54" s="289"/>
      <c r="GK54" s="289"/>
      <c r="GL54" s="289"/>
      <c r="GM54" s="289"/>
      <c r="GN54" s="289"/>
      <c r="GO54" s="289"/>
      <c r="GP54" s="289"/>
      <c r="GQ54" s="289"/>
      <c r="GR54" s="289"/>
      <c r="GS54" s="289"/>
      <c r="GT54" s="289"/>
      <c r="GU54" s="289"/>
      <c r="GV54" s="289"/>
      <c r="GW54" s="289"/>
      <c r="GX54" s="289"/>
      <c r="GY54" s="289"/>
      <c r="GZ54" s="289"/>
      <c r="HA54" s="289"/>
      <c r="HB54" s="289"/>
      <c r="HC54" s="289"/>
      <c r="HD54" s="289"/>
      <c r="HE54" s="289"/>
      <c r="HF54" s="289"/>
      <c r="HG54" s="289"/>
      <c r="HH54" s="289"/>
      <c r="HI54" s="289"/>
      <c r="HJ54" s="289"/>
      <c r="HK54" s="289"/>
      <c r="HL54" s="289"/>
      <c r="HM54" s="289"/>
      <c r="HN54" s="289"/>
      <c r="HO54" s="289"/>
      <c r="HP54" s="289"/>
      <c r="HQ54" s="289"/>
      <c r="HR54" s="289"/>
      <c r="HS54" s="289"/>
      <c r="HT54" s="289"/>
      <c r="HU54" s="289"/>
      <c r="HV54" s="289"/>
      <c r="HW54" s="289"/>
      <c r="HX54" s="289"/>
      <c r="HY54" s="289"/>
      <c r="HZ54" s="289"/>
      <c r="IA54" s="289"/>
      <c r="IB54" s="289"/>
      <c r="IC54" s="289"/>
      <c r="ID54" s="289"/>
      <c r="IE54" s="289"/>
      <c r="IF54" s="289"/>
      <c r="IG54" s="289"/>
      <c r="IH54" s="289"/>
    </row>
    <row r="55" spans="1:242" s="23" customFormat="1" ht="13.5" customHeight="1" x14ac:dyDescent="0.25">
      <c r="A55" s="265">
        <v>23</v>
      </c>
      <c r="B55" s="175" t="s">
        <v>17</v>
      </c>
      <c r="C55" s="78" t="s">
        <v>140</v>
      </c>
      <c r="D55" s="327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158"/>
      <c r="Z55" s="324"/>
      <c r="AA55" s="324">
        <v>4</v>
      </c>
      <c r="AB55" s="324"/>
      <c r="AC55" s="324"/>
      <c r="AD55" s="324"/>
      <c r="AE55" s="324"/>
      <c r="AF55" s="324"/>
      <c r="AG55" s="324">
        <v>6</v>
      </c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4"/>
      <c r="BF55" s="324"/>
      <c r="BG55" s="324"/>
      <c r="BH55" s="324"/>
      <c r="BI55" s="324"/>
      <c r="BJ55" s="324"/>
      <c r="BK55" s="324"/>
      <c r="BL55" s="324"/>
      <c r="BM55" s="324"/>
      <c r="BN55" s="324">
        <v>1</v>
      </c>
      <c r="BO55" s="324"/>
      <c r="BP55" s="324"/>
      <c r="BQ55" s="324"/>
      <c r="BR55" s="324"/>
      <c r="BS55" s="324"/>
      <c r="BT55" s="185">
        <f t="shared" si="1"/>
        <v>11</v>
      </c>
      <c r="BU55"/>
      <c r="BV55" s="284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6"/>
      <c r="EL55" s="286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86"/>
      <c r="FL55" s="286"/>
      <c r="FM55" s="286"/>
      <c r="FN55" s="286"/>
      <c r="FO55" s="286"/>
      <c r="FP55" s="286"/>
      <c r="FQ55" s="286"/>
      <c r="FR55" s="286"/>
      <c r="FS55" s="286"/>
      <c r="FT55" s="286"/>
      <c r="FU55" s="286"/>
      <c r="FV55" s="286"/>
      <c r="FW55" s="286"/>
      <c r="FX55" s="286"/>
      <c r="FY55" s="286"/>
      <c r="FZ55" s="286"/>
      <c r="GA55" s="286"/>
      <c r="GB55" s="286"/>
      <c r="GC55" s="286"/>
      <c r="GD55" s="286"/>
      <c r="GE55" s="286"/>
      <c r="GF55" s="286"/>
      <c r="GG55" s="286"/>
      <c r="GH55" s="286"/>
      <c r="GI55" s="286"/>
      <c r="GJ55" s="286"/>
      <c r="GK55" s="286"/>
      <c r="GL55" s="286"/>
      <c r="GM55" s="286"/>
      <c r="GN55" s="286"/>
      <c r="GO55" s="286"/>
      <c r="GP55" s="286"/>
      <c r="GQ55" s="286"/>
      <c r="GR55" s="286"/>
      <c r="GS55" s="286"/>
      <c r="GT55" s="286"/>
      <c r="GU55" s="286"/>
      <c r="GV55" s="286"/>
      <c r="GW55" s="286"/>
      <c r="GX55" s="286"/>
      <c r="GY55" s="286"/>
      <c r="GZ55" s="286"/>
      <c r="HA55" s="286"/>
      <c r="HB55" s="286"/>
      <c r="HC55" s="286"/>
      <c r="HD55" s="286"/>
      <c r="HE55" s="286"/>
      <c r="HF55" s="286"/>
      <c r="HG55" s="286"/>
      <c r="HH55" s="286"/>
      <c r="HI55" s="286"/>
      <c r="HJ55" s="286"/>
      <c r="HK55" s="286"/>
      <c r="HL55" s="286"/>
      <c r="HM55" s="286"/>
      <c r="HN55" s="286"/>
      <c r="HO55" s="286"/>
      <c r="HP55" s="286"/>
      <c r="HQ55" s="286"/>
      <c r="HR55" s="286"/>
      <c r="HS55" s="286"/>
      <c r="HT55" s="286"/>
      <c r="HU55" s="286"/>
      <c r="HV55" s="286"/>
      <c r="HW55" s="286"/>
      <c r="HX55" s="286"/>
      <c r="HY55" s="286"/>
      <c r="HZ55" s="286"/>
      <c r="IA55" s="286"/>
      <c r="IB55" s="286"/>
      <c r="IC55" s="286"/>
      <c r="ID55" s="286"/>
      <c r="IE55" s="286"/>
      <c r="IF55" s="286"/>
      <c r="IG55" s="286"/>
      <c r="IH55" s="286"/>
    </row>
    <row r="56" spans="1:242" s="270" customFormat="1" ht="13.5" customHeight="1" x14ac:dyDescent="0.25">
      <c r="A56" s="272"/>
      <c r="B56" s="244"/>
      <c r="C56" s="359"/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>
        <v>1</v>
      </c>
      <c r="W56" s="323"/>
      <c r="X56" s="323"/>
      <c r="Y56" s="334"/>
      <c r="Z56" s="323"/>
      <c r="AA56" s="323">
        <v>1</v>
      </c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>
        <v>1</v>
      </c>
      <c r="BL56" s="323"/>
      <c r="BM56" s="323"/>
      <c r="BN56" s="323"/>
      <c r="BO56" s="323"/>
      <c r="BP56" s="323"/>
      <c r="BQ56" s="323"/>
      <c r="BR56" s="323"/>
      <c r="BS56" s="323"/>
      <c r="BT56" s="185">
        <f t="shared" si="1"/>
        <v>3</v>
      </c>
      <c r="BU56"/>
      <c r="BV56" s="287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9"/>
      <c r="CW56" s="289"/>
      <c r="CX56" s="289"/>
      <c r="CY56" s="289"/>
      <c r="CZ56" s="289"/>
      <c r="DA56" s="289"/>
      <c r="DB56" s="289"/>
      <c r="DC56" s="289"/>
      <c r="DD56" s="289"/>
      <c r="DE56" s="289"/>
      <c r="DF56" s="289"/>
      <c r="DG56" s="289"/>
      <c r="DH56" s="289"/>
      <c r="DI56" s="289"/>
      <c r="DJ56" s="289"/>
      <c r="DK56" s="289"/>
      <c r="DL56" s="289"/>
      <c r="DM56" s="289"/>
      <c r="DN56" s="289"/>
      <c r="DO56" s="289"/>
      <c r="DP56" s="289"/>
      <c r="DQ56" s="289"/>
      <c r="DR56" s="289"/>
      <c r="DS56" s="289"/>
      <c r="DT56" s="289"/>
      <c r="DU56" s="289"/>
      <c r="DV56" s="289"/>
      <c r="DW56" s="289"/>
      <c r="DX56" s="289"/>
      <c r="DY56" s="289"/>
      <c r="DZ56" s="289"/>
      <c r="EA56" s="289"/>
      <c r="EB56" s="289"/>
      <c r="EC56" s="289"/>
      <c r="ED56" s="289"/>
      <c r="EE56" s="289"/>
      <c r="EF56" s="289"/>
      <c r="EG56" s="289"/>
      <c r="EH56" s="289"/>
      <c r="EI56" s="289"/>
      <c r="EJ56" s="289"/>
      <c r="EK56" s="289"/>
      <c r="EL56" s="289"/>
      <c r="EM56" s="289"/>
      <c r="EN56" s="289"/>
      <c r="EO56" s="289"/>
      <c r="EP56" s="289"/>
      <c r="EQ56" s="289"/>
      <c r="ER56" s="289"/>
      <c r="ES56" s="289"/>
      <c r="ET56" s="289"/>
      <c r="EU56" s="289"/>
      <c r="EV56" s="289"/>
      <c r="EW56" s="289"/>
      <c r="EX56" s="289"/>
      <c r="EY56" s="289"/>
      <c r="EZ56" s="289"/>
      <c r="FA56" s="289"/>
      <c r="FB56" s="289"/>
      <c r="FC56" s="289"/>
      <c r="FD56" s="289"/>
      <c r="FE56" s="289"/>
      <c r="FF56" s="289"/>
      <c r="FG56" s="289"/>
      <c r="FH56" s="289"/>
      <c r="FI56" s="289"/>
      <c r="FJ56" s="289"/>
      <c r="FK56" s="289"/>
      <c r="FL56" s="289"/>
      <c r="FM56" s="289"/>
      <c r="FN56" s="289"/>
      <c r="FO56" s="289"/>
      <c r="FP56" s="289"/>
      <c r="FQ56" s="289"/>
      <c r="FR56" s="289"/>
      <c r="FS56" s="289"/>
      <c r="FT56" s="289"/>
      <c r="FU56" s="289"/>
      <c r="FV56" s="289"/>
      <c r="FW56" s="289"/>
      <c r="FX56" s="289"/>
      <c r="FY56" s="289"/>
      <c r="FZ56" s="289"/>
      <c r="GA56" s="289"/>
      <c r="GB56" s="289"/>
      <c r="GC56" s="289"/>
      <c r="GD56" s="289"/>
      <c r="GE56" s="289"/>
      <c r="GF56" s="289"/>
      <c r="GG56" s="289"/>
      <c r="GH56" s="289"/>
      <c r="GI56" s="289"/>
      <c r="GJ56" s="289"/>
      <c r="GK56" s="289"/>
      <c r="GL56" s="289"/>
      <c r="GM56" s="289"/>
      <c r="GN56" s="289"/>
      <c r="GO56" s="289"/>
      <c r="GP56" s="289"/>
      <c r="GQ56" s="289"/>
      <c r="GR56" s="289"/>
      <c r="GS56" s="289"/>
      <c r="GT56" s="289"/>
      <c r="GU56" s="289"/>
      <c r="GV56" s="289"/>
      <c r="GW56" s="289"/>
      <c r="GX56" s="289"/>
      <c r="GY56" s="289"/>
      <c r="GZ56" s="289"/>
      <c r="HA56" s="289"/>
      <c r="HB56" s="289"/>
      <c r="HC56" s="289"/>
      <c r="HD56" s="289"/>
      <c r="HE56" s="289"/>
      <c r="HF56" s="289"/>
      <c r="HG56" s="289"/>
      <c r="HH56" s="289"/>
      <c r="HI56" s="289"/>
      <c r="HJ56" s="289"/>
      <c r="HK56" s="289"/>
      <c r="HL56" s="289"/>
      <c r="HM56" s="289"/>
      <c r="HN56" s="289"/>
      <c r="HO56" s="289"/>
      <c r="HP56" s="289"/>
      <c r="HQ56" s="289"/>
      <c r="HR56" s="289"/>
      <c r="HS56" s="289"/>
      <c r="HT56" s="289"/>
      <c r="HU56" s="289"/>
      <c r="HV56" s="289"/>
      <c r="HW56" s="289"/>
      <c r="HX56" s="289"/>
      <c r="HY56" s="289"/>
      <c r="HZ56" s="289"/>
      <c r="IA56" s="289"/>
      <c r="IB56" s="289"/>
      <c r="IC56" s="289"/>
      <c r="ID56" s="289"/>
      <c r="IE56" s="289"/>
      <c r="IF56" s="289"/>
      <c r="IG56" s="289"/>
      <c r="IH56" s="289"/>
    </row>
    <row r="57" spans="1:242" s="23" customFormat="1" ht="13.5" customHeight="1" x14ac:dyDescent="0.25">
      <c r="A57" s="265">
        <v>24</v>
      </c>
      <c r="B57" s="175" t="s">
        <v>18</v>
      </c>
      <c r="C57" s="78" t="s">
        <v>141</v>
      </c>
      <c r="D57" s="327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158"/>
      <c r="AA57" s="324"/>
      <c r="AB57" s="162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BF57" s="324">
        <v>1</v>
      </c>
      <c r="BG57" s="324"/>
      <c r="BH57" s="324"/>
      <c r="BI57" s="324"/>
      <c r="BJ57" s="324"/>
      <c r="BK57" s="324"/>
      <c r="BL57" s="324"/>
      <c r="BM57" s="324"/>
      <c r="BN57" s="324"/>
      <c r="BO57" s="324"/>
      <c r="BP57" s="324"/>
      <c r="BQ57" s="324"/>
      <c r="BR57" s="324"/>
      <c r="BS57" s="324"/>
      <c r="BT57" s="185">
        <f t="shared" si="1"/>
        <v>1</v>
      </c>
      <c r="BU57"/>
      <c r="BV57" s="290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6"/>
      <c r="EL57" s="286"/>
      <c r="EM57" s="286"/>
      <c r="EN57" s="286"/>
      <c r="EO57" s="286"/>
      <c r="EP57" s="286"/>
      <c r="EQ57" s="286"/>
      <c r="ER57" s="286"/>
      <c r="ES57" s="286"/>
      <c r="ET57" s="286"/>
      <c r="EU57" s="286"/>
      <c r="EV57" s="286"/>
      <c r="EW57" s="286"/>
      <c r="EX57" s="286"/>
      <c r="EY57" s="286"/>
      <c r="EZ57" s="286"/>
      <c r="FA57" s="286"/>
      <c r="FB57" s="286"/>
      <c r="FC57" s="286"/>
      <c r="FD57" s="286"/>
      <c r="FE57" s="286"/>
      <c r="FF57" s="286"/>
      <c r="FG57" s="286"/>
      <c r="FH57" s="286"/>
      <c r="FI57" s="286"/>
      <c r="FJ57" s="286"/>
      <c r="FK57" s="286"/>
      <c r="FL57" s="286"/>
      <c r="FM57" s="286"/>
      <c r="FN57" s="286"/>
      <c r="FO57" s="286"/>
      <c r="FP57" s="286"/>
      <c r="FQ57" s="286"/>
      <c r="FR57" s="286"/>
      <c r="FS57" s="286"/>
      <c r="FT57" s="286"/>
      <c r="FU57" s="286"/>
      <c r="FV57" s="286"/>
      <c r="FW57" s="286"/>
      <c r="FX57" s="286"/>
      <c r="FY57" s="286"/>
      <c r="FZ57" s="286"/>
      <c r="GA57" s="286"/>
      <c r="GB57" s="286"/>
      <c r="GC57" s="286"/>
      <c r="GD57" s="286"/>
      <c r="GE57" s="286"/>
      <c r="GF57" s="286"/>
      <c r="GG57" s="286"/>
      <c r="GH57" s="286"/>
      <c r="GI57" s="286"/>
      <c r="GJ57" s="286"/>
      <c r="GK57" s="286"/>
      <c r="GL57" s="286"/>
      <c r="GM57" s="286"/>
      <c r="GN57" s="286"/>
      <c r="GO57" s="286"/>
      <c r="GP57" s="286"/>
      <c r="GQ57" s="286"/>
      <c r="GR57" s="286"/>
      <c r="GS57" s="286"/>
      <c r="GT57" s="286"/>
      <c r="GU57" s="286"/>
      <c r="GV57" s="286"/>
      <c r="GW57" s="286"/>
      <c r="GX57" s="286"/>
      <c r="GY57" s="286"/>
      <c r="GZ57" s="286"/>
      <c r="HA57" s="286"/>
      <c r="HB57" s="286"/>
      <c r="HC57" s="286"/>
      <c r="HD57" s="286"/>
      <c r="HE57" s="286"/>
      <c r="HF57" s="286"/>
      <c r="HG57" s="286"/>
      <c r="HH57" s="286"/>
      <c r="HI57" s="286"/>
      <c r="HJ57" s="286"/>
      <c r="HK57" s="286"/>
      <c r="HL57" s="286"/>
      <c r="HM57" s="286"/>
      <c r="HN57" s="286"/>
      <c r="HO57" s="286"/>
      <c r="HP57" s="286"/>
      <c r="HQ57" s="286"/>
      <c r="HR57" s="286"/>
      <c r="HS57" s="286"/>
      <c r="HT57" s="286"/>
      <c r="HU57" s="286"/>
      <c r="HV57" s="286"/>
      <c r="HW57" s="286"/>
      <c r="HX57" s="286"/>
      <c r="HY57" s="286"/>
      <c r="HZ57" s="286"/>
      <c r="IA57" s="286"/>
      <c r="IB57" s="286"/>
      <c r="IC57" s="286"/>
      <c r="ID57" s="286"/>
      <c r="IE57" s="286"/>
      <c r="IF57" s="286"/>
      <c r="IG57" s="286"/>
      <c r="IH57" s="286"/>
    </row>
    <row r="58" spans="1:242" s="270" customFormat="1" ht="13.5" customHeight="1" x14ac:dyDescent="0.25">
      <c r="A58" s="272"/>
      <c r="B58" s="638"/>
      <c r="C58" s="639"/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34"/>
      <c r="AA58" s="323"/>
      <c r="AB58" s="330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95">
        <f t="shared" si="1"/>
        <v>0</v>
      </c>
      <c r="BU58"/>
      <c r="BV58" s="291"/>
      <c r="BW58" s="288"/>
      <c r="BX58" s="288"/>
      <c r="BY58" s="288"/>
      <c r="BZ58" s="288"/>
      <c r="CA58" s="288"/>
      <c r="CB58" s="288"/>
      <c r="CC58" s="288"/>
      <c r="CD58" s="288"/>
      <c r="CE58" s="288"/>
      <c r="CF58" s="288"/>
      <c r="CG58" s="288"/>
      <c r="CH58" s="288"/>
      <c r="CI58" s="288"/>
      <c r="CJ58" s="288"/>
      <c r="CK58" s="288"/>
      <c r="CL58" s="288"/>
      <c r="CM58" s="288"/>
      <c r="CN58" s="288"/>
      <c r="CO58" s="288"/>
      <c r="CP58" s="288"/>
      <c r="CQ58" s="288"/>
      <c r="CR58" s="288"/>
      <c r="CS58" s="288"/>
      <c r="CT58" s="288"/>
      <c r="CU58" s="288"/>
      <c r="CV58" s="289"/>
      <c r="CW58" s="289"/>
      <c r="CX58" s="289"/>
      <c r="CY58" s="289"/>
      <c r="CZ58" s="289"/>
      <c r="DA58" s="289"/>
      <c r="DB58" s="289"/>
      <c r="DC58" s="289"/>
      <c r="DD58" s="289"/>
      <c r="DE58" s="289"/>
      <c r="DF58" s="289"/>
      <c r="DG58" s="289"/>
      <c r="DH58" s="289"/>
      <c r="DI58" s="289"/>
      <c r="DJ58" s="289"/>
      <c r="DK58" s="289"/>
      <c r="DL58" s="289"/>
      <c r="DM58" s="289"/>
      <c r="DN58" s="289"/>
      <c r="DO58" s="289"/>
      <c r="DP58" s="289"/>
      <c r="DQ58" s="289"/>
      <c r="DR58" s="289"/>
      <c r="DS58" s="289"/>
      <c r="DT58" s="289"/>
      <c r="DU58" s="289"/>
      <c r="DV58" s="289"/>
      <c r="DW58" s="289"/>
      <c r="DX58" s="289"/>
      <c r="DY58" s="289"/>
      <c r="DZ58" s="289"/>
      <c r="EA58" s="289"/>
      <c r="EB58" s="289"/>
      <c r="EC58" s="289"/>
      <c r="ED58" s="289"/>
      <c r="EE58" s="289"/>
      <c r="EF58" s="289"/>
      <c r="EG58" s="289"/>
      <c r="EH58" s="289"/>
      <c r="EI58" s="289"/>
      <c r="EJ58" s="289"/>
      <c r="EK58" s="289"/>
      <c r="EL58" s="289"/>
      <c r="EM58" s="289"/>
      <c r="EN58" s="289"/>
      <c r="EO58" s="289"/>
      <c r="EP58" s="289"/>
      <c r="EQ58" s="289"/>
      <c r="ER58" s="289"/>
      <c r="ES58" s="289"/>
      <c r="ET58" s="289"/>
      <c r="EU58" s="289"/>
      <c r="EV58" s="289"/>
      <c r="EW58" s="289"/>
      <c r="EX58" s="289"/>
      <c r="EY58" s="289"/>
      <c r="EZ58" s="289"/>
      <c r="FA58" s="289"/>
      <c r="FB58" s="289"/>
      <c r="FC58" s="289"/>
      <c r="FD58" s="289"/>
      <c r="FE58" s="289"/>
      <c r="FF58" s="289"/>
      <c r="FG58" s="289"/>
      <c r="FH58" s="289"/>
      <c r="FI58" s="289"/>
      <c r="FJ58" s="289"/>
      <c r="FK58" s="289"/>
      <c r="FL58" s="289"/>
      <c r="FM58" s="289"/>
      <c r="FN58" s="289"/>
      <c r="FO58" s="289"/>
      <c r="FP58" s="289"/>
      <c r="FQ58" s="289"/>
      <c r="FR58" s="289"/>
      <c r="FS58" s="289"/>
      <c r="FT58" s="289"/>
      <c r="FU58" s="289"/>
      <c r="FV58" s="289"/>
      <c r="FW58" s="289"/>
      <c r="FX58" s="289"/>
      <c r="FY58" s="289"/>
      <c r="FZ58" s="289"/>
      <c r="GA58" s="289"/>
      <c r="GB58" s="289"/>
      <c r="GC58" s="289"/>
      <c r="GD58" s="289"/>
      <c r="GE58" s="289"/>
      <c r="GF58" s="289"/>
      <c r="GG58" s="289"/>
      <c r="GH58" s="289"/>
      <c r="GI58" s="289"/>
      <c r="GJ58" s="289"/>
      <c r="GK58" s="289"/>
      <c r="GL58" s="289"/>
      <c r="GM58" s="289"/>
      <c r="GN58" s="289"/>
      <c r="GO58" s="289"/>
      <c r="GP58" s="289"/>
      <c r="GQ58" s="289"/>
      <c r="GR58" s="289"/>
      <c r="GS58" s="289"/>
      <c r="GT58" s="289"/>
      <c r="GU58" s="289"/>
      <c r="GV58" s="289"/>
      <c r="GW58" s="289"/>
      <c r="GX58" s="289"/>
      <c r="GY58" s="289"/>
      <c r="GZ58" s="289"/>
      <c r="HA58" s="289"/>
      <c r="HB58" s="289"/>
      <c r="HC58" s="289"/>
      <c r="HD58" s="289"/>
      <c r="HE58" s="289"/>
      <c r="HF58" s="289"/>
      <c r="HG58" s="289"/>
      <c r="HH58" s="289"/>
      <c r="HI58" s="289"/>
      <c r="HJ58" s="289"/>
      <c r="HK58" s="289"/>
      <c r="HL58" s="289"/>
      <c r="HM58" s="289"/>
      <c r="HN58" s="289"/>
      <c r="HO58" s="289"/>
      <c r="HP58" s="289"/>
      <c r="HQ58" s="289"/>
      <c r="HR58" s="289"/>
      <c r="HS58" s="289"/>
      <c r="HT58" s="289"/>
      <c r="HU58" s="289"/>
      <c r="HV58" s="289"/>
      <c r="HW58" s="289"/>
      <c r="HX58" s="289"/>
      <c r="HY58" s="289"/>
      <c r="HZ58" s="289"/>
      <c r="IA58" s="289"/>
      <c r="IB58" s="289"/>
      <c r="IC58" s="289"/>
      <c r="ID58" s="289"/>
      <c r="IE58" s="289"/>
      <c r="IF58" s="289"/>
      <c r="IG58" s="289"/>
      <c r="IH58" s="289"/>
    </row>
    <row r="59" spans="1:242" s="23" customFormat="1" ht="13.5" customHeight="1" x14ac:dyDescent="0.25">
      <c r="A59" s="265">
        <v>25</v>
      </c>
      <c r="B59" s="640" t="s">
        <v>19</v>
      </c>
      <c r="C59" s="641" t="s">
        <v>83</v>
      </c>
      <c r="D59" s="327"/>
      <c r="E59" s="324"/>
      <c r="F59" s="324">
        <v>1</v>
      </c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158"/>
      <c r="AB59" s="324"/>
      <c r="AC59" s="162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  <c r="BO59" s="324"/>
      <c r="BP59" s="324"/>
      <c r="BQ59" s="324"/>
      <c r="BR59" s="324"/>
      <c r="BS59" s="324">
        <v>6</v>
      </c>
      <c r="BT59" s="185">
        <f t="shared" si="1"/>
        <v>7</v>
      </c>
      <c r="BU59"/>
      <c r="BV59" s="284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6"/>
      <c r="CW59" s="286"/>
      <c r="CX59" s="286"/>
      <c r="CY59" s="286"/>
      <c r="CZ59" s="286"/>
      <c r="DA59" s="286"/>
      <c r="DB59" s="286"/>
      <c r="DC59" s="286"/>
      <c r="DD59" s="286"/>
      <c r="DE59" s="286"/>
      <c r="DF59" s="286"/>
      <c r="DG59" s="286"/>
      <c r="DH59" s="286"/>
      <c r="DI59" s="286"/>
      <c r="DJ59" s="286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6"/>
      <c r="DW59" s="286"/>
      <c r="DX59" s="286"/>
      <c r="DY59" s="286"/>
      <c r="DZ59" s="286"/>
      <c r="EA59" s="286"/>
      <c r="EB59" s="286"/>
      <c r="EC59" s="286"/>
      <c r="ED59" s="286"/>
      <c r="EE59" s="286"/>
      <c r="EF59" s="286"/>
      <c r="EG59" s="286"/>
      <c r="EH59" s="286"/>
      <c r="EI59" s="286"/>
      <c r="EJ59" s="286"/>
      <c r="EK59" s="286"/>
      <c r="EL59" s="286"/>
      <c r="EM59" s="286"/>
      <c r="EN59" s="286"/>
      <c r="EO59" s="286"/>
      <c r="EP59" s="286"/>
      <c r="EQ59" s="286"/>
      <c r="ER59" s="286"/>
      <c r="ES59" s="286"/>
      <c r="ET59" s="286"/>
      <c r="EU59" s="286"/>
      <c r="EV59" s="286"/>
      <c r="EW59" s="286"/>
      <c r="EX59" s="286"/>
      <c r="EY59" s="286"/>
      <c r="EZ59" s="286"/>
      <c r="FA59" s="286"/>
      <c r="FB59" s="286"/>
      <c r="FC59" s="286"/>
      <c r="FD59" s="286"/>
      <c r="FE59" s="286"/>
      <c r="FF59" s="286"/>
      <c r="FG59" s="286"/>
      <c r="FH59" s="286"/>
      <c r="FI59" s="286"/>
      <c r="FJ59" s="286"/>
      <c r="FK59" s="286"/>
      <c r="FL59" s="286"/>
      <c r="FM59" s="286"/>
      <c r="FN59" s="286"/>
      <c r="FO59" s="286"/>
      <c r="FP59" s="286"/>
      <c r="FQ59" s="286"/>
      <c r="FR59" s="286"/>
      <c r="FS59" s="286"/>
      <c r="FT59" s="286"/>
      <c r="FU59" s="286"/>
      <c r="FV59" s="286"/>
      <c r="FW59" s="286"/>
      <c r="FX59" s="286"/>
      <c r="FY59" s="286"/>
      <c r="FZ59" s="286"/>
      <c r="GA59" s="286"/>
      <c r="GB59" s="286"/>
      <c r="GC59" s="286"/>
      <c r="GD59" s="286"/>
      <c r="GE59" s="286"/>
      <c r="GF59" s="286"/>
      <c r="GG59" s="286"/>
      <c r="GH59" s="286"/>
      <c r="GI59" s="286"/>
      <c r="GJ59" s="286"/>
      <c r="GK59" s="286"/>
      <c r="GL59" s="286"/>
      <c r="GM59" s="286"/>
      <c r="GN59" s="286"/>
      <c r="GO59" s="286"/>
      <c r="GP59" s="286"/>
      <c r="GQ59" s="286"/>
      <c r="GR59" s="286"/>
      <c r="GS59" s="286"/>
      <c r="GT59" s="286"/>
      <c r="GU59" s="286"/>
      <c r="GV59" s="286"/>
      <c r="GW59" s="286"/>
      <c r="GX59" s="286"/>
      <c r="GY59" s="286"/>
      <c r="GZ59" s="286"/>
      <c r="HA59" s="286"/>
      <c r="HB59" s="286"/>
      <c r="HC59" s="286"/>
      <c r="HD59" s="286"/>
      <c r="HE59" s="286"/>
      <c r="HF59" s="286"/>
      <c r="HG59" s="286"/>
      <c r="HH59" s="286"/>
      <c r="HI59" s="286"/>
      <c r="HJ59" s="286"/>
      <c r="HK59" s="286"/>
      <c r="HL59" s="286"/>
      <c r="HM59" s="286"/>
      <c r="HN59" s="286"/>
      <c r="HO59" s="286"/>
      <c r="HP59" s="286"/>
      <c r="HQ59" s="286"/>
      <c r="HR59" s="286"/>
      <c r="HS59" s="286"/>
      <c r="HT59" s="286"/>
      <c r="HU59" s="286"/>
      <c r="HV59" s="286"/>
      <c r="HW59" s="286"/>
      <c r="HX59" s="286"/>
      <c r="HY59" s="286"/>
      <c r="HZ59" s="286"/>
      <c r="IA59" s="286"/>
      <c r="IB59" s="286"/>
      <c r="IC59" s="286"/>
      <c r="ID59" s="286"/>
      <c r="IE59" s="286"/>
      <c r="IF59" s="286"/>
      <c r="IG59" s="286"/>
      <c r="IH59" s="286"/>
    </row>
    <row r="60" spans="1:242" s="270" customFormat="1" ht="13.5" customHeight="1" x14ac:dyDescent="0.25">
      <c r="A60" s="272"/>
      <c r="B60" s="244"/>
      <c r="C60" s="359"/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>
        <v>1</v>
      </c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34"/>
      <c r="AB60" s="323"/>
      <c r="AC60" s="330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>
        <v>5</v>
      </c>
      <c r="BO60" s="323"/>
      <c r="BP60" s="323"/>
      <c r="BQ60" s="323"/>
      <c r="BR60" s="323"/>
      <c r="BS60" s="323">
        <v>2</v>
      </c>
      <c r="BT60" s="395">
        <f t="shared" si="1"/>
        <v>8</v>
      </c>
      <c r="BU60"/>
      <c r="BV60" s="291"/>
      <c r="BW60" s="288"/>
      <c r="BX60" s="288"/>
      <c r="BY60" s="288"/>
      <c r="BZ60" s="288"/>
      <c r="CA60" s="288"/>
      <c r="CB60" s="288"/>
      <c r="CC60" s="288"/>
      <c r="CD60" s="288"/>
      <c r="CE60" s="288"/>
      <c r="CF60" s="288"/>
      <c r="CG60" s="288"/>
      <c r="CH60" s="288"/>
      <c r="CI60" s="288"/>
      <c r="CJ60" s="288"/>
      <c r="CK60" s="288"/>
      <c r="CL60" s="288"/>
      <c r="CM60" s="288"/>
      <c r="CN60" s="288"/>
      <c r="CO60" s="288"/>
      <c r="CP60" s="288"/>
      <c r="CQ60" s="288"/>
      <c r="CR60" s="288"/>
      <c r="CS60" s="288"/>
      <c r="CT60" s="288"/>
      <c r="CU60" s="288"/>
      <c r="CV60" s="289"/>
      <c r="CW60" s="289"/>
      <c r="CX60" s="289"/>
      <c r="CY60" s="289"/>
      <c r="CZ60" s="289"/>
      <c r="DA60" s="289"/>
      <c r="DB60" s="289"/>
      <c r="DC60" s="289"/>
      <c r="DD60" s="289"/>
      <c r="DE60" s="289"/>
      <c r="DF60" s="289"/>
      <c r="DG60" s="289"/>
      <c r="DH60" s="289"/>
      <c r="DI60" s="289"/>
      <c r="DJ60" s="289"/>
      <c r="DK60" s="289"/>
      <c r="DL60" s="289"/>
      <c r="DM60" s="289"/>
      <c r="DN60" s="289"/>
      <c r="DO60" s="289"/>
      <c r="DP60" s="289"/>
      <c r="DQ60" s="289"/>
      <c r="DR60" s="289"/>
      <c r="DS60" s="289"/>
      <c r="DT60" s="289"/>
      <c r="DU60" s="289"/>
      <c r="DV60" s="289"/>
      <c r="DW60" s="289"/>
      <c r="DX60" s="289"/>
      <c r="DY60" s="289"/>
      <c r="DZ60" s="289"/>
      <c r="EA60" s="289"/>
      <c r="EB60" s="289"/>
      <c r="EC60" s="289"/>
      <c r="ED60" s="289"/>
      <c r="EE60" s="289"/>
      <c r="EF60" s="289"/>
      <c r="EG60" s="289"/>
      <c r="EH60" s="289"/>
      <c r="EI60" s="289"/>
      <c r="EJ60" s="289"/>
      <c r="EK60" s="289"/>
      <c r="EL60" s="289"/>
      <c r="EM60" s="289"/>
      <c r="EN60" s="289"/>
      <c r="EO60" s="289"/>
      <c r="EP60" s="289"/>
      <c r="EQ60" s="289"/>
      <c r="ER60" s="289"/>
      <c r="ES60" s="289"/>
      <c r="ET60" s="289"/>
      <c r="EU60" s="289"/>
      <c r="EV60" s="289"/>
      <c r="EW60" s="289"/>
      <c r="EX60" s="289"/>
      <c r="EY60" s="289"/>
      <c r="EZ60" s="289"/>
      <c r="FA60" s="289"/>
      <c r="FB60" s="289"/>
      <c r="FC60" s="289"/>
      <c r="FD60" s="289"/>
      <c r="FE60" s="289"/>
      <c r="FF60" s="289"/>
      <c r="FG60" s="289"/>
      <c r="FH60" s="289"/>
      <c r="FI60" s="289"/>
      <c r="FJ60" s="289"/>
      <c r="FK60" s="289"/>
      <c r="FL60" s="289"/>
      <c r="FM60" s="289"/>
      <c r="FN60" s="289"/>
      <c r="FO60" s="289"/>
      <c r="FP60" s="289"/>
      <c r="FQ60" s="289"/>
      <c r="FR60" s="289"/>
      <c r="FS60" s="289"/>
      <c r="FT60" s="289"/>
      <c r="FU60" s="289"/>
      <c r="FV60" s="289"/>
      <c r="FW60" s="289"/>
      <c r="FX60" s="289"/>
      <c r="FY60" s="289"/>
      <c r="FZ60" s="289"/>
      <c r="GA60" s="289"/>
      <c r="GB60" s="289"/>
      <c r="GC60" s="289"/>
      <c r="GD60" s="289"/>
      <c r="GE60" s="289"/>
      <c r="GF60" s="289"/>
      <c r="GG60" s="289"/>
      <c r="GH60" s="289"/>
      <c r="GI60" s="289"/>
      <c r="GJ60" s="289"/>
      <c r="GK60" s="289"/>
      <c r="GL60" s="289"/>
      <c r="GM60" s="289"/>
      <c r="GN60" s="289"/>
      <c r="GO60" s="289"/>
      <c r="GP60" s="289"/>
      <c r="GQ60" s="289"/>
      <c r="GR60" s="289"/>
      <c r="GS60" s="289"/>
      <c r="GT60" s="289"/>
      <c r="GU60" s="289"/>
      <c r="GV60" s="289"/>
      <c r="GW60" s="289"/>
      <c r="GX60" s="289"/>
      <c r="GY60" s="289"/>
      <c r="GZ60" s="289"/>
      <c r="HA60" s="289"/>
      <c r="HB60" s="289"/>
      <c r="HC60" s="289"/>
      <c r="HD60" s="289"/>
      <c r="HE60" s="289"/>
      <c r="HF60" s="289"/>
      <c r="HG60" s="289"/>
      <c r="HH60" s="289"/>
      <c r="HI60" s="289"/>
      <c r="HJ60" s="289"/>
      <c r="HK60" s="289"/>
      <c r="HL60" s="289"/>
      <c r="HM60" s="289"/>
      <c r="HN60" s="289"/>
      <c r="HO60" s="289"/>
      <c r="HP60" s="289"/>
      <c r="HQ60" s="289"/>
      <c r="HR60" s="289"/>
      <c r="HS60" s="289"/>
      <c r="HT60" s="289"/>
      <c r="HU60" s="289"/>
      <c r="HV60" s="289"/>
      <c r="HW60" s="289"/>
      <c r="HX60" s="289"/>
      <c r="HY60" s="289"/>
      <c r="HZ60" s="289"/>
      <c r="IA60" s="289"/>
      <c r="IB60" s="289"/>
      <c r="IC60" s="289"/>
      <c r="ID60" s="289"/>
      <c r="IE60" s="289"/>
      <c r="IF60" s="289"/>
      <c r="IG60" s="289"/>
      <c r="IH60" s="289"/>
    </row>
    <row r="61" spans="1:242" s="23" customFormat="1" ht="13.5" customHeight="1" x14ac:dyDescent="0.25">
      <c r="A61" s="265">
        <v>26</v>
      </c>
      <c r="B61" s="175" t="s">
        <v>20</v>
      </c>
      <c r="C61" s="78" t="s">
        <v>142</v>
      </c>
      <c r="D61" s="327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>
        <v>19</v>
      </c>
      <c r="P61" s="324"/>
      <c r="Q61" s="324"/>
      <c r="R61" s="324"/>
      <c r="S61" s="324"/>
      <c r="T61" s="324"/>
      <c r="U61" s="324">
        <v>21</v>
      </c>
      <c r="V61" s="324">
        <v>2</v>
      </c>
      <c r="W61" s="324"/>
      <c r="X61" s="324"/>
      <c r="Y61" s="324"/>
      <c r="Z61" s="324"/>
      <c r="AA61" s="324">
        <v>10</v>
      </c>
      <c r="AB61" s="158"/>
      <c r="AC61" s="324"/>
      <c r="AD61" s="162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>
        <v>242</v>
      </c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4"/>
      <c r="BF61" s="324"/>
      <c r="BG61" s="324"/>
      <c r="BH61" s="324"/>
      <c r="BI61" s="324"/>
      <c r="BJ61" s="324"/>
      <c r="BK61" s="324"/>
      <c r="BL61" s="324"/>
      <c r="BM61" s="324"/>
      <c r="BN61" s="324"/>
      <c r="BO61" s="324"/>
      <c r="BP61" s="324"/>
      <c r="BQ61" s="324"/>
      <c r="BR61" s="324"/>
      <c r="BS61" s="324"/>
      <c r="BT61" s="185">
        <f t="shared" si="1"/>
        <v>294</v>
      </c>
      <c r="BU61"/>
      <c r="BV61" s="284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6"/>
      <c r="DW61" s="286"/>
      <c r="DX61" s="286"/>
      <c r="DY61" s="286"/>
      <c r="DZ61" s="286"/>
      <c r="EA61" s="286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  <c r="EO61" s="286"/>
      <c r="EP61" s="286"/>
      <c r="EQ61" s="286"/>
      <c r="ER61" s="286"/>
      <c r="ES61" s="286"/>
      <c r="ET61" s="286"/>
      <c r="EU61" s="286"/>
      <c r="EV61" s="286"/>
      <c r="EW61" s="286"/>
      <c r="EX61" s="286"/>
      <c r="EY61" s="286"/>
      <c r="EZ61" s="286"/>
      <c r="FA61" s="286"/>
      <c r="FB61" s="286"/>
      <c r="FC61" s="286"/>
      <c r="FD61" s="286"/>
      <c r="FE61" s="286"/>
      <c r="FF61" s="286"/>
      <c r="FG61" s="286"/>
      <c r="FH61" s="286"/>
      <c r="FI61" s="286"/>
      <c r="FJ61" s="286"/>
      <c r="FK61" s="286"/>
      <c r="FL61" s="286"/>
      <c r="FM61" s="286"/>
      <c r="FN61" s="286"/>
      <c r="FO61" s="286"/>
      <c r="FP61" s="286"/>
      <c r="FQ61" s="286"/>
      <c r="FR61" s="286"/>
      <c r="FS61" s="286"/>
      <c r="FT61" s="286"/>
      <c r="FU61" s="286"/>
      <c r="FV61" s="286"/>
      <c r="FW61" s="286"/>
      <c r="FX61" s="286"/>
      <c r="FY61" s="286"/>
      <c r="FZ61" s="286"/>
      <c r="GA61" s="286"/>
      <c r="GB61" s="286"/>
      <c r="GC61" s="286"/>
      <c r="GD61" s="286"/>
      <c r="GE61" s="286"/>
      <c r="GF61" s="286"/>
      <c r="GG61" s="286"/>
      <c r="GH61" s="286"/>
      <c r="GI61" s="286"/>
      <c r="GJ61" s="286"/>
      <c r="GK61" s="286"/>
      <c r="GL61" s="286"/>
      <c r="GM61" s="286"/>
      <c r="GN61" s="286"/>
      <c r="GO61" s="286"/>
      <c r="GP61" s="286"/>
      <c r="GQ61" s="286"/>
      <c r="GR61" s="286"/>
      <c r="GS61" s="286"/>
      <c r="GT61" s="286"/>
      <c r="GU61" s="286"/>
      <c r="GV61" s="286"/>
      <c r="GW61" s="286"/>
      <c r="GX61" s="286"/>
      <c r="GY61" s="286"/>
      <c r="GZ61" s="286"/>
      <c r="HA61" s="286"/>
      <c r="HB61" s="286"/>
      <c r="HC61" s="286"/>
      <c r="HD61" s="286"/>
      <c r="HE61" s="286"/>
      <c r="HF61" s="286"/>
      <c r="HG61" s="286"/>
      <c r="HH61" s="286"/>
      <c r="HI61" s="286"/>
      <c r="HJ61" s="286"/>
      <c r="HK61" s="286"/>
      <c r="HL61" s="286"/>
      <c r="HM61" s="286"/>
      <c r="HN61" s="286"/>
      <c r="HO61" s="286"/>
      <c r="HP61" s="286"/>
      <c r="HQ61" s="286"/>
      <c r="HR61" s="286"/>
      <c r="HS61" s="286"/>
      <c r="HT61" s="286"/>
      <c r="HU61" s="286"/>
      <c r="HV61" s="286"/>
      <c r="HW61" s="286"/>
      <c r="HX61" s="286"/>
      <c r="HY61" s="286"/>
      <c r="HZ61" s="286"/>
      <c r="IA61" s="286"/>
      <c r="IB61" s="286"/>
      <c r="IC61" s="286"/>
      <c r="ID61" s="286"/>
      <c r="IE61" s="286"/>
      <c r="IF61" s="286"/>
      <c r="IG61" s="286"/>
      <c r="IH61" s="286"/>
    </row>
    <row r="62" spans="1:242" s="270" customFormat="1" ht="13.5" customHeight="1" x14ac:dyDescent="0.25">
      <c r="A62" s="272"/>
      <c r="B62" s="244"/>
      <c r="C62" s="359" t="s">
        <v>143</v>
      </c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>
        <v>12</v>
      </c>
      <c r="P62" s="323"/>
      <c r="Q62" s="323"/>
      <c r="R62" s="323"/>
      <c r="S62" s="323"/>
      <c r="T62" s="323"/>
      <c r="U62" s="323">
        <v>9</v>
      </c>
      <c r="V62" s="323">
        <v>1</v>
      </c>
      <c r="W62" s="323"/>
      <c r="X62" s="323"/>
      <c r="Y62" s="323"/>
      <c r="Z62" s="323"/>
      <c r="AA62" s="323">
        <v>19</v>
      </c>
      <c r="AB62" s="334"/>
      <c r="AC62" s="323"/>
      <c r="AD62" s="330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>
        <v>70</v>
      </c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95">
        <f t="shared" si="1"/>
        <v>111</v>
      </c>
      <c r="BU62"/>
      <c r="BV62" s="287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8"/>
      <c r="CQ62" s="288"/>
      <c r="CR62" s="288"/>
      <c r="CS62" s="288"/>
      <c r="CT62" s="288"/>
      <c r="CU62" s="288"/>
      <c r="CV62" s="289"/>
      <c r="CW62" s="289"/>
      <c r="CX62" s="289"/>
      <c r="CY62" s="289"/>
      <c r="CZ62" s="289"/>
      <c r="DA62" s="289"/>
      <c r="DB62" s="289"/>
      <c r="DC62" s="289"/>
      <c r="DD62" s="289"/>
      <c r="DE62" s="289"/>
      <c r="DF62" s="289"/>
      <c r="DG62" s="289"/>
      <c r="DH62" s="289"/>
      <c r="DI62" s="289"/>
      <c r="DJ62" s="289"/>
      <c r="DK62" s="289"/>
      <c r="DL62" s="289"/>
      <c r="DM62" s="289"/>
      <c r="DN62" s="289"/>
      <c r="DO62" s="289"/>
      <c r="DP62" s="289"/>
      <c r="DQ62" s="289"/>
      <c r="DR62" s="289"/>
      <c r="DS62" s="289"/>
      <c r="DT62" s="289"/>
      <c r="DU62" s="289"/>
      <c r="DV62" s="289"/>
      <c r="DW62" s="289"/>
      <c r="DX62" s="289"/>
      <c r="DY62" s="289"/>
      <c r="DZ62" s="289"/>
      <c r="EA62" s="289"/>
      <c r="EB62" s="289"/>
      <c r="EC62" s="289"/>
      <c r="ED62" s="289"/>
      <c r="EE62" s="289"/>
      <c r="EF62" s="289"/>
      <c r="EG62" s="289"/>
      <c r="EH62" s="289"/>
      <c r="EI62" s="289"/>
      <c r="EJ62" s="289"/>
      <c r="EK62" s="289"/>
      <c r="EL62" s="289"/>
      <c r="EM62" s="289"/>
      <c r="EN62" s="289"/>
      <c r="EO62" s="289"/>
      <c r="EP62" s="289"/>
      <c r="EQ62" s="289"/>
      <c r="ER62" s="289"/>
      <c r="ES62" s="289"/>
      <c r="ET62" s="289"/>
      <c r="EU62" s="289"/>
      <c r="EV62" s="289"/>
      <c r="EW62" s="289"/>
      <c r="EX62" s="289"/>
      <c r="EY62" s="289"/>
      <c r="EZ62" s="289"/>
      <c r="FA62" s="289"/>
      <c r="FB62" s="289"/>
      <c r="FC62" s="289"/>
      <c r="FD62" s="289"/>
      <c r="FE62" s="289"/>
      <c r="FF62" s="289"/>
      <c r="FG62" s="289"/>
      <c r="FH62" s="289"/>
      <c r="FI62" s="289"/>
      <c r="FJ62" s="289"/>
      <c r="FK62" s="289"/>
      <c r="FL62" s="289"/>
      <c r="FM62" s="289"/>
      <c r="FN62" s="289"/>
      <c r="FO62" s="289"/>
      <c r="FP62" s="289"/>
      <c r="FQ62" s="289"/>
      <c r="FR62" s="289"/>
      <c r="FS62" s="289"/>
      <c r="FT62" s="289"/>
      <c r="FU62" s="289"/>
      <c r="FV62" s="289"/>
      <c r="FW62" s="289"/>
      <c r="FX62" s="289"/>
      <c r="FY62" s="289"/>
      <c r="FZ62" s="289"/>
      <c r="GA62" s="289"/>
      <c r="GB62" s="289"/>
      <c r="GC62" s="289"/>
      <c r="GD62" s="289"/>
      <c r="GE62" s="289"/>
      <c r="GF62" s="289"/>
      <c r="GG62" s="289"/>
      <c r="GH62" s="289"/>
      <c r="GI62" s="289"/>
      <c r="GJ62" s="289"/>
      <c r="GK62" s="289"/>
      <c r="GL62" s="289"/>
      <c r="GM62" s="289"/>
      <c r="GN62" s="289"/>
      <c r="GO62" s="289"/>
      <c r="GP62" s="289"/>
      <c r="GQ62" s="289"/>
      <c r="GR62" s="289"/>
      <c r="GS62" s="289"/>
      <c r="GT62" s="289"/>
      <c r="GU62" s="289"/>
      <c r="GV62" s="289"/>
      <c r="GW62" s="289"/>
      <c r="GX62" s="289"/>
      <c r="GY62" s="289"/>
      <c r="GZ62" s="289"/>
      <c r="HA62" s="289"/>
      <c r="HB62" s="289"/>
      <c r="HC62" s="289"/>
      <c r="HD62" s="289"/>
      <c r="HE62" s="289"/>
      <c r="HF62" s="289"/>
      <c r="HG62" s="289"/>
      <c r="HH62" s="289"/>
      <c r="HI62" s="289"/>
      <c r="HJ62" s="289"/>
      <c r="HK62" s="289"/>
      <c r="HL62" s="289"/>
      <c r="HM62" s="289"/>
      <c r="HN62" s="289"/>
      <c r="HO62" s="289"/>
      <c r="HP62" s="289"/>
      <c r="HQ62" s="289"/>
      <c r="HR62" s="289"/>
      <c r="HS62" s="289"/>
      <c r="HT62" s="289"/>
      <c r="HU62" s="289"/>
      <c r="HV62" s="289"/>
      <c r="HW62" s="289"/>
      <c r="HX62" s="289"/>
      <c r="HY62" s="289"/>
      <c r="HZ62" s="289"/>
      <c r="IA62" s="289"/>
      <c r="IB62" s="289"/>
      <c r="IC62" s="289"/>
      <c r="ID62" s="289"/>
      <c r="IE62" s="289"/>
      <c r="IF62" s="289"/>
      <c r="IG62" s="289"/>
      <c r="IH62" s="289"/>
    </row>
    <row r="63" spans="1:242" s="23" customFormat="1" ht="13.5" customHeight="1" x14ac:dyDescent="0.25">
      <c r="A63" s="248">
        <v>27</v>
      </c>
      <c r="B63" s="175" t="s">
        <v>184</v>
      </c>
      <c r="C63" s="78" t="s">
        <v>198</v>
      </c>
      <c r="D63" s="327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159"/>
      <c r="AD63" s="324"/>
      <c r="AE63" s="324"/>
      <c r="AF63" s="324"/>
      <c r="AG63" s="162"/>
      <c r="AH63" s="162"/>
      <c r="AI63" s="162"/>
      <c r="AJ63" s="162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4"/>
      <c r="BE63" s="324"/>
      <c r="BF63" s="324"/>
      <c r="BG63" s="324"/>
      <c r="BH63" s="324"/>
      <c r="BI63" s="324"/>
      <c r="BJ63" s="324"/>
      <c r="BK63" s="324"/>
      <c r="BL63" s="324"/>
      <c r="BM63" s="324"/>
      <c r="BN63" s="324">
        <v>1</v>
      </c>
      <c r="BO63" s="324"/>
      <c r="BP63" s="324"/>
      <c r="BQ63" s="324"/>
      <c r="BR63" s="324"/>
      <c r="BS63" s="324"/>
      <c r="BT63" s="185">
        <f t="shared" si="1"/>
        <v>1</v>
      </c>
      <c r="BU63"/>
      <c r="BV63" s="284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6"/>
      <c r="CW63" s="286"/>
      <c r="CX63" s="286"/>
      <c r="CY63" s="286"/>
      <c r="CZ63" s="286"/>
      <c r="DA63" s="286"/>
      <c r="DB63" s="286"/>
      <c r="DC63" s="286"/>
      <c r="DD63" s="286"/>
      <c r="DE63" s="286"/>
      <c r="DF63" s="286"/>
      <c r="DG63" s="286"/>
      <c r="DH63" s="286"/>
      <c r="DI63" s="286"/>
      <c r="DJ63" s="286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6"/>
      <c r="DW63" s="286"/>
      <c r="DX63" s="286"/>
      <c r="DY63" s="286"/>
      <c r="DZ63" s="286"/>
      <c r="EA63" s="286"/>
      <c r="EB63" s="286"/>
      <c r="EC63" s="286"/>
      <c r="ED63" s="286"/>
      <c r="EE63" s="286"/>
      <c r="EF63" s="286"/>
      <c r="EG63" s="286"/>
      <c r="EH63" s="286"/>
      <c r="EI63" s="286"/>
      <c r="EJ63" s="286"/>
      <c r="EK63" s="286"/>
      <c r="EL63" s="286"/>
      <c r="EM63" s="286"/>
      <c r="EN63" s="286"/>
      <c r="EO63" s="286"/>
      <c r="EP63" s="286"/>
      <c r="EQ63" s="286"/>
      <c r="ER63" s="286"/>
      <c r="ES63" s="286"/>
      <c r="ET63" s="286"/>
      <c r="EU63" s="286"/>
      <c r="EV63" s="286"/>
      <c r="EW63" s="286"/>
      <c r="EX63" s="286"/>
      <c r="EY63" s="286"/>
      <c r="EZ63" s="286"/>
      <c r="FA63" s="286"/>
      <c r="FB63" s="286"/>
      <c r="FC63" s="286"/>
      <c r="FD63" s="286"/>
      <c r="FE63" s="286"/>
      <c r="FF63" s="286"/>
      <c r="FG63" s="286"/>
      <c r="FH63" s="286"/>
      <c r="FI63" s="286"/>
      <c r="FJ63" s="286"/>
      <c r="FK63" s="286"/>
      <c r="FL63" s="286"/>
      <c r="FM63" s="286"/>
      <c r="FN63" s="286"/>
      <c r="FO63" s="286"/>
      <c r="FP63" s="286"/>
      <c r="FQ63" s="286"/>
      <c r="FR63" s="286"/>
      <c r="FS63" s="286"/>
      <c r="FT63" s="286"/>
      <c r="FU63" s="286"/>
      <c r="FV63" s="286"/>
      <c r="FW63" s="286"/>
      <c r="FX63" s="286"/>
      <c r="FY63" s="286"/>
      <c r="FZ63" s="286"/>
      <c r="GA63" s="286"/>
      <c r="GB63" s="286"/>
      <c r="GC63" s="286"/>
      <c r="GD63" s="286"/>
      <c r="GE63" s="286"/>
      <c r="GF63" s="286"/>
      <c r="GG63" s="286"/>
      <c r="GH63" s="286"/>
      <c r="GI63" s="286"/>
      <c r="GJ63" s="286"/>
      <c r="GK63" s="286"/>
      <c r="GL63" s="286"/>
      <c r="GM63" s="286"/>
      <c r="GN63" s="286"/>
      <c r="GO63" s="286"/>
      <c r="GP63" s="286"/>
      <c r="GQ63" s="286"/>
      <c r="GR63" s="286"/>
      <c r="GS63" s="286"/>
      <c r="GT63" s="286"/>
      <c r="GU63" s="286"/>
      <c r="GV63" s="286"/>
      <c r="GW63" s="286"/>
      <c r="GX63" s="286"/>
      <c r="GY63" s="286"/>
      <c r="GZ63" s="286"/>
      <c r="HA63" s="286"/>
      <c r="HB63" s="286"/>
      <c r="HC63" s="286"/>
      <c r="HD63" s="286"/>
      <c r="HE63" s="286"/>
      <c r="HF63" s="286"/>
      <c r="HG63" s="286"/>
      <c r="HH63" s="286"/>
      <c r="HI63" s="286"/>
      <c r="HJ63" s="286"/>
      <c r="HK63" s="286"/>
      <c r="HL63" s="286"/>
      <c r="HM63" s="286"/>
      <c r="HN63" s="286"/>
      <c r="HO63" s="286"/>
      <c r="HP63" s="286"/>
      <c r="HQ63" s="286"/>
      <c r="HR63" s="286"/>
      <c r="HS63" s="286"/>
      <c r="HT63" s="286"/>
      <c r="HU63" s="286"/>
      <c r="HV63" s="286"/>
      <c r="HW63" s="286"/>
      <c r="HX63" s="286"/>
      <c r="HY63" s="286"/>
      <c r="HZ63" s="286"/>
      <c r="IA63" s="286"/>
      <c r="IB63" s="286"/>
      <c r="IC63" s="286"/>
      <c r="ID63" s="286"/>
      <c r="IE63" s="286"/>
      <c r="IF63" s="286"/>
      <c r="IG63" s="286"/>
      <c r="IH63" s="286"/>
    </row>
    <row r="64" spans="1:242" s="270" customFormat="1" ht="13.5" customHeight="1" x14ac:dyDescent="0.25">
      <c r="A64" s="269"/>
      <c r="B64" s="244"/>
      <c r="C64" s="362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>
        <v>2</v>
      </c>
      <c r="AC64" s="335"/>
      <c r="AD64" s="323"/>
      <c r="AE64" s="323"/>
      <c r="AF64" s="323"/>
      <c r="AG64" s="330"/>
      <c r="AH64" s="330"/>
      <c r="AI64" s="330"/>
      <c r="AJ64" s="330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>
        <v>2</v>
      </c>
      <c r="BO64" s="323"/>
      <c r="BP64" s="323"/>
      <c r="BQ64" s="323"/>
      <c r="BR64" s="323"/>
      <c r="BS64" s="323"/>
      <c r="BT64" s="395">
        <f t="shared" si="1"/>
        <v>4</v>
      </c>
      <c r="BU64"/>
      <c r="BV64" s="287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8"/>
      <c r="CI64" s="288"/>
      <c r="CJ64" s="288"/>
      <c r="CK64" s="288"/>
      <c r="CL64" s="288"/>
      <c r="CM64" s="288"/>
      <c r="CN64" s="288"/>
      <c r="CO64" s="288"/>
      <c r="CP64" s="288"/>
      <c r="CQ64" s="288"/>
      <c r="CR64" s="288"/>
      <c r="CS64" s="288"/>
      <c r="CT64" s="288"/>
      <c r="CU64" s="288"/>
      <c r="CV64" s="289"/>
      <c r="CW64" s="289"/>
      <c r="CX64" s="289"/>
      <c r="CY64" s="289"/>
      <c r="CZ64" s="289"/>
      <c r="DA64" s="289"/>
      <c r="DB64" s="289"/>
      <c r="DC64" s="289"/>
      <c r="DD64" s="289"/>
      <c r="DE64" s="289"/>
      <c r="DF64" s="289"/>
      <c r="DG64" s="289"/>
      <c r="DH64" s="289"/>
      <c r="DI64" s="289"/>
      <c r="DJ64" s="289"/>
      <c r="DK64" s="289"/>
      <c r="DL64" s="289"/>
      <c r="DM64" s="289"/>
      <c r="DN64" s="289"/>
      <c r="DO64" s="289"/>
      <c r="DP64" s="289"/>
      <c r="DQ64" s="289"/>
      <c r="DR64" s="289"/>
      <c r="DS64" s="289"/>
      <c r="DT64" s="289"/>
      <c r="DU64" s="289"/>
      <c r="DV64" s="289"/>
      <c r="DW64" s="289"/>
      <c r="DX64" s="289"/>
      <c r="DY64" s="289"/>
      <c r="DZ64" s="289"/>
      <c r="EA64" s="289"/>
      <c r="EB64" s="289"/>
      <c r="EC64" s="289"/>
      <c r="ED64" s="289"/>
      <c r="EE64" s="289"/>
      <c r="EF64" s="289"/>
      <c r="EG64" s="289"/>
      <c r="EH64" s="289"/>
      <c r="EI64" s="289"/>
      <c r="EJ64" s="289"/>
      <c r="EK64" s="289"/>
      <c r="EL64" s="289"/>
      <c r="EM64" s="289"/>
      <c r="EN64" s="289"/>
      <c r="EO64" s="289"/>
      <c r="EP64" s="289"/>
      <c r="EQ64" s="289"/>
      <c r="ER64" s="289"/>
      <c r="ES64" s="289"/>
      <c r="ET64" s="289"/>
      <c r="EU64" s="289"/>
      <c r="EV64" s="289"/>
      <c r="EW64" s="289"/>
      <c r="EX64" s="289"/>
      <c r="EY64" s="289"/>
      <c r="EZ64" s="289"/>
      <c r="FA64" s="289"/>
      <c r="FB64" s="289"/>
      <c r="FC64" s="289"/>
      <c r="FD64" s="289"/>
      <c r="FE64" s="289"/>
      <c r="FF64" s="289"/>
      <c r="FG64" s="289"/>
      <c r="FH64" s="289"/>
      <c r="FI64" s="289"/>
      <c r="FJ64" s="289"/>
      <c r="FK64" s="289"/>
      <c r="FL64" s="289"/>
      <c r="FM64" s="289"/>
      <c r="FN64" s="289"/>
      <c r="FO64" s="289"/>
      <c r="FP64" s="289"/>
      <c r="FQ64" s="289"/>
      <c r="FR64" s="289"/>
      <c r="FS64" s="289"/>
      <c r="FT64" s="289"/>
      <c r="FU64" s="289"/>
      <c r="FV64" s="289"/>
      <c r="FW64" s="289"/>
      <c r="FX64" s="289"/>
      <c r="FY64" s="289"/>
      <c r="FZ64" s="289"/>
      <c r="GA64" s="289"/>
      <c r="GB64" s="289"/>
      <c r="GC64" s="289"/>
      <c r="GD64" s="289"/>
      <c r="GE64" s="289"/>
      <c r="GF64" s="289"/>
      <c r="GG64" s="289"/>
      <c r="GH64" s="289"/>
      <c r="GI64" s="289"/>
      <c r="GJ64" s="289"/>
      <c r="GK64" s="289"/>
      <c r="GL64" s="289"/>
      <c r="GM64" s="289"/>
      <c r="GN64" s="289"/>
      <c r="GO64" s="289"/>
      <c r="GP64" s="289"/>
      <c r="GQ64" s="289"/>
      <c r="GR64" s="289"/>
      <c r="GS64" s="289"/>
      <c r="GT64" s="289"/>
      <c r="GU64" s="289"/>
      <c r="GV64" s="289"/>
      <c r="GW64" s="289"/>
      <c r="GX64" s="289"/>
      <c r="GY64" s="289"/>
      <c r="GZ64" s="289"/>
      <c r="HA64" s="289"/>
      <c r="HB64" s="289"/>
      <c r="HC64" s="289"/>
      <c r="HD64" s="289"/>
      <c r="HE64" s="289"/>
      <c r="HF64" s="289"/>
      <c r="HG64" s="289"/>
      <c r="HH64" s="289"/>
      <c r="HI64" s="289"/>
      <c r="HJ64" s="289"/>
      <c r="HK64" s="289"/>
      <c r="HL64" s="289"/>
      <c r="HM64" s="289"/>
      <c r="HN64" s="289"/>
      <c r="HO64" s="289"/>
      <c r="HP64" s="289"/>
      <c r="HQ64" s="289"/>
      <c r="HR64" s="289"/>
      <c r="HS64" s="289"/>
      <c r="HT64" s="289"/>
      <c r="HU64" s="289"/>
      <c r="HV64" s="289"/>
      <c r="HW64" s="289"/>
      <c r="HX64" s="289"/>
      <c r="HY64" s="289"/>
      <c r="HZ64" s="289"/>
      <c r="IA64" s="289"/>
      <c r="IB64" s="289"/>
      <c r="IC64" s="289"/>
      <c r="ID64" s="289"/>
      <c r="IE64" s="289"/>
      <c r="IF64" s="289"/>
      <c r="IG64" s="289"/>
      <c r="IH64" s="289"/>
    </row>
    <row r="65" spans="1:242" s="23" customFormat="1" ht="13.5" customHeight="1" x14ac:dyDescent="0.25">
      <c r="A65" s="248">
        <v>28</v>
      </c>
      <c r="B65" s="175" t="s">
        <v>54</v>
      </c>
      <c r="C65" s="78" t="s">
        <v>144</v>
      </c>
      <c r="D65" s="327" t="s">
        <v>368</v>
      </c>
      <c r="E65" s="324" t="s">
        <v>368</v>
      </c>
      <c r="F65" s="324" t="s">
        <v>368</v>
      </c>
      <c r="G65" s="324"/>
      <c r="H65" s="324"/>
      <c r="I65" s="324" t="s">
        <v>368</v>
      </c>
      <c r="J65" s="324" t="s">
        <v>368</v>
      </c>
      <c r="K65" s="324" t="s">
        <v>368</v>
      </c>
      <c r="L65" s="324" t="s">
        <v>368</v>
      </c>
      <c r="M65" s="324" t="s">
        <v>368</v>
      </c>
      <c r="N65" s="324" t="s">
        <v>368</v>
      </c>
      <c r="O65" s="324" t="s">
        <v>368</v>
      </c>
      <c r="P65" s="324" t="s">
        <v>368</v>
      </c>
      <c r="Q65" s="324" t="s">
        <v>368</v>
      </c>
      <c r="R65" s="324" t="s">
        <v>368</v>
      </c>
      <c r="S65" s="324" t="s">
        <v>368</v>
      </c>
      <c r="T65" s="324" t="s">
        <v>368</v>
      </c>
      <c r="U65" s="324" t="s">
        <v>368</v>
      </c>
      <c r="V65" s="324" t="s">
        <v>368</v>
      </c>
      <c r="W65" s="324" t="s">
        <v>368</v>
      </c>
      <c r="X65" s="324" t="s">
        <v>368</v>
      </c>
      <c r="Y65" s="324" t="s">
        <v>368</v>
      </c>
      <c r="Z65" s="324" t="s">
        <v>368</v>
      </c>
      <c r="AA65" s="324" t="s">
        <v>368</v>
      </c>
      <c r="AB65" s="324" t="s">
        <v>368</v>
      </c>
      <c r="AC65" s="324" t="s">
        <v>368</v>
      </c>
      <c r="AD65" s="158" t="s">
        <v>368</v>
      </c>
      <c r="AE65" s="324" t="s">
        <v>368</v>
      </c>
      <c r="AF65" s="324" t="s">
        <v>368</v>
      </c>
      <c r="AG65" s="162" t="s">
        <v>368</v>
      </c>
      <c r="AH65" s="162"/>
      <c r="AI65" s="162" t="s">
        <v>368</v>
      </c>
      <c r="AJ65" s="162"/>
      <c r="AK65" s="324" t="s">
        <v>368</v>
      </c>
      <c r="AL65" s="324" t="s">
        <v>368</v>
      </c>
      <c r="AM65" s="324"/>
      <c r="AN65" s="324" t="s">
        <v>368</v>
      </c>
      <c r="AO65" s="324" t="s">
        <v>368</v>
      </c>
      <c r="AP65" s="324" t="s">
        <v>368</v>
      </c>
      <c r="AQ65" s="324" t="s">
        <v>368</v>
      </c>
      <c r="AR65" s="324" t="s">
        <v>368</v>
      </c>
      <c r="AS65" s="324" t="s">
        <v>368</v>
      </c>
      <c r="AT65" s="324" t="s">
        <v>368</v>
      </c>
      <c r="AU65" s="324" t="s">
        <v>368</v>
      </c>
      <c r="AV65" s="324" t="s">
        <v>368</v>
      </c>
      <c r="AW65" s="324" t="s">
        <v>368</v>
      </c>
      <c r="AX65" s="324" t="s">
        <v>368</v>
      </c>
      <c r="AY65" s="324" t="s">
        <v>368</v>
      </c>
      <c r="AZ65" s="324"/>
      <c r="BA65" s="324" t="s">
        <v>368</v>
      </c>
      <c r="BB65" s="324"/>
      <c r="BC65" s="324" t="s">
        <v>368</v>
      </c>
      <c r="BD65" s="324" t="s">
        <v>368</v>
      </c>
      <c r="BE65" s="324" t="s">
        <v>368</v>
      </c>
      <c r="BF65" s="324" t="s">
        <v>368</v>
      </c>
      <c r="BG65" s="324"/>
      <c r="BH65" s="324" t="s">
        <v>368</v>
      </c>
      <c r="BI65" s="324" t="s">
        <v>368</v>
      </c>
      <c r="BJ65" s="324"/>
      <c r="BK65" s="324" t="s">
        <v>368</v>
      </c>
      <c r="BL65" s="324" t="s">
        <v>368</v>
      </c>
      <c r="BM65" s="324" t="s">
        <v>368</v>
      </c>
      <c r="BN65" s="324" t="s">
        <v>368</v>
      </c>
      <c r="BO65" s="324" t="s">
        <v>368</v>
      </c>
      <c r="BP65" s="324" t="s">
        <v>368</v>
      </c>
      <c r="BQ65" s="324"/>
      <c r="BR65" s="324" t="s">
        <v>368</v>
      </c>
      <c r="BS65" s="324" t="s">
        <v>368</v>
      </c>
      <c r="BT65" s="185">
        <f t="shared" si="1"/>
        <v>0</v>
      </c>
      <c r="BU65"/>
      <c r="BV65" s="290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5"/>
      <c r="CT65" s="285"/>
      <c r="CU65" s="285"/>
      <c r="CV65" s="286"/>
      <c r="CW65" s="286"/>
      <c r="CX65" s="286"/>
      <c r="CY65" s="286"/>
      <c r="CZ65" s="286"/>
      <c r="DA65" s="286"/>
      <c r="DB65" s="286"/>
      <c r="DC65" s="286"/>
      <c r="DD65" s="286"/>
      <c r="DE65" s="286"/>
      <c r="DF65" s="286"/>
      <c r="DG65" s="286"/>
      <c r="DH65" s="286"/>
      <c r="DI65" s="286"/>
      <c r="DJ65" s="286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6"/>
      <c r="DW65" s="286"/>
      <c r="DX65" s="286"/>
      <c r="DY65" s="286"/>
      <c r="DZ65" s="286"/>
      <c r="EA65" s="286"/>
      <c r="EB65" s="286"/>
      <c r="EC65" s="286"/>
      <c r="ED65" s="286"/>
      <c r="EE65" s="286"/>
      <c r="EF65" s="286"/>
      <c r="EG65" s="286"/>
      <c r="EH65" s="286"/>
      <c r="EI65" s="286"/>
      <c r="EJ65" s="286"/>
      <c r="EK65" s="286"/>
      <c r="EL65" s="286"/>
      <c r="EM65" s="286"/>
      <c r="EN65" s="286"/>
      <c r="EO65" s="286"/>
      <c r="EP65" s="286"/>
      <c r="EQ65" s="286"/>
      <c r="ER65" s="286"/>
      <c r="ES65" s="286"/>
      <c r="ET65" s="286"/>
      <c r="EU65" s="286"/>
      <c r="EV65" s="286"/>
      <c r="EW65" s="286"/>
      <c r="EX65" s="286"/>
      <c r="EY65" s="286"/>
      <c r="EZ65" s="286"/>
      <c r="FA65" s="286"/>
      <c r="FB65" s="286"/>
      <c r="FC65" s="286"/>
      <c r="FD65" s="286"/>
      <c r="FE65" s="286"/>
      <c r="FF65" s="286"/>
      <c r="FG65" s="286"/>
      <c r="FH65" s="286"/>
      <c r="FI65" s="286"/>
      <c r="FJ65" s="286"/>
      <c r="FK65" s="286"/>
      <c r="FL65" s="286"/>
      <c r="FM65" s="286"/>
      <c r="FN65" s="286"/>
      <c r="FO65" s="286"/>
      <c r="FP65" s="286"/>
      <c r="FQ65" s="286"/>
      <c r="FR65" s="286"/>
      <c r="FS65" s="286"/>
      <c r="FT65" s="286"/>
      <c r="FU65" s="286"/>
      <c r="FV65" s="286"/>
      <c r="FW65" s="286"/>
      <c r="FX65" s="286"/>
      <c r="FY65" s="286"/>
      <c r="FZ65" s="286"/>
      <c r="GA65" s="286"/>
      <c r="GB65" s="286"/>
      <c r="GC65" s="286"/>
      <c r="GD65" s="286"/>
      <c r="GE65" s="286"/>
      <c r="GF65" s="286"/>
      <c r="GG65" s="286"/>
      <c r="GH65" s="286"/>
      <c r="GI65" s="286"/>
      <c r="GJ65" s="286"/>
      <c r="GK65" s="286"/>
      <c r="GL65" s="286"/>
      <c r="GM65" s="286"/>
      <c r="GN65" s="286"/>
      <c r="GO65" s="286"/>
      <c r="GP65" s="286"/>
      <c r="GQ65" s="286"/>
      <c r="GR65" s="286"/>
      <c r="GS65" s="286"/>
      <c r="GT65" s="286"/>
      <c r="GU65" s="286"/>
      <c r="GV65" s="286"/>
      <c r="GW65" s="286"/>
      <c r="GX65" s="286"/>
      <c r="GY65" s="286"/>
      <c r="GZ65" s="286"/>
      <c r="HA65" s="286"/>
      <c r="HB65" s="286"/>
      <c r="HC65" s="286"/>
      <c r="HD65" s="286"/>
      <c r="HE65" s="286"/>
      <c r="HF65" s="286"/>
      <c r="HG65" s="286"/>
      <c r="HH65" s="286"/>
      <c r="HI65" s="286"/>
      <c r="HJ65" s="286"/>
      <c r="HK65" s="286"/>
      <c r="HL65" s="286"/>
      <c r="HM65" s="286"/>
      <c r="HN65" s="286"/>
      <c r="HO65" s="286"/>
      <c r="HP65" s="286"/>
      <c r="HQ65" s="286"/>
      <c r="HR65" s="286"/>
      <c r="HS65" s="286"/>
      <c r="HT65" s="286"/>
      <c r="HU65" s="286"/>
      <c r="HV65" s="286"/>
      <c r="HW65" s="286"/>
      <c r="HX65" s="286"/>
      <c r="HY65" s="286"/>
      <c r="HZ65" s="286"/>
      <c r="IA65" s="286"/>
      <c r="IB65" s="286"/>
      <c r="IC65" s="286"/>
      <c r="ID65" s="286"/>
      <c r="IE65" s="286"/>
      <c r="IF65" s="286"/>
      <c r="IG65" s="286"/>
      <c r="IH65" s="286"/>
    </row>
    <row r="66" spans="1:242" s="270" customFormat="1" ht="13.5" customHeight="1" x14ac:dyDescent="0.25">
      <c r="A66" s="269"/>
      <c r="B66" s="244"/>
      <c r="C66" s="362"/>
      <c r="D66" s="322" t="s">
        <v>368</v>
      </c>
      <c r="E66" s="323" t="s">
        <v>368</v>
      </c>
      <c r="F66" s="323" t="s">
        <v>368</v>
      </c>
      <c r="G66" s="323"/>
      <c r="H66" s="323"/>
      <c r="I66" s="323" t="s">
        <v>368</v>
      </c>
      <c r="J66" s="323" t="s">
        <v>368</v>
      </c>
      <c r="K66" s="323" t="s">
        <v>368</v>
      </c>
      <c r="L66" s="323" t="s">
        <v>368</v>
      </c>
      <c r="M66" s="323" t="s">
        <v>368</v>
      </c>
      <c r="N66" s="323" t="s">
        <v>368</v>
      </c>
      <c r="O66" s="323" t="s">
        <v>368</v>
      </c>
      <c r="P66" s="323" t="s">
        <v>368</v>
      </c>
      <c r="Q66" s="323" t="s">
        <v>368</v>
      </c>
      <c r="R66" s="323" t="s">
        <v>368</v>
      </c>
      <c r="S66" s="323" t="s">
        <v>368</v>
      </c>
      <c r="T66" s="323" t="s">
        <v>368</v>
      </c>
      <c r="U66" s="323" t="s">
        <v>368</v>
      </c>
      <c r="V66" s="323" t="s">
        <v>368</v>
      </c>
      <c r="W66" s="323" t="s">
        <v>368</v>
      </c>
      <c r="X66" s="323" t="s">
        <v>368</v>
      </c>
      <c r="Y66" s="323" t="s">
        <v>368</v>
      </c>
      <c r="Z66" s="323" t="s">
        <v>368</v>
      </c>
      <c r="AA66" s="323" t="s">
        <v>368</v>
      </c>
      <c r="AB66" s="323" t="s">
        <v>368</v>
      </c>
      <c r="AC66" s="323" t="s">
        <v>368</v>
      </c>
      <c r="AD66" s="334" t="s">
        <v>368</v>
      </c>
      <c r="AE66" s="323" t="s">
        <v>368</v>
      </c>
      <c r="AF66" s="323" t="s">
        <v>368</v>
      </c>
      <c r="AG66" s="330" t="s">
        <v>368</v>
      </c>
      <c r="AH66" s="330"/>
      <c r="AI66" s="330" t="s">
        <v>368</v>
      </c>
      <c r="AJ66" s="330"/>
      <c r="AK66" s="323" t="s">
        <v>368</v>
      </c>
      <c r="AL66" s="323" t="s">
        <v>368</v>
      </c>
      <c r="AM66" s="323"/>
      <c r="AN66" s="323" t="s">
        <v>368</v>
      </c>
      <c r="AO66" s="323" t="s">
        <v>368</v>
      </c>
      <c r="AP66" s="323" t="s">
        <v>368</v>
      </c>
      <c r="AQ66" s="323" t="s">
        <v>368</v>
      </c>
      <c r="AR66" s="323" t="s">
        <v>368</v>
      </c>
      <c r="AS66" s="323" t="s">
        <v>368</v>
      </c>
      <c r="AT66" s="323" t="s">
        <v>368</v>
      </c>
      <c r="AU66" s="323" t="s">
        <v>368</v>
      </c>
      <c r="AV66" s="323" t="s">
        <v>368</v>
      </c>
      <c r="AW66" s="323" t="s">
        <v>368</v>
      </c>
      <c r="AX66" s="323" t="s">
        <v>368</v>
      </c>
      <c r="AY66" s="323" t="s">
        <v>368</v>
      </c>
      <c r="AZ66" s="323"/>
      <c r="BA66" s="323" t="s">
        <v>368</v>
      </c>
      <c r="BB66" s="323"/>
      <c r="BC66" s="323" t="s">
        <v>368</v>
      </c>
      <c r="BD66" s="323" t="s">
        <v>368</v>
      </c>
      <c r="BE66" s="323" t="s">
        <v>368</v>
      </c>
      <c r="BF66" s="323" t="s">
        <v>368</v>
      </c>
      <c r="BG66" s="323"/>
      <c r="BH66" s="323" t="s">
        <v>368</v>
      </c>
      <c r="BI66" s="323" t="s">
        <v>368</v>
      </c>
      <c r="BJ66" s="323"/>
      <c r="BK66" s="323" t="s">
        <v>368</v>
      </c>
      <c r="BL66" s="323" t="s">
        <v>368</v>
      </c>
      <c r="BM66" s="323" t="s">
        <v>368</v>
      </c>
      <c r="BN66" s="323" t="s">
        <v>368</v>
      </c>
      <c r="BO66" s="323" t="s">
        <v>368</v>
      </c>
      <c r="BP66" s="323" t="s">
        <v>368</v>
      </c>
      <c r="BQ66" s="323"/>
      <c r="BR66" s="323" t="s">
        <v>368</v>
      </c>
      <c r="BS66" s="323" t="s">
        <v>368</v>
      </c>
      <c r="BT66" s="395">
        <f t="shared" si="1"/>
        <v>0</v>
      </c>
      <c r="BU66"/>
      <c r="BV66" s="287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9"/>
      <c r="CW66" s="289"/>
      <c r="CX66" s="289"/>
      <c r="CY66" s="289"/>
      <c r="CZ66" s="289"/>
      <c r="DA66" s="289"/>
      <c r="DB66" s="289"/>
      <c r="DC66" s="289"/>
      <c r="DD66" s="289"/>
      <c r="DE66" s="289"/>
      <c r="DF66" s="289"/>
      <c r="DG66" s="289"/>
      <c r="DH66" s="289"/>
      <c r="DI66" s="289"/>
      <c r="DJ66" s="289"/>
      <c r="DK66" s="289"/>
      <c r="DL66" s="289"/>
      <c r="DM66" s="289"/>
      <c r="DN66" s="289"/>
      <c r="DO66" s="289"/>
      <c r="DP66" s="289"/>
      <c r="DQ66" s="289"/>
      <c r="DR66" s="289"/>
      <c r="DS66" s="289"/>
      <c r="DT66" s="289"/>
      <c r="DU66" s="289"/>
      <c r="DV66" s="289"/>
      <c r="DW66" s="289"/>
      <c r="DX66" s="289"/>
      <c r="DY66" s="289"/>
      <c r="DZ66" s="289"/>
      <c r="EA66" s="289"/>
      <c r="EB66" s="289"/>
      <c r="EC66" s="289"/>
      <c r="ED66" s="289"/>
      <c r="EE66" s="289"/>
      <c r="EF66" s="289"/>
      <c r="EG66" s="289"/>
      <c r="EH66" s="289"/>
      <c r="EI66" s="289"/>
      <c r="EJ66" s="289"/>
      <c r="EK66" s="289"/>
      <c r="EL66" s="289"/>
      <c r="EM66" s="289"/>
      <c r="EN66" s="289"/>
      <c r="EO66" s="289"/>
      <c r="EP66" s="289"/>
      <c r="EQ66" s="289"/>
      <c r="ER66" s="289"/>
      <c r="ES66" s="289"/>
      <c r="ET66" s="289"/>
      <c r="EU66" s="289"/>
      <c r="EV66" s="289"/>
      <c r="EW66" s="289"/>
      <c r="EX66" s="289"/>
      <c r="EY66" s="289"/>
      <c r="EZ66" s="289"/>
      <c r="FA66" s="289"/>
      <c r="FB66" s="289"/>
      <c r="FC66" s="289"/>
      <c r="FD66" s="289"/>
      <c r="FE66" s="289"/>
      <c r="FF66" s="289"/>
      <c r="FG66" s="289"/>
      <c r="FH66" s="289"/>
      <c r="FI66" s="289"/>
      <c r="FJ66" s="289"/>
      <c r="FK66" s="289"/>
      <c r="FL66" s="289"/>
      <c r="FM66" s="289"/>
      <c r="FN66" s="289"/>
      <c r="FO66" s="289"/>
      <c r="FP66" s="289"/>
      <c r="FQ66" s="289"/>
      <c r="FR66" s="289"/>
      <c r="FS66" s="289"/>
      <c r="FT66" s="289"/>
      <c r="FU66" s="289"/>
      <c r="FV66" s="289"/>
      <c r="FW66" s="289"/>
      <c r="FX66" s="289"/>
      <c r="FY66" s="289"/>
      <c r="FZ66" s="289"/>
      <c r="GA66" s="289"/>
      <c r="GB66" s="289"/>
      <c r="GC66" s="289"/>
      <c r="GD66" s="289"/>
      <c r="GE66" s="289"/>
      <c r="GF66" s="289"/>
      <c r="GG66" s="289"/>
      <c r="GH66" s="289"/>
      <c r="GI66" s="289"/>
      <c r="GJ66" s="289"/>
      <c r="GK66" s="289"/>
      <c r="GL66" s="289"/>
      <c r="GM66" s="289"/>
      <c r="GN66" s="289"/>
      <c r="GO66" s="289"/>
      <c r="GP66" s="289"/>
      <c r="GQ66" s="289"/>
      <c r="GR66" s="289"/>
      <c r="GS66" s="289"/>
      <c r="GT66" s="289"/>
      <c r="GU66" s="289"/>
      <c r="GV66" s="289"/>
      <c r="GW66" s="289"/>
      <c r="GX66" s="289"/>
      <c r="GY66" s="289"/>
      <c r="GZ66" s="289"/>
      <c r="HA66" s="289"/>
      <c r="HB66" s="289"/>
      <c r="HC66" s="289"/>
      <c r="HD66" s="289"/>
      <c r="HE66" s="289"/>
      <c r="HF66" s="289"/>
      <c r="HG66" s="289"/>
      <c r="HH66" s="289"/>
      <c r="HI66" s="289"/>
      <c r="HJ66" s="289"/>
      <c r="HK66" s="289"/>
      <c r="HL66" s="289"/>
      <c r="HM66" s="289"/>
      <c r="HN66" s="289"/>
      <c r="HO66" s="289"/>
      <c r="HP66" s="289"/>
      <c r="HQ66" s="289"/>
      <c r="HR66" s="289"/>
      <c r="HS66" s="289"/>
      <c r="HT66" s="289"/>
      <c r="HU66" s="289"/>
      <c r="HV66" s="289"/>
      <c r="HW66" s="289"/>
      <c r="HX66" s="289"/>
      <c r="HY66" s="289"/>
      <c r="HZ66" s="289"/>
      <c r="IA66" s="289"/>
      <c r="IB66" s="289"/>
      <c r="IC66" s="289"/>
      <c r="ID66" s="289"/>
      <c r="IE66" s="289"/>
      <c r="IF66" s="289"/>
      <c r="IG66" s="289"/>
      <c r="IH66" s="289"/>
    </row>
    <row r="67" spans="1:242" s="23" customFormat="1" ht="13.5" customHeight="1" x14ac:dyDescent="0.25">
      <c r="A67" s="265">
        <v>29</v>
      </c>
      <c r="B67" s="175" t="s">
        <v>21</v>
      </c>
      <c r="C67" s="78" t="s">
        <v>145</v>
      </c>
      <c r="D67" s="327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>
        <v>1</v>
      </c>
      <c r="V67" s="324"/>
      <c r="W67" s="324"/>
      <c r="X67" s="324"/>
      <c r="Y67" s="324"/>
      <c r="Z67" s="324"/>
      <c r="AA67" s="324"/>
      <c r="AB67" s="324"/>
      <c r="AC67" s="324"/>
      <c r="AD67" s="324"/>
      <c r="AE67" s="158"/>
      <c r="AF67" s="324"/>
      <c r="AG67" s="162"/>
      <c r="AH67" s="162"/>
      <c r="AI67" s="162"/>
      <c r="AJ67" s="162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  <c r="BO67" s="324"/>
      <c r="BP67" s="324"/>
      <c r="BQ67" s="324"/>
      <c r="BR67" s="324"/>
      <c r="BS67" s="324"/>
      <c r="BT67" s="185">
        <f t="shared" si="1"/>
        <v>1</v>
      </c>
      <c r="BU67"/>
      <c r="BV67" s="284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5"/>
      <c r="CI67" s="285"/>
      <c r="CJ67" s="285"/>
      <c r="CK67" s="285"/>
      <c r="CL67" s="285"/>
      <c r="CM67" s="285"/>
      <c r="CN67" s="285"/>
      <c r="CO67" s="285"/>
      <c r="CP67" s="285"/>
      <c r="CQ67" s="285"/>
      <c r="CR67" s="285"/>
      <c r="CS67" s="285"/>
      <c r="CT67" s="285"/>
      <c r="CU67" s="285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  <c r="FL67" s="286"/>
      <c r="FM67" s="286"/>
      <c r="FN67" s="286"/>
      <c r="FO67" s="286"/>
      <c r="FP67" s="286"/>
      <c r="FQ67" s="286"/>
      <c r="FR67" s="286"/>
      <c r="FS67" s="286"/>
      <c r="FT67" s="286"/>
      <c r="FU67" s="286"/>
      <c r="FV67" s="286"/>
      <c r="FW67" s="286"/>
      <c r="FX67" s="286"/>
      <c r="FY67" s="286"/>
      <c r="FZ67" s="286"/>
      <c r="GA67" s="286"/>
      <c r="GB67" s="286"/>
      <c r="GC67" s="286"/>
      <c r="GD67" s="286"/>
      <c r="GE67" s="286"/>
      <c r="GF67" s="286"/>
      <c r="GG67" s="286"/>
      <c r="GH67" s="286"/>
      <c r="GI67" s="286"/>
      <c r="GJ67" s="286"/>
      <c r="GK67" s="286"/>
      <c r="GL67" s="286"/>
      <c r="GM67" s="286"/>
      <c r="GN67" s="286"/>
      <c r="GO67" s="286"/>
      <c r="GP67" s="286"/>
      <c r="GQ67" s="286"/>
      <c r="GR67" s="286"/>
      <c r="GS67" s="286"/>
      <c r="GT67" s="286"/>
      <c r="GU67" s="286"/>
      <c r="GV67" s="286"/>
      <c r="GW67" s="286"/>
      <c r="GX67" s="286"/>
      <c r="GY67" s="286"/>
      <c r="GZ67" s="286"/>
      <c r="HA67" s="286"/>
      <c r="HB67" s="286"/>
      <c r="HC67" s="286"/>
      <c r="HD67" s="286"/>
      <c r="HE67" s="286"/>
      <c r="HF67" s="286"/>
      <c r="HG67" s="286"/>
      <c r="HH67" s="286"/>
      <c r="HI67" s="286"/>
      <c r="HJ67" s="286"/>
      <c r="HK67" s="286"/>
      <c r="HL67" s="286"/>
      <c r="HM67" s="286"/>
      <c r="HN67" s="286"/>
      <c r="HO67" s="286"/>
      <c r="HP67" s="286"/>
      <c r="HQ67" s="286"/>
      <c r="HR67" s="286"/>
      <c r="HS67" s="286"/>
      <c r="HT67" s="286"/>
      <c r="HU67" s="286"/>
      <c r="HV67" s="286"/>
      <c r="HW67" s="286"/>
      <c r="HX67" s="286"/>
      <c r="HY67" s="286"/>
      <c r="HZ67" s="286"/>
      <c r="IA67" s="286"/>
      <c r="IB67" s="286"/>
      <c r="IC67" s="286"/>
      <c r="ID67" s="286"/>
      <c r="IE67" s="286"/>
      <c r="IF67" s="286"/>
      <c r="IG67" s="286"/>
      <c r="IH67" s="286"/>
    </row>
    <row r="68" spans="1:242" s="270" customFormat="1" ht="14.25" customHeight="1" x14ac:dyDescent="0.25">
      <c r="A68" s="272"/>
      <c r="B68" s="244"/>
      <c r="C68" s="359"/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34"/>
      <c r="AF68" s="323"/>
      <c r="AG68" s="330"/>
      <c r="AH68" s="330"/>
      <c r="AI68" s="330"/>
      <c r="AJ68" s="330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95">
        <f t="shared" si="1"/>
        <v>0</v>
      </c>
      <c r="BU68"/>
      <c r="BV68" s="291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8"/>
      <c r="CI68" s="288"/>
      <c r="CJ68" s="288"/>
      <c r="CK68" s="288"/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9"/>
      <c r="CW68" s="289"/>
      <c r="CX68" s="289"/>
      <c r="CY68" s="289"/>
      <c r="CZ68" s="289"/>
      <c r="DA68" s="289"/>
      <c r="DB68" s="289"/>
      <c r="DC68" s="289"/>
      <c r="DD68" s="289"/>
      <c r="DE68" s="289"/>
      <c r="DF68" s="289"/>
      <c r="DG68" s="289"/>
      <c r="DH68" s="289"/>
      <c r="DI68" s="289"/>
      <c r="DJ68" s="289"/>
      <c r="DK68" s="289"/>
      <c r="DL68" s="289"/>
      <c r="DM68" s="289"/>
      <c r="DN68" s="289"/>
      <c r="DO68" s="289"/>
      <c r="DP68" s="289"/>
      <c r="DQ68" s="289"/>
      <c r="DR68" s="289"/>
      <c r="DS68" s="289"/>
      <c r="DT68" s="289"/>
      <c r="DU68" s="289"/>
      <c r="DV68" s="289"/>
      <c r="DW68" s="289"/>
      <c r="DX68" s="289"/>
      <c r="DY68" s="289"/>
      <c r="DZ68" s="289"/>
      <c r="EA68" s="289"/>
      <c r="EB68" s="289"/>
      <c r="EC68" s="289"/>
      <c r="ED68" s="289"/>
      <c r="EE68" s="289"/>
      <c r="EF68" s="289"/>
      <c r="EG68" s="289"/>
      <c r="EH68" s="289"/>
      <c r="EI68" s="289"/>
      <c r="EJ68" s="289"/>
      <c r="EK68" s="289"/>
      <c r="EL68" s="289"/>
      <c r="EM68" s="289"/>
      <c r="EN68" s="289"/>
      <c r="EO68" s="289"/>
      <c r="EP68" s="289"/>
      <c r="EQ68" s="289"/>
      <c r="ER68" s="289"/>
      <c r="ES68" s="289"/>
      <c r="ET68" s="289"/>
      <c r="EU68" s="289"/>
      <c r="EV68" s="289"/>
      <c r="EW68" s="289"/>
      <c r="EX68" s="289"/>
      <c r="EY68" s="289"/>
      <c r="EZ68" s="289"/>
      <c r="FA68" s="289"/>
      <c r="FB68" s="289"/>
      <c r="FC68" s="289"/>
      <c r="FD68" s="289"/>
      <c r="FE68" s="289"/>
      <c r="FF68" s="289"/>
      <c r="FG68" s="289"/>
      <c r="FH68" s="289"/>
      <c r="FI68" s="289"/>
      <c r="FJ68" s="289"/>
      <c r="FK68" s="289"/>
      <c r="FL68" s="289"/>
      <c r="FM68" s="289"/>
      <c r="FN68" s="289"/>
      <c r="FO68" s="289"/>
      <c r="FP68" s="289"/>
      <c r="FQ68" s="289"/>
      <c r="FR68" s="289"/>
      <c r="FS68" s="289"/>
      <c r="FT68" s="289"/>
      <c r="FU68" s="289"/>
      <c r="FV68" s="289"/>
      <c r="FW68" s="289"/>
      <c r="FX68" s="289"/>
      <c r="FY68" s="289"/>
      <c r="FZ68" s="289"/>
      <c r="GA68" s="289"/>
      <c r="GB68" s="289"/>
      <c r="GC68" s="289"/>
      <c r="GD68" s="289"/>
      <c r="GE68" s="289"/>
      <c r="GF68" s="289"/>
      <c r="GG68" s="289"/>
      <c r="GH68" s="289"/>
      <c r="GI68" s="289"/>
      <c r="GJ68" s="289"/>
      <c r="GK68" s="289"/>
      <c r="GL68" s="289"/>
      <c r="GM68" s="289"/>
      <c r="GN68" s="289"/>
      <c r="GO68" s="289"/>
      <c r="GP68" s="289"/>
      <c r="GQ68" s="289"/>
      <c r="GR68" s="289"/>
      <c r="GS68" s="289"/>
      <c r="GT68" s="289"/>
      <c r="GU68" s="289"/>
      <c r="GV68" s="289"/>
      <c r="GW68" s="289"/>
      <c r="GX68" s="289"/>
      <c r="GY68" s="289"/>
      <c r="GZ68" s="289"/>
      <c r="HA68" s="289"/>
      <c r="HB68" s="289"/>
      <c r="HC68" s="289"/>
      <c r="HD68" s="289"/>
      <c r="HE68" s="289"/>
      <c r="HF68" s="289"/>
      <c r="HG68" s="289"/>
      <c r="HH68" s="289"/>
      <c r="HI68" s="289"/>
      <c r="HJ68" s="289"/>
      <c r="HK68" s="289"/>
      <c r="HL68" s="289"/>
      <c r="HM68" s="289"/>
      <c r="HN68" s="289"/>
      <c r="HO68" s="289"/>
      <c r="HP68" s="289"/>
      <c r="HQ68" s="289"/>
      <c r="HR68" s="289"/>
      <c r="HS68" s="289"/>
      <c r="HT68" s="289"/>
      <c r="HU68" s="289"/>
      <c r="HV68" s="289"/>
      <c r="HW68" s="289"/>
      <c r="HX68" s="289"/>
      <c r="HY68" s="289"/>
      <c r="HZ68" s="289"/>
      <c r="IA68" s="289"/>
      <c r="IB68" s="289"/>
      <c r="IC68" s="289"/>
      <c r="ID68" s="289"/>
      <c r="IE68" s="289"/>
      <c r="IF68" s="289"/>
      <c r="IG68" s="289"/>
      <c r="IH68" s="289"/>
    </row>
    <row r="69" spans="1:242" s="23" customFormat="1" ht="13.5" customHeight="1" x14ac:dyDescent="0.25">
      <c r="A69" s="265">
        <v>30</v>
      </c>
      <c r="B69" s="175" t="s">
        <v>22</v>
      </c>
      <c r="C69" s="78" t="s">
        <v>87</v>
      </c>
      <c r="D69" s="327" t="s">
        <v>368</v>
      </c>
      <c r="E69" s="324" t="s">
        <v>368</v>
      </c>
      <c r="F69" s="324" t="s">
        <v>368</v>
      </c>
      <c r="G69" s="324"/>
      <c r="H69" s="324"/>
      <c r="I69" s="324" t="s">
        <v>368</v>
      </c>
      <c r="J69" s="324" t="s">
        <v>368</v>
      </c>
      <c r="K69" s="324" t="s">
        <v>368</v>
      </c>
      <c r="L69" s="324" t="s">
        <v>368</v>
      </c>
      <c r="M69" s="324" t="s">
        <v>368</v>
      </c>
      <c r="N69" s="324" t="s">
        <v>368</v>
      </c>
      <c r="O69" s="324" t="s">
        <v>368</v>
      </c>
      <c r="P69" s="324" t="s">
        <v>368</v>
      </c>
      <c r="Q69" s="324" t="s">
        <v>368</v>
      </c>
      <c r="R69" s="324" t="s">
        <v>368</v>
      </c>
      <c r="S69" s="324" t="s">
        <v>368</v>
      </c>
      <c r="T69" s="324" t="s">
        <v>368</v>
      </c>
      <c r="U69" s="324" t="s">
        <v>368</v>
      </c>
      <c r="V69" s="324" t="s">
        <v>368</v>
      </c>
      <c r="W69" s="324" t="s">
        <v>368</v>
      </c>
      <c r="X69" s="324" t="s">
        <v>368</v>
      </c>
      <c r="Y69" s="324" t="s">
        <v>368</v>
      </c>
      <c r="Z69" s="324" t="s">
        <v>368</v>
      </c>
      <c r="AA69" s="324" t="s">
        <v>368</v>
      </c>
      <c r="AB69" s="324" t="s">
        <v>368</v>
      </c>
      <c r="AC69" s="324" t="s">
        <v>368</v>
      </c>
      <c r="AD69" s="324" t="s">
        <v>368</v>
      </c>
      <c r="AE69" s="324" t="s">
        <v>368</v>
      </c>
      <c r="AF69" s="158" t="s">
        <v>368</v>
      </c>
      <c r="AG69" s="162" t="s">
        <v>368</v>
      </c>
      <c r="AH69" s="162"/>
      <c r="AI69" s="162" t="s">
        <v>368</v>
      </c>
      <c r="AJ69" s="162"/>
      <c r="AK69" s="324" t="s">
        <v>368</v>
      </c>
      <c r="AL69" s="324" t="s">
        <v>368</v>
      </c>
      <c r="AM69" s="324"/>
      <c r="AN69" s="324" t="s">
        <v>368</v>
      </c>
      <c r="AO69" s="324" t="s">
        <v>368</v>
      </c>
      <c r="AP69" s="324" t="s">
        <v>368</v>
      </c>
      <c r="AQ69" s="324" t="s">
        <v>368</v>
      </c>
      <c r="AR69" s="324" t="s">
        <v>368</v>
      </c>
      <c r="AS69" s="324" t="s">
        <v>368</v>
      </c>
      <c r="AT69" s="324" t="s">
        <v>368</v>
      </c>
      <c r="AU69" s="324" t="s">
        <v>368</v>
      </c>
      <c r="AV69" s="324" t="s">
        <v>368</v>
      </c>
      <c r="AW69" s="324" t="s">
        <v>368</v>
      </c>
      <c r="AX69" s="324" t="s">
        <v>368</v>
      </c>
      <c r="AY69" s="324" t="s">
        <v>368</v>
      </c>
      <c r="AZ69" s="324"/>
      <c r="BA69" s="324" t="s">
        <v>368</v>
      </c>
      <c r="BB69" s="324"/>
      <c r="BC69" s="324" t="s">
        <v>368</v>
      </c>
      <c r="BD69" s="324" t="s">
        <v>368</v>
      </c>
      <c r="BE69" s="324" t="s">
        <v>368</v>
      </c>
      <c r="BF69" s="324" t="s">
        <v>368</v>
      </c>
      <c r="BG69" s="324"/>
      <c r="BH69" s="324" t="s">
        <v>368</v>
      </c>
      <c r="BI69" s="324" t="s">
        <v>368</v>
      </c>
      <c r="BJ69" s="324"/>
      <c r="BK69" s="324" t="s">
        <v>368</v>
      </c>
      <c r="BL69" s="324" t="s">
        <v>368</v>
      </c>
      <c r="BM69" s="324" t="s">
        <v>368</v>
      </c>
      <c r="BN69" s="324" t="s">
        <v>368</v>
      </c>
      <c r="BO69" s="324" t="s">
        <v>368</v>
      </c>
      <c r="BP69" s="324" t="s">
        <v>368</v>
      </c>
      <c r="BQ69" s="324"/>
      <c r="BR69" s="324" t="s">
        <v>368</v>
      </c>
      <c r="BS69" s="324" t="s">
        <v>368</v>
      </c>
      <c r="BT69" s="394">
        <f>SUM(F69:BS69)</f>
        <v>0</v>
      </c>
      <c r="BU69"/>
      <c r="BV69" s="290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5"/>
      <c r="CI69" s="285"/>
      <c r="CJ69" s="285"/>
      <c r="CK69" s="285"/>
      <c r="CL69" s="285"/>
      <c r="CM69" s="285"/>
      <c r="CN69" s="285"/>
      <c r="CO69" s="285"/>
      <c r="CP69" s="285"/>
      <c r="CQ69" s="285"/>
      <c r="CR69" s="285"/>
      <c r="CS69" s="285"/>
      <c r="CT69" s="285"/>
      <c r="CU69" s="285"/>
      <c r="CV69" s="286"/>
      <c r="CW69" s="286"/>
      <c r="CX69" s="286"/>
      <c r="CY69" s="286"/>
      <c r="CZ69" s="286"/>
      <c r="DA69" s="286"/>
      <c r="DB69" s="286"/>
      <c r="DC69" s="286"/>
      <c r="DD69" s="286"/>
      <c r="DE69" s="286"/>
      <c r="DF69" s="286"/>
      <c r="DG69" s="286"/>
      <c r="DH69" s="286"/>
      <c r="DI69" s="286"/>
      <c r="DJ69" s="286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6"/>
      <c r="DW69" s="286"/>
      <c r="DX69" s="286"/>
      <c r="DY69" s="286"/>
      <c r="DZ69" s="286"/>
      <c r="EA69" s="286"/>
      <c r="EB69" s="286"/>
      <c r="EC69" s="286"/>
      <c r="ED69" s="286"/>
      <c r="EE69" s="286"/>
      <c r="EF69" s="286"/>
      <c r="EG69" s="286"/>
      <c r="EH69" s="286"/>
      <c r="EI69" s="286"/>
      <c r="EJ69" s="286"/>
      <c r="EK69" s="286"/>
      <c r="EL69" s="286"/>
      <c r="EM69" s="286"/>
      <c r="EN69" s="286"/>
      <c r="EO69" s="286"/>
      <c r="EP69" s="286"/>
      <c r="EQ69" s="286"/>
      <c r="ER69" s="286"/>
      <c r="ES69" s="286"/>
      <c r="ET69" s="286"/>
      <c r="EU69" s="286"/>
      <c r="EV69" s="286"/>
      <c r="EW69" s="286"/>
      <c r="EX69" s="286"/>
      <c r="EY69" s="286"/>
      <c r="EZ69" s="286"/>
      <c r="FA69" s="286"/>
      <c r="FB69" s="286"/>
      <c r="FC69" s="286"/>
      <c r="FD69" s="286"/>
      <c r="FE69" s="286"/>
      <c r="FF69" s="286"/>
      <c r="FG69" s="286"/>
      <c r="FH69" s="286"/>
      <c r="FI69" s="286"/>
      <c r="FJ69" s="286"/>
      <c r="FK69" s="286"/>
      <c r="FL69" s="286"/>
      <c r="FM69" s="286"/>
      <c r="FN69" s="286"/>
      <c r="FO69" s="286"/>
      <c r="FP69" s="286"/>
      <c r="FQ69" s="286"/>
      <c r="FR69" s="286"/>
      <c r="FS69" s="286"/>
      <c r="FT69" s="286"/>
      <c r="FU69" s="286"/>
      <c r="FV69" s="286"/>
      <c r="FW69" s="286"/>
      <c r="FX69" s="286"/>
      <c r="FY69" s="286"/>
      <c r="FZ69" s="286"/>
      <c r="GA69" s="286"/>
      <c r="GB69" s="286"/>
      <c r="GC69" s="286"/>
      <c r="GD69" s="286"/>
      <c r="GE69" s="286"/>
      <c r="GF69" s="286"/>
      <c r="GG69" s="286"/>
      <c r="GH69" s="286"/>
      <c r="GI69" s="286"/>
      <c r="GJ69" s="286"/>
      <c r="GK69" s="286"/>
      <c r="GL69" s="286"/>
      <c r="GM69" s="286"/>
      <c r="GN69" s="286"/>
      <c r="GO69" s="286"/>
      <c r="GP69" s="286"/>
      <c r="GQ69" s="286"/>
      <c r="GR69" s="286"/>
      <c r="GS69" s="286"/>
      <c r="GT69" s="286"/>
      <c r="GU69" s="286"/>
      <c r="GV69" s="286"/>
      <c r="GW69" s="286"/>
      <c r="GX69" s="286"/>
      <c r="GY69" s="286"/>
      <c r="GZ69" s="286"/>
      <c r="HA69" s="286"/>
      <c r="HB69" s="286"/>
      <c r="HC69" s="286"/>
      <c r="HD69" s="286"/>
      <c r="HE69" s="286"/>
      <c r="HF69" s="286"/>
      <c r="HG69" s="286"/>
      <c r="HH69" s="286"/>
      <c r="HI69" s="286"/>
      <c r="HJ69" s="286"/>
      <c r="HK69" s="286"/>
      <c r="HL69" s="286"/>
      <c r="HM69" s="286"/>
      <c r="HN69" s="286"/>
      <c r="HO69" s="286"/>
      <c r="HP69" s="286"/>
      <c r="HQ69" s="286"/>
      <c r="HR69" s="286"/>
      <c r="HS69" s="286"/>
      <c r="HT69" s="286"/>
      <c r="HU69" s="286"/>
      <c r="HV69" s="286"/>
      <c r="HW69" s="286"/>
      <c r="HX69" s="286"/>
      <c r="HY69" s="286"/>
      <c r="HZ69" s="286"/>
      <c r="IA69" s="286"/>
      <c r="IB69" s="286"/>
      <c r="IC69" s="286"/>
      <c r="ID69" s="286"/>
      <c r="IE69" s="286"/>
      <c r="IF69" s="286"/>
      <c r="IG69" s="286"/>
      <c r="IH69" s="286"/>
    </row>
    <row r="70" spans="1:242" s="270" customFormat="1" ht="13.5" customHeight="1" x14ac:dyDescent="0.25">
      <c r="A70" s="272"/>
      <c r="B70" s="244"/>
      <c r="C70" s="359"/>
      <c r="D70" s="322" t="s">
        <v>368</v>
      </c>
      <c r="E70" s="323" t="s">
        <v>368</v>
      </c>
      <c r="F70" s="323" t="s">
        <v>368</v>
      </c>
      <c r="G70" s="323"/>
      <c r="H70" s="323"/>
      <c r="I70" s="323" t="s">
        <v>368</v>
      </c>
      <c r="J70" s="323" t="s">
        <v>368</v>
      </c>
      <c r="K70" s="323" t="s">
        <v>368</v>
      </c>
      <c r="L70" s="323" t="s">
        <v>368</v>
      </c>
      <c r="M70" s="323" t="s">
        <v>368</v>
      </c>
      <c r="N70" s="323" t="s">
        <v>368</v>
      </c>
      <c r="O70" s="323" t="s">
        <v>368</v>
      </c>
      <c r="P70" s="323" t="s">
        <v>368</v>
      </c>
      <c r="Q70" s="323" t="s">
        <v>368</v>
      </c>
      <c r="R70" s="323" t="s">
        <v>368</v>
      </c>
      <c r="S70" s="323" t="s">
        <v>368</v>
      </c>
      <c r="T70" s="323" t="s">
        <v>368</v>
      </c>
      <c r="U70" s="323" t="s">
        <v>368</v>
      </c>
      <c r="V70" s="323" t="s">
        <v>368</v>
      </c>
      <c r="W70" s="323" t="s">
        <v>368</v>
      </c>
      <c r="X70" s="323" t="s">
        <v>368</v>
      </c>
      <c r="Y70" s="323" t="s">
        <v>368</v>
      </c>
      <c r="Z70" s="323" t="s">
        <v>368</v>
      </c>
      <c r="AA70" s="323" t="s">
        <v>368</v>
      </c>
      <c r="AB70" s="323" t="s">
        <v>368</v>
      </c>
      <c r="AC70" s="323" t="s">
        <v>368</v>
      </c>
      <c r="AD70" s="323" t="s">
        <v>368</v>
      </c>
      <c r="AE70" s="323" t="s">
        <v>368</v>
      </c>
      <c r="AF70" s="334" t="s">
        <v>368</v>
      </c>
      <c r="AG70" s="330" t="s">
        <v>368</v>
      </c>
      <c r="AH70" s="330"/>
      <c r="AI70" s="330" t="s">
        <v>368</v>
      </c>
      <c r="AJ70" s="330"/>
      <c r="AK70" s="323" t="s">
        <v>368</v>
      </c>
      <c r="AL70" s="323" t="s">
        <v>368</v>
      </c>
      <c r="AM70" s="323"/>
      <c r="AN70" s="323" t="s">
        <v>368</v>
      </c>
      <c r="AO70" s="323" t="s">
        <v>368</v>
      </c>
      <c r="AP70" s="323" t="s">
        <v>368</v>
      </c>
      <c r="AQ70" s="323" t="s">
        <v>368</v>
      </c>
      <c r="AR70" s="323" t="s">
        <v>368</v>
      </c>
      <c r="AS70" s="323" t="s">
        <v>368</v>
      </c>
      <c r="AT70" s="323" t="s">
        <v>368</v>
      </c>
      <c r="AU70" s="323" t="s">
        <v>368</v>
      </c>
      <c r="AV70" s="323" t="s">
        <v>368</v>
      </c>
      <c r="AW70" s="323" t="s">
        <v>368</v>
      </c>
      <c r="AX70" s="323" t="s">
        <v>368</v>
      </c>
      <c r="AY70" s="323" t="s">
        <v>368</v>
      </c>
      <c r="AZ70" s="323"/>
      <c r="BA70" s="323" t="s">
        <v>368</v>
      </c>
      <c r="BB70" s="323"/>
      <c r="BC70" s="323" t="s">
        <v>368</v>
      </c>
      <c r="BD70" s="323" t="s">
        <v>368</v>
      </c>
      <c r="BE70" s="323" t="s">
        <v>368</v>
      </c>
      <c r="BF70" s="323" t="s">
        <v>368</v>
      </c>
      <c r="BG70" s="323"/>
      <c r="BH70" s="323" t="s">
        <v>368</v>
      </c>
      <c r="BI70" s="323" t="s">
        <v>368</v>
      </c>
      <c r="BJ70" s="323"/>
      <c r="BK70" s="323" t="s">
        <v>368</v>
      </c>
      <c r="BL70" s="323" t="s">
        <v>368</v>
      </c>
      <c r="BM70" s="323" t="s">
        <v>368</v>
      </c>
      <c r="BN70" s="323" t="s">
        <v>368</v>
      </c>
      <c r="BO70" s="323" t="s">
        <v>368</v>
      </c>
      <c r="BP70" s="323" t="s">
        <v>368</v>
      </c>
      <c r="BQ70" s="323"/>
      <c r="BR70" s="323" t="s">
        <v>368</v>
      </c>
      <c r="BS70" s="323" t="s">
        <v>368</v>
      </c>
      <c r="BT70" s="460">
        <f>SUM(F70:BS70)</f>
        <v>0</v>
      </c>
      <c r="BU70"/>
      <c r="BV70" s="291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9"/>
      <c r="CW70" s="289"/>
      <c r="CX70" s="289"/>
      <c r="CY70" s="289"/>
      <c r="CZ70" s="289"/>
      <c r="DA70" s="289"/>
      <c r="DB70" s="289"/>
      <c r="DC70" s="289"/>
      <c r="DD70" s="289"/>
      <c r="DE70" s="289"/>
      <c r="DF70" s="289"/>
      <c r="DG70" s="289"/>
      <c r="DH70" s="289"/>
      <c r="DI70" s="289"/>
      <c r="DJ70" s="289"/>
      <c r="DK70" s="289"/>
      <c r="DL70" s="289"/>
      <c r="DM70" s="289"/>
      <c r="DN70" s="289"/>
      <c r="DO70" s="289"/>
      <c r="DP70" s="289"/>
      <c r="DQ70" s="289"/>
      <c r="DR70" s="289"/>
      <c r="DS70" s="289"/>
      <c r="DT70" s="289"/>
      <c r="DU70" s="289"/>
      <c r="DV70" s="289"/>
      <c r="DW70" s="289"/>
      <c r="DX70" s="289"/>
      <c r="DY70" s="289"/>
      <c r="DZ70" s="289"/>
      <c r="EA70" s="289"/>
      <c r="EB70" s="289"/>
      <c r="EC70" s="289"/>
      <c r="ED70" s="289"/>
      <c r="EE70" s="289"/>
      <c r="EF70" s="289"/>
      <c r="EG70" s="289"/>
      <c r="EH70" s="289"/>
      <c r="EI70" s="289"/>
      <c r="EJ70" s="289"/>
      <c r="EK70" s="289"/>
      <c r="EL70" s="289"/>
      <c r="EM70" s="289"/>
      <c r="EN70" s="289"/>
      <c r="EO70" s="289"/>
      <c r="EP70" s="289"/>
      <c r="EQ70" s="289"/>
      <c r="ER70" s="289"/>
      <c r="ES70" s="289"/>
      <c r="ET70" s="289"/>
      <c r="EU70" s="289"/>
      <c r="EV70" s="289"/>
      <c r="EW70" s="289"/>
      <c r="EX70" s="289"/>
      <c r="EY70" s="289"/>
      <c r="EZ70" s="289"/>
      <c r="FA70" s="289"/>
      <c r="FB70" s="289"/>
      <c r="FC70" s="289"/>
      <c r="FD70" s="289"/>
      <c r="FE70" s="289"/>
      <c r="FF70" s="289"/>
      <c r="FG70" s="289"/>
      <c r="FH70" s="289"/>
      <c r="FI70" s="289"/>
      <c r="FJ70" s="289"/>
      <c r="FK70" s="289"/>
      <c r="FL70" s="289"/>
      <c r="FM70" s="289"/>
      <c r="FN70" s="289"/>
      <c r="FO70" s="289"/>
      <c r="FP70" s="289"/>
      <c r="FQ70" s="289"/>
      <c r="FR70" s="289"/>
      <c r="FS70" s="289"/>
      <c r="FT70" s="289"/>
      <c r="FU70" s="289"/>
      <c r="FV70" s="289"/>
      <c r="FW70" s="289"/>
      <c r="FX70" s="289"/>
      <c r="FY70" s="289"/>
      <c r="FZ70" s="289"/>
      <c r="GA70" s="289"/>
      <c r="GB70" s="289"/>
      <c r="GC70" s="289"/>
      <c r="GD70" s="289"/>
      <c r="GE70" s="289"/>
      <c r="GF70" s="289"/>
      <c r="GG70" s="289"/>
      <c r="GH70" s="289"/>
      <c r="GI70" s="289"/>
      <c r="GJ70" s="289"/>
      <c r="GK70" s="289"/>
      <c r="GL70" s="289"/>
      <c r="GM70" s="289"/>
      <c r="GN70" s="289"/>
      <c r="GO70" s="289"/>
      <c r="GP70" s="289"/>
      <c r="GQ70" s="289"/>
      <c r="GR70" s="289"/>
      <c r="GS70" s="289"/>
      <c r="GT70" s="289"/>
      <c r="GU70" s="289"/>
      <c r="GV70" s="289"/>
      <c r="GW70" s="289"/>
      <c r="GX70" s="289"/>
      <c r="GY70" s="289"/>
      <c r="GZ70" s="289"/>
      <c r="HA70" s="289"/>
      <c r="HB70" s="289"/>
      <c r="HC70" s="289"/>
      <c r="HD70" s="289"/>
      <c r="HE70" s="289"/>
      <c r="HF70" s="289"/>
      <c r="HG70" s="289"/>
      <c r="HH70" s="289"/>
      <c r="HI70" s="289"/>
      <c r="HJ70" s="289"/>
      <c r="HK70" s="289"/>
      <c r="HL70" s="289"/>
      <c r="HM70" s="289"/>
      <c r="HN70" s="289"/>
      <c r="HO70" s="289"/>
      <c r="HP70" s="289"/>
      <c r="HQ70" s="289"/>
      <c r="HR70" s="289"/>
      <c r="HS70" s="289"/>
      <c r="HT70" s="289"/>
      <c r="HU70" s="289"/>
      <c r="HV70" s="289"/>
      <c r="HW70" s="289"/>
      <c r="HX70" s="289"/>
      <c r="HY70" s="289"/>
      <c r="HZ70" s="289"/>
      <c r="IA70" s="289"/>
      <c r="IB70" s="289"/>
      <c r="IC70" s="289"/>
      <c r="ID70" s="289"/>
      <c r="IE70" s="289"/>
      <c r="IF70" s="289"/>
      <c r="IG70" s="289"/>
      <c r="IH70" s="289"/>
    </row>
    <row r="71" spans="1:242" s="23" customFormat="1" ht="13.5" customHeight="1" x14ac:dyDescent="0.25">
      <c r="A71" s="265">
        <v>31</v>
      </c>
      <c r="B71" s="175" t="s">
        <v>23</v>
      </c>
      <c r="C71" s="78" t="s">
        <v>146</v>
      </c>
      <c r="D71" s="327"/>
      <c r="E71" s="324"/>
      <c r="F71" s="324">
        <v>4</v>
      </c>
      <c r="G71" s="324"/>
      <c r="H71" s="324"/>
      <c r="I71" s="324"/>
      <c r="J71" s="324"/>
      <c r="K71" s="324"/>
      <c r="L71" s="324"/>
      <c r="M71" s="324"/>
      <c r="N71" s="324"/>
      <c r="O71" s="324">
        <v>3</v>
      </c>
      <c r="P71" s="324"/>
      <c r="Q71" s="324">
        <v>3</v>
      </c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163"/>
      <c r="AH71" s="456"/>
      <c r="AI71" s="324"/>
      <c r="AJ71" s="324"/>
      <c r="AK71" s="162">
        <v>3</v>
      </c>
      <c r="AL71" s="324"/>
      <c r="AM71" s="324"/>
      <c r="AN71" s="324"/>
      <c r="AO71" s="324"/>
      <c r="AP71" s="324"/>
      <c r="AQ71" s="324"/>
      <c r="AR71" s="324"/>
      <c r="AS71" s="324"/>
      <c r="AT71" s="324">
        <v>6</v>
      </c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4"/>
      <c r="BF71" s="324"/>
      <c r="BG71" s="324"/>
      <c r="BH71" s="324"/>
      <c r="BI71" s="324"/>
      <c r="BJ71" s="324"/>
      <c r="BK71" s="324"/>
      <c r="BL71" s="324"/>
      <c r="BM71" s="324"/>
      <c r="BN71" s="324">
        <v>14</v>
      </c>
      <c r="BO71" s="324"/>
      <c r="BP71" s="324"/>
      <c r="BQ71" s="324"/>
      <c r="BR71" s="324">
        <v>3</v>
      </c>
      <c r="BS71" s="324"/>
      <c r="BT71" s="185">
        <f t="shared" si="1"/>
        <v>36</v>
      </c>
      <c r="BU71"/>
      <c r="BV71" s="284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286"/>
      <c r="FW71" s="286"/>
      <c r="FX71" s="286"/>
      <c r="FY71" s="286"/>
      <c r="FZ71" s="286"/>
      <c r="GA71" s="286"/>
      <c r="GB71" s="286"/>
      <c r="GC71" s="286"/>
      <c r="GD71" s="286"/>
      <c r="GE71" s="286"/>
      <c r="GF71" s="286"/>
      <c r="GG71" s="286"/>
      <c r="GH71" s="286"/>
      <c r="GI71" s="286"/>
      <c r="GJ71" s="286"/>
      <c r="GK71" s="286"/>
      <c r="GL71" s="286"/>
      <c r="GM71" s="286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286"/>
      <c r="HU71" s="286"/>
      <c r="HV71" s="286"/>
      <c r="HW71" s="286"/>
      <c r="HX71" s="286"/>
      <c r="HY71" s="286"/>
      <c r="HZ71" s="286"/>
      <c r="IA71" s="286"/>
      <c r="IB71" s="286"/>
      <c r="IC71" s="286"/>
      <c r="ID71" s="286"/>
      <c r="IE71" s="286"/>
      <c r="IF71" s="286"/>
      <c r="IG71" s="286"/>
      <c r="IH71" s="286"/>
    </row>
    <row r="72" spans="1:242" s="270" customFormat="1" ht="13.5" customHeight="1" x14ac:dyDescent="0.25">
      <c r="A72" s="272"/>
      <c r="B72" s="244"/>
      <c r="C72" s="359"/>
      <c r="D72" s="322"/>
      <c r="E72" s="323"/>
      <c r="F72" s="323">
        <v>2</v>
      </c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>
        <v>2</v>
      </c>
      <c r="AB72" s="323">
        <v>3</v>
      </c>
      <c r="AC72" s="323"/>
      <c r="AD72" s="323"/>
      <c r="AE72" s="323"/>
      <c r="AF72" s="323"/>
      <c r="AG72" s="340"/>
      <c r="AH72" s="457"/>
      <c r="AI72" s="323"/>
      <c r="AJ72" s="323"/>
      <c r="AK72" s="330">
        <v>1</v>
      </c>
      <c r="AL72" s="323"/>
      <c r="AM72" s="323"/>
      <c r="AN72" s="323"/>
      <c r="AO72" s="323"/>
      <c r="AP72" s="323"/>
      <c r="AQ72" s="323"/>
      <c r="AR72" s="323"/>
      <c r="AS72" s="323"/>
      <c r="AT72" s="323">
        <v>5</v>
      </c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>
        <v>11</v>
      </c>
      <c r="BO72" s="323"/>
      <c r="BP72" s="323"/>
      <c r="BQ72" s="323"/>
      <c r="BR72" s="323">
        <v>2</v>
      </c>
      <c r="BS72" s="323"/>
      <c r="BT72" s="395">
        <f t="shared" si="1"/>
        <v>26</v>
      </c>
      <c r="BU72"/>
      <c r="BV72" s="287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/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89"/>
      <c r="EC72" s="289"/>
      <c r="ED72" s="289"/>
      <c r="EE72" s="289"/>
      <c r="EF72" s="289"/>
      <c r="EG72" s="289"/>
      <c r="EH72" s="289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89"/>
      <c r="EV72" s="289"/>
      <c r="EW72" s="289"/>
      <c r="EX72" s="289"/>
      <c r="EY72" s="289"/>
      <c r="EZ72" s="289"/>
      <c r="FA72" s="289"/>
      <c r="FB72" s="289"/>
      <c r="FC72" s="289"/>
      <c r="FD72" s="289"/>
      <c r="FE72" s="289"/>
      <c r="FF72" s="289"/>
      <c r="FG72" s="289"/>
      <c r="FH72" s="289"/>
      <c r="FI72" s="289"/>
      <c r="FJ72" s="289"/>
      <c r="FK72" s="289"/>
      <c r="FL72" s="289"/>
      <c r="FM72" s="289"/>
      <c r="FN72" s="289"/>
      <c r="FO72" s="289"/>
      <c r="FP72" s="289"/>
      <c r="FQ72" s="289"/>
      <c r="FR72" s="289"/>
      <c r="FS72" s="289"/>
      <c r="FT72" s="289"/>
      <c r="FU72" s="289"/>
      <c r="FV72" s="289"/>
      <c r="FW72" s="289"/>
      <c r="FX72" s="289"/>
      <c r="FY72" s="289"/>
      <c r="FZ72" s="289"/>
      <c r="GA72" s="289"/>
      <c r="GB72" s="289"/>
      <c r="GC72" s="289"/>
      <c r="GD72" s="289"/>
      <c r="GE72" s="289"/>
      <c r="GF72" s="289"/>
      <c r="GG72" s="289"/>
      <c r="GH72" s="289"/>
      <c r="GI72" s="289"/>
      <c r="GJ72" s="289"/>
      <c r="GK72" s="289"/>
      <c r="GL72" s="289"/>
      <c r="GM72" s="289"/>
      <c r="GN72" s="289"/>
      <c r="GO72" s="289"/>
      <c r="GP72" s="289"/>
      <c r="GQ72" s="289"/>
      <c r="GR72" s="289"/>
      <c r="GS72" s="289"/>
      <c r="GT72" s="289"/>
      <c r="GU72" s="289"/>
      <c r="GV72" s="289"/>
      <c r="GW72" s="289"/>
      <c r="GX72" s="289"/>
      <c r="GY72" s="289"/>
      <c r="GZ72" s="289"/>
      <c r="HA72" s="289"/>
      <c r="HB72" s="289"/>
      <c r="HC72" s="289"/>
      <c r="HD72" s="289"/>
      <c r="HE72" s="289"/>
      <c r="HF72" s="289"/>
      <c r="HG72" s="289"/>
      <c r="HH72" s="289"/>
      <c r="HI72" s="289"/>
      <c r="HJ72" s="289"/>
      <c r="HK72" s="289"/>
      <c r="HL72" s="289"/>
      <c r="HM72" s="289"/>
      <c r="HN72" s="289"/>
      <c r="HO72" s="289"/>
      <c r="HP72" s="289"/>
      <c r="HQ72" s="289"/>
      <c r="HR72" s="289"/>
      <c r="HS72" s="289"/>
      <c r="HT72" s="289"/>
      <c r="HU72" s="289"/>
      <c r="HV72" s="289"/>
      <c r="HW72" s="289"/>
      <c r="HX72" s="289"/>
      <c r="HY72" s="289"/>
      <c r="HZ72" s="289"/>
      <c r="IA72" s="289"/>
      <c r="IB72" s="289"/>
      <c r="IC72" s="289"/>
      <c r="ID72" s="289"/>
      <c r="IE72" s="289"/>
      <c r="IF72" s="289"/>
      <c r="IG72" s="289"/>
      <c r="IH72" s="289"/>
    </row>
    <row r="73" spans="1:242" s="23" customFormat="1" ht="13.5" customHeight="1" x14ac:dyDescent="0.25">
      <c r="A73" s="265">
        <v>32</v>
      </c>
      <c r="B73" s="175" t="s">
        <v>125</v>
      </c>
      <c r="C73" s="78" t="s">
        <v>176</v>
      </c>
      <c r="D73" s="327" t="s">
        <v>368</v>
      </c>
      <c r="E73" s="324" t="s">
        <v>368</v>
      </c>
      <c r="F73" s="324" t="s">
        <v>368</v>
      </c>
      <c r="G73" s="324"/>
      <c r="H73" s="324"/>
      <c r="I73" s="324" t="s">
        <v>368</v>
      </c>
      <c r="J73" s="324" t="s">
        <v>368</v>
      </c>
      <c r="K73" s="324" t="s">
        <v>368</v>
      </c>
      <c r="L73" s="324" t="s">
        <v>368</v>
      </c>
      <c r="M73" s="324" t="s">
        <v>368</v>
      </c>
      <c r="N73" s="324" t="s">
        <v>368</v>
      </c>
      <c r="O73" s="324" t="s">
        <v>368</v>
      </c>
      <c r="P73" s="324" t="s">
        <v>368</v>
      </c>
      <c r="Q73" s="324" t="s">
        <v>368</v>
      </c>
      <c r="R73" s="324" t="s">
        <v>368</v>
      </c>
      <c r="S73" s="324" t="s">
        <v>368</v>
      </c>
      <c r="T73" s="324" t="s">
        <v>368</v>
      </c>
      <c r="U73" s="324" t="s">
        <v>368</v>
      </c>
      <c r="V73" s="324" t="s">
        <v>368</v>
      </c>
      <c r="W73" s="324" t="s">
        <v>368</v>
      </c>
      <c r="X73" s="324" t="s">
        <v>368</v>
      </c>
      <c r="Y73" s="324" t="s">
        <v>368</v>
      </c>
      <c r="Z73" s="324" t="s">
        <v>368</v>
      </c>
      <c r="AA73" s="324" t="s">
        <v>368</v>
      </c>
      <c r="AB73" s="324" t="s">
        <v>368</v>
      </c>
      <c r="AC73" s="324" t="s">
        <v>368</v>
      </c>
      <c r="AD73" s="324" t="s">
        <v>368</v>
      </c>
      <c r="AE73" s="324" t="s">
        <v>368</v>
      </c>
      <c r="AF73" s="324" t="s">
        <v>368</v>
      </c>
      <c r="AG73" s="324" t="s">
        <v>368</v>
      </c>
      <c r="AH73" s="324"/>
      <c r="AI73" s="324" t="s">
        <v>368</v>
      </c>
      <c r="AJ73" s="324"/>
      <c r="AK73" s="324" t="s">
        <v>368</v>
      </c>
      <c r="AL73" s="324" t="s">
        <v>368</v>
      </c>
      <c r="AM73" s="324"/>
      <c r="AN73" s="324" t="s">
        <v>368</v>
      </c>
      <c r="AO73" s="324" t="s">
        <v>368</v>
      </c>
      <c r="AP73" s="324" t="s">
        <v>368</v>
      </c>
      <c r="AQ73" s="324" t="s">
        <v>368</v>
      </c>
      <c r="AR73" s="324" t="s">
        <v>368</v>
      </c>
      <c r="AS73" s="324" t="s">
        <v>368</v>
      </c>
      <c r="AT73" s="324" t="s">
        <v>368</v>
      </c>
      <c r="AU73" s="324" t="s">
        <v>368</v>
      </c>
      <c r="AV73" s="324" t="s">
        <v>368</v>
      </c>
      <c r="AW73" s="324" t="s">
        <v>368</v>
      </c>
      <c r="AX73" s="324" t="s">
        <v>368</v>
      </c>
      <c r="AY73" s="324" t="s">
        <v>368</v>
      </c>
      <c r="AZ73" s="324"/>
      <c r="BA73" s="324" t="s">
        <v>368</v>
      </c>
      <c r="BB73" s="324"/>
      <c r="BC73" s="324" t="s">
        <v>368</v>
      </c>
      <c r="BD73" s="324" t="s">
        <v>368</v>
      </c>
      <c r="BE73" s="324" t="s">
        <v>368</v>
      </c>
      <c r="BF73" s="324" t="s">
        <v>368</v>
      </c>
      <c r="BG73" s="324"/>
      <c r="BH73" s="324" t="s">
        <v>368</v>
      </c>
      <c r="BI73" s="324" t="s">
        <v>368</v>
      </c>
      <c r="BJ73" s="324"/>
      <c r="BK73" s="324" t="s">
        <v>368</v>
      </c>
      <c r="BL73" s="324" t="s">
        <v>368</v>
      </c>
      <c r="BM73" s="324" t="s">
        <v>368</v>
      </c>
      <c r="BN73" s="324" t="s">
        <v>368</v>
      </c>
      <c r="BO73" s="324" t="s">
        <v>368</v>
      </c>
      <c r="BP73" s="324" t="s">
        <v>368</v>
      </c>
      <c r="BQ73" s="324"/>
      <c r="BR73" s="324" t="s">
        <v>368</v>
      </c>
      <c r="BS73" s="324" t="s">
        <v>368</v>
      </c>
      <c r="BT73" s="394">
        <f t="shared" ref="BT73:BT78" si="2">SUM(F73:BS73)</f>
        <v>0</v>
      </c>
      <c r="BU73"/>
      <c r="BV73" s="290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286"/>
      <c r="FW73" s="286"/>
      <c r="FX73" s="286"/>
      <c r="FY73" s="286"/>
      <c r="FZ73" s="286"/>
      <c r="GA73" s="286"/>
      <c r="GB73" s="286"/>
      <c r="GC73" s="286"/>
      <c r="GD73" s="286"/>
      <c r="GE73" s="286"/>
      <c r="GF73" s="286"/>
      <c r="GG73" s="286"/>
      <c r="GH73" s="286"/>
      <c r="GI73" s="286"/>
      <c r="GJ73" s="286"/>
      <c r="GK73" s="286"/>
      <c r="GL73" s="286"/>
      <c r="GM73" s="286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286"/>
      <c r="HU73" s="286"/>
      <c r="HV73" s="286"/>
      <c r="HW73" s="286"/>
      <c r="HX73" s="286"/>
      <c r="HY73" s="286"/>
      <c r="HZ73" s="286"/>
      <c r="IA73" s="286"/>
      <c r="IB73" s="286"/>
      <c r="IC73" s="286"/>
      <c r="ID73" s="286"/>
      <c r="IE73" s="286"/>
      <c r="IF73" s="286"/>
      <c r="IG73" s="286"/>
      <c r="IH73" s="286"/>
    </row>
    <row r="74" spans="1:242" s="270" customFormat="1" ht="13.5" customHeight="1" x14ac:dyDescent="0.25">
      <c r="A74" s="272"/>
      <c r="B74" s="244"/>
      <c r="C74" s="359"/>
      <c r="D74" s="322" t="s">
        <v>368</v>
      </c>
      <c r="E74" s="323" t="s">
        <v>368</v>
      </c>
      <c r="F74" s="323" t="s">
        <v>368</v>
      </c>
      <c r="G74" s="323"/>
      <c r="H74" s="323"/>
      <c r="I74" s="323" t="s">
        <v>368</v>
      </c>
      <c r="J74" s="323" t="s">
        <v>368</v>
      </c>
      <c r="K74" s="323" t="s">
        <v>368</v>
      </c>
      <c r="L74" s="323" t="s">
        <v>368</v>
      </c>
      <c r="M74" s="323" t="s">
        <v>368</v>
      </c>
      <c r="N74" s="323" t="s">
        <v>368</v>
      </c>
      <c r="O74" s="323" t="s">
        <v>368</v>
      </c>
      <c r="P74" s="323" t="s">
        <v>368</v>
      </c>
      <c r="Q74" s="323" t="s">
        <v>368</v>
      </c>
      <c r="R74" s="323" t="s">
        <v>368</v>
      </c>
      <c r="S74" s="323" t="s">
        <v>368</v>
      </c>
      <c r="T74" s="323" t="s">
        <v>368</v>
      </c>
      <c r="U74" s="323" t="s">
        <v>368</v>
      </c>
      <c r="V74" s="323" t="s">
        <v>368</v>
      </c>
      <c r="W74" s="323" t="s">
        <v>368</v>
      </c>
      <c r="X74" s="323" t="s">
        <v>368</v>
      </c>
      <c r="Y74" s="323" t="s">
        <v>368</v>
      </c>
      <c r="Z74" s="323" t="s">
        <v>368</v>
      </c>
      <c r="AA74" s="323" t="s">
        <v>368</v>
      </c>
      <c r="AB74" s="323" t="s">
        <v>368</v>
      </c>
      <c r="AC74" s="323" t="s">
        <v>368</v>
      </c>
      <c r="AD74" s="323" t="s">
        <v>368</v>
      </c>
      <c r="AE74" s="323" t="s">
        <v>368</v>
      </c>
      <c r="AF74" s="323" t="s">
        <v>368</v>
      </c>
      <c r="AG74" s="323" t="s">
        <v>368</v>
      </c>
      <c r="AH74" s="323"/>
      <c r="AI74" s="323" t="s">
        <v>368</v>
      </c>
      <c r="AJ74" s="323"/>
      <c r="AK74" s="323" t="s">
        <v>368</v>
      </c>
      <c r="AL74" s="323" t="s">
        <v>368</v>
      </c>
      <c r="AM74" s="323"/>
      <c r="AN74" s="323" t="s">
        <v>368</v>
      </c>
      <c r="AO74" s="323" t="s">
        <v>368</v>
      </c>
      <c r="AP74" s="323" t="s">
        <v>368</v>
      </c>
      <c r="AQ74" s="323" t="s">
        <v>368</v>
      </c>
      <c r="AR74" s="323" t="s">
        <v>368</v>
      </c>
      <c r="AS74" s="323" t="s">
        <v>368</v>
      </c>
      <c r="AT74" s="323" t="s">
        <v>368</v>
      </c>
      <c r="AU74" s="323" t="s">
        <v>368</v>
      </c>
      <c r="AV74" s="323" t="s">
        <v>368</v>
      </c>
      <c r="AW74" s="323" t="s">
        <v>368</v>
      </c>
      <c r="AX74" s="323" t="s">
        <v>368</v>
      </c>
      <c r="AY74" s="323" t="s">
        <v>368</v>
      </c>
      <c r="AZ74" s="323"/>
      <c r="BA74" s="323" t="s">
        <v>368</v>
      </c>
      <c r="BB74" s="323"/>
      <c r="BC74" s="323" t="s">
        <v>368</v>
      </c>
      <c r="BD74" s="323" t="s">
        <v>368</v>
      </c>
      <c r="BE74" s="323" t="s">
        <v>368</v>
      </c>
      <c r="BF74" s="323" t="s">
        <v>368</v>
      </c>
      <c r="BG74" s="323"/>
      <c r="BH74" s="323" t="s">
        <v>368</v>
      </c>
      <c r="BI74" s="323" t="s">
        <v>368</v>
      </c>
      <c r="BJ74" s="323"/>
      <c r="BK74" s="323" t="s">
        <v>368</v>
      </c>
      <c r="BL74" s="323" t="s">
        <v>368</v>
      </c>
      <c r="BM74" s="323" t="s">
        <v>368</v>
      </c>
      <c r="BN74" s="323" t="s">
        <v>368</v>
      </c>
      <c r="BO74" s="323" t="s">
        <v>368</v>
      </c>
      <c r="BP74" s="323" t="s">
        <v>368</v>
      </c>
      <c r="BQ74" s="323"/>
      <c r="BR74" s="323" t="s">
        <v>368</v>
      </c>
      <c r="BS74" s="323" t="s">
        <v>368</v>
      </c>
      <c r="BT74" s="460">
        <f t="shared" si="2"/>
        <v>0</v>
      </c>
      <c r="BU74"/>
      <c r="BV74" s="291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9"/>
      <c r="CW74" s="289"/>
      <c r="CX74" s="289"/>
      <c r="CY74" s="289"/>
      <c r="CZ74" s="289"/>
      <c r="DA74" s="289"/>
      <c r="DB74" s="289"/>
      <c r="DC74" s="289"/>
      <c r="DD74" s="289"/>
      <c r="DE74" s="289"/>
      <c r="DF74" s="289"/>
      <c r="DG74" s="289"/>
      <c r="DH74" s="289"/>
      <c r="DI74" s="289"/>
      <c r="DJ74" s="289"/>
      <c r="DK74" s="289"/>
      <c r="DL74" s="289"/>
      <c r="DM74" s="289"/>
      <c r="DN74" s="289"/>
      <c r="DO74" s="289"/>
      <c r="DP74" s="289"/>
      <c r="DQ74" s="289"/>
      <c r="DR74" s="289"/>
      <c r="DS74" s="289"/>
      <c r="DT74" s="289"/>
      <c r="DU74" s="289"/>
      <c r="DV74" s="289"/>
      <c r="DW74" s="289"/>
      <c r="DX74" s="289"/>
      <c r="DY74" s="289"/>
      <c r="DZ74" s="289"/>
      <c r="EA74" s="289"/>
      <c r="EB74" s="289"/>
      <c r="EC74" s="289"/>
      <c r="ED74" s="289"/>
      <c r="EE74" s="289"/>
      <c r="EF74" s="289"/>
      <c r="EG74" s="289"/>
      <c r="EH74" s="289"/>
      <c r="EI74" s="289"/>
      <c r="EJ74" s="289"/>
      <c r="EK74" s="289"/>
      <c r="EL74" s="289"/>
      <c r="EM74" s="289"/>
      <c r="EN74" s="289"/>
      <c r="EO74" s="289"/>
      <c r="EP74" s="289"/>
      <c r="EQ74" s="289"/>
      <c r="ER74" s="289"/>
      <c r="ES74" s="289"/>
      <c r="ET74" s="289"/>
      <c r="EU74" s="289"/>
      <c r="EV74" s="289"/>
      <c r="EW74" s="289"/>
      <c r="EX74" s="289"/>
      <c r="EY74" s="289"/>
      <c r="EZ74" s="289"/>
      <c r="FA74" s="289"/>
      <c r="FB74" s="289"/>
      <c r="FC74" s="289"/>
      <c r="FD74" s="289"/>
      <c r="FE74" s="289"/>
      <c r="FF74" s="289"/>
      <c r="FG74" s="289"/>
      <c r="FH74" s="289"/>
      <c r="FI74" s="289"/>
      <c r="FJ74" s="289"/>
      <c r="FK74" s="289"/>
      <c r="FL74" s="289"/>
      <c r="FM74" s="289"/>
      <c r="FN74" s="289"/>
      <c r="FO74" s="289"/>
      <c r="FP74" s="289"/>
      <c r="FQ74" s="289"/>
      <c r="FR74" s="289"/>
      <c r="FS74" s="289"/>
      <c r="FT74" s="289"/>
      <c r="FU74" s="289"/>
      <c r="FV74" s="289"/>
      <c r="FW74" s="289"/>
      <c r="FX74" s="289"/>
      <c r="FY74" s="289"/>
      <c r="FZ74" s="289"/>
      <c r="GA74" s="289"/>
      <c r="GB74" s="289"/>
      <c r="GC74" s="289"/>
      <c r="GD74" s="289"/>
      <c r="GE74" s="289"/>
      <c r="GF74" s="289"/>
      <c r="GG74" s="289"/>
      <c r="GH74" s="289"/>
      <c r="GI74" s="289"/>
      <c r="GJ74" s="289"/>
      <c r="GK74" s="289"/>
      <c r="GL74" s="289"/>
      <c r="GM74" s="289"/>
      <c r="GN74" s="289"/>
      <c r="GO74" s="289"/>
      <c r="GP74" s="289"/>
      <c r="GQ74" s="289"/>
      <c r="GR74" s="289"/>
      <c r="GS74" s="289"/>
      <c r="GT74" s="289"/>
      <c r="GU74" s="289"/>
      <c r="GV74" s="289"/>
      <c r="GW74" s="289"/>
      <c r="GX74" s="289"/>
      <c r="GY74" s="289"/>
      <c r="GZ74" s="289"/>
      <c r="HA74" s="289"/>
      <c r="HB74" s="289"/>
      <c r="HC74" s="289"/>
      <c r="HD74" s="289"/>
      <c r="HE74" s="289"/>
      <c r="HF74" s="289"/>
      <c r="HG74" s="289"/>
      <c r="HH74" s="289"/>
      <c r="HI74" s="289"/>
      <c r="HJ74" s="289"/>
      <c r="HK74" s="289"/>
      <c r="HL74" s="289"/>
      <c r="HM74" s="289"/>
      <c r="HN74" s="289"/>
      <c r="HO74" s="289"/>
      <c r="HP74" s="289"/>
      <c r="HQ74" s="289"/>
      <c r="HR74" s="289"/>
      <c r="HS74" s="289"/>
      <c r="HT74" s="289"/>
      <c r="HU74" s="289"/>
      <c r="HV74" s="289"/>
      <c r="HW74" s="289"/>
      <c r="HX74" s="289"/>
      <c r="HY74" s="289"/>
      <c r="HZ74" s="289"/>
      <c r="IA74" s="289"/>
      <c r="IB74" s="289"/>
      <c r="IC74" s="289"/>
      <c r="ID74" s="289"/>
      <c r="IE74" s="289"/>
      <c r="IF74" s="289"/>
      <c r="IG74" s="289"/>
      <c r="IH74" s="289"/>
    </row>
    <row r="75" spans="1:242" s="23" customFormat="1" ht="13.5" customHeight="1" x14ac:dyDescent="0.25">
      <c r="A75" s="265">
        <v>33</v>
      </c>
      <c r="B75" s="175" t="s">
        <v>24</v>
      </c>
      <c r="C75" s="78" t="s">
        <v>89</v>
      </c>
      <c r="D75" s="327" t="s">
        <v>368</v>
      </c>
      <c r="E75" s="324" t="s">
        <v>368</v>
      </c>
      <c r="F75" s="324" t="s">
        <v>368</v>
      </c>
      <c r="G75" s="324"/>
      <c r="H75" s="324"/>
      <c r="I75" s="324" t="s">
        <v>368</v>
      </c>
      <c r="J75" s="324" t="s">
        <v>368</v>
      </c>
      <c r="K75" s="324" t="s">
        <v>368</v>
      </c>
      <c r="L75" s="324" t="s">
        <v>368</v>
      </c>
      <c r="M75" s="324" t="s">
        <v>368</v>
      </c>
      <c r="N75" s="324" t="s">
        <v>368</v>
      </c>
      <c r="O75" s="324" t="s">
        <v>368</v>
      </c>
      <c r="P75" s="324" t="s">
        <v>368</v>
      </c>
      <c r="Q75" s="324" t="s">
        <v>368</v>
      </c>
      <c r="R75" s="324" t="s">
        <v>368</v>
      </c>
      <c r="S75" s="324" t="s">
        <v>368</v>
      </c>
      <c r="T75" s="324" t="s">
        <v>368</v>
      </c>
      <c r="U75" s="324" t="s">
        <v>368</v>
      </c>
      <c r="V75" s="324" t="s">
        <v>368</v>
      </c>
      <c r="W75" s="324" t="s">
        <v>368</v>
      </c>
      <c r="X75" s="324" t="s">
        <v>368</v>
      </c>
      <c r="Y75" s="324">
        <v>1</v>
      </c>
      <c r="Z75" s="324" t="s">
        <v>368</v>
      </c>
      <c r="AA75" s="324" t="s">
        <v>368</v>
      </c>
      <c r="AB75" s="324" t="s">
        <v>368</v>
      </c>
      <c r="AC75" s="324" t="s">
        <v>368</v>
      </c>
      <c r="AD75" s="324" t="s">
        <v>368</v>
      </c>
      <c r="AE75" s="324" t="s">
        <v>368</v>
      </c>
      <c r="AF75" s="324" t="s">
        <v>368</v>
      </c>
      <c r="AG75" s="324" t="s">
        <v>368</v>
      </c>
      <c r="AH75" s="332"/>
      <c r="AI75" s="158" t="s">
        <v>368</v>
      </c>
      <c r="AJ75" s="186"/>
      <c r="AK75" s="324" t="s">
        <v>368</v>
      </c>
      <c r="AL75" s="162" t="s">
        <v>368</v>
      </c>
      <c r="AM75" s="162"/>
      <c r="AN75" s="324" t="s">
        <v>368</v>
      </c>
      <c r="AO75" s="324" t="s">
        <v>368</v>
      </c>
      <c r="AP75" s="324" t="s">
        <v>368</v>
      </c>
      <c r="AQ75" s="324" t="s">
        <v>368</v>
      </c>
      <c r="AR75" s="324" t="s">
        <v>368</v>
      </c>
      <c r="AS75" s="324" t="s">
        <v>368</v>
      </c>
      <c r="AT75" s="324" t="s">
        <v>368</v>
      </c>
      <c r="AU75" s="324" t="s">
        <v>368</v>
      </c>
      <c r="AV75" s="324" t="s">
        <v>368</v>
      </c>
      <c r="AW75" s="324" t="s">
        <v>368</v>
      </c>
      <c r="AX75" s="324" t="s">
        <v>368</v>
      </c>
      <c r="AY75" s="324" t="s">
        <v>368</v>
      </c>
      <c r="AZ75" s="324"/>
      <c r="BA75" s="324" t="s">
        <v>368</v>
      </c>
      <c r="BB75" s="324"/>
      <c r="BC75" s="324" t="s">
        <v>368</v>
      </c>
      <c r="BD75" s="324" t="s">
        <v>368</v>
      </c>
      <c r="BE75" s="324" t="s">
        <v>368</v>
      </c>
      <c r="BF75" s="324" t="s">
        <v>368</v>
      </c>
      <c r="BG75" s="324"/>
      <c r="BH75" s="324" t="s">
        <v>368</v>
      </c>
      <c r="BI75" s="324" t="s">
        <v>368</v>
      </c>
      <c r="BJ75" s="324"/>
      <c r="BK75" s="324" t="s">
        <v>368</v>
      </c>
      <c r="BL75" s="324" t="s">
        <v>368</v>
      </c>
      <c r="BM75" s="324" t="s">
        <v>368</v>
      </c>
      <c r="BN75" s="324" t="s">
        <v>368</v>
      </c>
      <c r="BO75" s="324" t="s">
        <v>368</v>
      </c>
      <c r="BP75" s="324" t="s">
        <v>368</v>
      </c>
      <c r="BQ75" s="324"/>
      <c r="BR75" s="324" t="s">
        <v>368</v>
      </c>
      <c r="BS75" s="324" t="s">
        <v>368</v>
      </c>
      <c r="BT75" s="185">
        <f t="shared" si="1"/>
        <v>1</v>
      </c>
      <c r="BU75"/>
      <c r="BV75" s="284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5"/>
      <c r="CI75" s="285"/>
      <c r="CJ75" s="285"/>
      <c r="CK75" s="285"/>
      <c r="CL75" s="285"/>
      <c r="CM75" s="285"/>
      <c r="CN75" s="285"/>
      <c r="CO75" s="285"/>
      <c r="CP75" s="285"/>
      <c r="CQ75" s="285"/>
      <c r="CR75" s="285"/>
      <c r="CS75" s="285"/>
      <c r="CT75" s="285"/>
      <c r="CU75" s="285"/>
      <c r="CV75" s="286"/>
      <c r="CW75" s="286"/>
      <c r="CX75" s="286"/>
      <c r="CY75" s="286"/>
      <c r="CZ75" s="286"/>
      <c r="DA75" s="286"/>
      <c r="DB75" s="286"/>
      <c r="DC75" s="286"/>
      <c r="DD75" s="286"/>
      <c r="DE75" s="286"/>
      <c r="DF75" s="286"/>
      <c r="DG75" s="286"/>
      <c r="DH75" s="286"/>
      <c r="DI75" s="286"/>
      <c r="DJ75" s="286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6"/>
      <c r="DW75" s="286"/>
      <c r="DX75" s="286"/>
      <c r="DY75" s="286"/>
      <c r="DZ75" s="286"/>
      <c r="EA75" s="286"/>
      <c r="EB75" s="286"/>
      <c r="EC75" s="286"/>
      <c r="ED75" s="286"/>
      <c r="EE75" s="286"/>
      <c r="EF75" s="286"/>
      <c r="EG75" s="286"/>
      <c r="EH75" s="286"/>
      <c r="EI75" s="286"/>
      <c r="EJ75" s="286"/>
      <c r="EK75" s="286"/>
      <c r="EL75" s="286"/>
      <c r="EM75" s="286"/>
      <c r="EN75" s="286"/>
      <c r="EO75" s="286"/>
      <c r="EP75" s="286"/>
      <c r="EQ75" s="286"/>
      <c r="ER75" s="286"/>
      <c r="ES75" s="286"/>
      <c r="ET75" s="286"/>
      <c r="EU75" s="286"/>
      <c r="EV75" s="286"/>
      <c r="EW75" s="286"/>
      <c r="EX75" s="286"/>
      <c r="EY75" s="286"/>
      <c r="EZ75" s="286"/>
      <c r="FA75" s="286"/>
      <c r="FB75" s="286"/>
      <c r="FC75" s="286"/>
      <c r="FD75" s="286"/>
      <c r="FE75" s="286"/>
      <c r="FF75" s="286"/>
      <c r="FG75" s="286"/>
      <c r="FH75" s="286"/>
      <c r="FI75" s="286"/>
      <c r="FJ75" s="286"/>
      <c r="FK75" s="286"/>
      <c r="FL75" s="286"/>
      <c r="FM75" s="286"/>
      <c r="FN75" s="286"/>
      <c r="FO75" s="286"/>
      <c r="FP75" s="286"/>
      <c r="FQ75" s="286"/>
      <c r="FR75" s="286"/>
      <c r="FS75" s="286"/>
      <c r="FT75" s="286"/>
      <c r="FU75" s="286"/>
      <c r="FV75" s="286"/>
      <c r="FW75" s="286"/>
      <c r="FX75" s="286"/>
      <c r="FY75" s="286"/>
      <c r="FZ75" s="286"/>
      <c r="GA75" s="286"/>
      <c r="GB75" s="286"/>
      <c r="GC75" s="286"/>
      <c r="GD75" s="286"/>
      <c r="GE75" s="286"/>
      <c r="GF75" s="286"/>
      <c r="GG75" s="286"/>
      <c r="GH75" s="286"/>
      <c r="GI75" s="286"/>
      <c r="GJ75" s="286"/>
      <c r="GK75" s="286"/>
      <c r="GL75" s="286"/>
      <c r="GM75" s="286"/>
      <c r="GN75" s="286"/>
      <c r="GO75" s="286"/>
      <c r="GP75" s="286"/>
      <c r="GQ75" s="286"/>
      <c r="GR75" s="286"/>
      <c r="GS75" s="286"/>
      <c r="GT75" s="286"/>
      <c r="GU75" s="286"/>
      <c r="GV75" s="286"/>
      <c r="GW75" s="286"/>
      <c r="GX75" s="286"/>
      <c r="GY75" s="286"/>
      <c r="GZ75" s="286"/>
      <c r="HA75" s="286"/>
      <c r="HB75" s="286"/>
      <c r="HC75" s="286"/>
      <c r="HD75" s="286"/>
      <c r="HE75" s="286"/>
      <c r="HF75" s="286"/>
      <c r="HG75" s="286"/>
      <c r="HH75" s="286"/>
      <c r="HI75" s="286"/>
      <c r="HJ75" s="286"/>
      <c r="HK75" s="286"/>
      <c r="HL75" s="286"/>
      <c r="HM75" s="286"/>
      <c r="HN75" s="286"/>
      <c r="HO75" s="286"/>
      <c r="HP75" s="286"/>
      <c r="HQ75" s="286"/>
      <c r="HR75" s="286"/>
      <c r="HS75" s="286"/>
      <c r="HT75" s="286"/>
      <c r="HU75" s="286"/>
      <c r="HV75" s="286"/>
      <c r="HW75" s="286"/>
      <c r="HX75" s="286"/>
      <c r="HY75" s="286"/>
      <c r="HZ75" s="286"/>
      <c r="IA75" s="286"/>
      <c r="IB75" s="286"/>
      <c r="IC75" s="286"/>
      <c r="ID75" s="286"/>
      <c r="IE75" s="286"/>
      <c r="IF75" s="286"/>
      <c r="IG75" s="286"/>
      <c r="IH75" s="286"/>
    </row>
    <row r="76" spans="1:242" s="270" customFormat="1" ht="13.5" customHeight="1" x14ac:dyDescent="0.25">
      <c r="A76" s="272"/>
      <c r="B76" s="244"/>
      <c r="C76" s="359"/>
      <c r="D76" s="322" t="s">
        <v>368</v>
      </c>
      <c r="E76" s="323" t="s">
        <v>368</v>
      </c>
      <c r="F76" s="323" t="s">
        <v>368</v>
      </c>
      <c r="G76" s="323"/>
      <c r="H76" s="323"/>
      <c r="I76" s="323" t="s">
        <v>368</v>
      </c>
      <c r="J76" s="323" t="s">
        <v>368</v>
      </c>
      <c r="K76" s="323" t="s">
        <v>368</v>
      </c>
      <c r="L76" s="323" t="s">
        <v>368</v>
      </c>
      <c r="M76" s="323" t="s">
        <v>368</v>
      </c>
      <c r="N76" s="323" t="s">
        <v>368</v>
      </c>
      <c r="O76" s="323" t="s">
        <v>368</v>
      </c>
      <c r="P76" s="323" t="s">
        <v>368</v>
      </c>
      <c r="Q76" s="323" t="s">
        <v>368</v>
      </c>
      <c r="R76" s="323" t="s">
        <v>368</v>
      </c>
      <c r="S76" s="323" t="s">
        <v>368</v>
      </c>
      <c r="T76" s="323" t="s">
        <v>368</v>
      </c>
      <c r="U76" s="323" t="s">
        <v>368</v>
      </c>
      <c r="V76" s="323" t="s">
        <v>368</v>
      </c>
      <c r="W76" s="323" t="s">
        <v>368</v>
      </c>
      <c r="X76" s="323" t="s">
        <v>368</v>
      </c>
      <c r="Y76" s="323"/>
      <c r="Z76" s="323"/>
      <c r="AA76" s="323"/>
      <c r="AB76" s="323"/>
      <c r="AC76" s="323"/>
      <c r="AD76" s="323"/>
      <c r="AE76" s="323"/>
      <c r="AF76" s="323"/>
      <c r="AG76" s="323"/>
      <c r="AH76" s="333"/>
      <c r="AI76" s="334"/>
      <c r="AJ76" s="329"/>
      <c r="AK76" s="323"/>
      <c r="AL76" s="330"/>
      <c r="AM76" s="330"/>
      <c r="AN76" s="323"/>
      <c r="AO76" s="323"/>
      <c r="AP76" s="323"/>
      <c r="AQ76" s="323"/>
      <c r="AR76" s="323"/>
      <c r="AS76" s="323"/>
      <c r="AT76" s="323"/>
      <c r="AU76" s="323" t="s">
        <v>368</v>
      </c>
      <c r="AV76" s="323" t="s">
        <v>368</v>
      </c>
      <c r="AW76" s="323" t="s">
        <v>368</v>
      </c>
      <c r="AX76" s="323" t="s">
        <v>368</v>
      </c>
      <c r="AY76" s="323" t="s">
        <v>368</v>
      </c>
      <c r="AZ76" s="323"/>
      <c r="BA76" s="323" t="s">
        <v>368</v>
      </c>
      <c r="BB76" s="323"/>
      <c r="BC76" s="323" t="s">
        <v>368</v>
      </c>
      <c r="BD76" s="323" t="s">
        <v>368</v>
      </c>
      <c r="BE76" s="323" t="s">
        <v>368</v>
      </c>
      <c r="BF76" s="323" t="s">
        <v>368</v>
      </c>
      <c r="BG76" s="323"/>
      <c r="BH76" s="323" t="s">
        <v>368</v>
      </c>
      <c r="BI76" s="323" t="s">
        <v>368</v>
      </c>
      <c r="BJ76" s="323"/>
      <c r="BK76" s="323" t="s">
        <v>368</v>
      </c>
      <c r="BL76" s="323" t="s">
        <v>368</v>
      </c>
      <c r="BM76" s="323" t="s">
        <v>368</v>
      </c>
      <c r="BN76" s="323" t="s">
        <v>368</v>
      </c>
      <c r="BO76" s="323" t="s">
        <v>368</v>
      </c>
      <c r="BP76" s="323" t="s">
        <v>368</v>
      </c>
      <c r="BQ76" s="323"/>
      <c r="BR76" s="323" t="s">
        <v>368</v>
      </c>
      <c r="BS76" s="323" t="s">
        <v>368</v>
      </c>
      <c r="BT76" s="185">
        <f t="shared" si="1"/>
        <v>0</v>
      </c>
      <c r="BU76"/>
      <c r="BV76" s="291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88"/>
      <c r="CR76" s="288"/>
      <c r="CS76" s="288"/>
      <c r="CT76" s="288"/>
      <c r="CU76" s="288"/>
      <c r="CV76" s="289"/>
      <c r="CW76" s="289"/>
      <c r="CX76" s="289"/>
      <c r="CY76" s="289"/>
      <c r="CZ76" s="289"/>
      <c r="DA76" s="289"/>
      <c r="DB76" s="289"/>
      <c r="DC76" s="289"/>
      <c r="DD76" s="289"/>
      <c r="DE76" s="289"/>
      <c r="DF76" s="289"/>
      <c r="DG76" s="289"/>
      <c r="DH76" s="289"/>
      <c r="DI76" s="289"/>
      <c r="DJ76" s="289"/>
      <c r="DK76" s="289"/>
      <c r="DL76" s="289"/>
      <c r="DM76" s="289"/>
      <c r="DN76" s="289"/>
      <c r="DO76" s="289"/>
      <c r="DP76" s="289"/>
      <c r="DQ76" s="289"/>
      <c r="DR76" s="289"/>
      <c r="DS76" s="289"/>
      <c r="DT76" s="289"/>
      <c r="DU76" s="289"/>
      <c r="DV76" s="289"/>
      <c r="DW76" s="289"/>
      <c r="DX76" s="289"/>
      <c r="DY76" s="289"/>
      <c r="DZ76" s="289"/>
      <c r="EA76" s="289"/>
      <c r="EB76" s="289"/>
      <c r="EC76" s="289"/>
      <c r="ED76" s="289"/>
      <c r="EE76" s="289"/>
      <c r="EF76" s="289"/>
      <c r="EG76" s="289"/>
      <c r="EH76" s="289"/>
      <c r="EI76" s="289"/>
      <c r="EJ76" s="289"/>
      <c r="EK76" s="289"/>
      <c r="EL76" s="289"/>
      <c r="EM76" s="289"/>
      <c r="EN76" s="289"/>
      <c r="EO76" s="289"/>
      <c r="EP76" s="289"/>
      <c r="EQ76" s="289"/>
      <c r="ER76" s="289"/>
      <c r="ES76" s="289"/>
      <c r="ET76" s="289"/>
      <c r="EU76" s="289"/>
      <c r="EV76" s="289"/>
      <c r="EW76" s="289"/>
      <c r="EX76" s="289"/>
      <c r="EY76" s="289"/>
      <c r="EZ76" s="289"/>
      <c r="FA76" s="289"/>
      <c r="FB76" s="289"/>
      <c r="FC76" s="289"/>
      <c r="FD76" s="289"/>
      <c r="FE76" s="289"/>
      <c r="FF76" s="289"/>
      <c r="FG76" s="289"/>
      <c r="FH76" s="289"/>
      <c r="FI76" s="289"/>
      <c r="FJ76" s="289"/>
      <c r="FK76" s="289"/>
      <c r="FL76" s="289"/>
      <c r="FM76" s="289"/>
      <c r="FN76" s="289"/>
      <c r="FO76" s="289"/>
      <c r="FP76" s="289"/>
      <c r="FQ76" s="289"/>
      <c r="FR76" s="289"/>
      <c r="FS76" s="289"/>
      <c r="FT76" s="289"/>
      <c r="FU76" s="289"/>
      <c r="FV76" s="289"/>
      <c r="FW76" s="289"/>
      <c r="FX76" s="289"/>
      <c r="FY76" s="289"/>
      <c r="FZ76" s="289"/>
      <c r="GA76" s="289"/>
      <c r="GB76" s="289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</row>
    <row r="77" spans="1:242" s="23" customFormat="1" ht="13.5" customHeight="1" x14ac:dyDescent="0.25">
      <c r="A77" s="265">
        <v>34</v>
      </c>
      <c r="B77" s="175" t="s">
        <v>117</v>
      </c>
      <c r="C77" s="78" t="s">
        <v>244</v>
      </c>
      <c r="D77" s="327" t="s">
        <v>368</v>
      </c>
      <c r="E77" s="324" t="s">
        <v>368</v>
      </c>
      <c r="F77" s="324" t="s">
        <v>368</v>
      </c>
      <c r="G77" s="324"/>
      <c r="H77" s="324"/>
      <c r="I77" s="324" t="s">
        <v>368</v>
      </c>
      <c r="J77" s="324" t="s">
        <v>368</v>
      </c>
      <c r="K77" s="324" t="s">
        <v>368</v>
      </c>
      <c r="L77" s="324" t="s">
        <v>368</v>
      </c>
      <c r="M77" s="324" t="s">
        <v>368</v>
      </c>
      <c r="N77" s="324" t="s">
        <v>368</v>
      </c>
      <c r="O77" s="324" t="s">
        <v>368</v>
      </c>
      <c r="P77" s="324" t="s">
        <v>368</v>
      </c>
      <c r="Q77" s="324" t="s">
        <v>368</v>
      </c>
      <c r="R77" s="324" t="s">
        <v>368</v>
      </c>
      <c r="S77" s="324" t="s">
        <v>368</v>
      </c>
      <c r="T77" s="324" t="s">
        <v>368</v>
      </c>
      <c r="U77" s="324" t="s">
        <v>368</v>
      </c>
      <c r="V77" s="324" t="s">
        <v>368</v>
      </c>
      <c r="W77" s="324" t="s">
        <v>368</v>
      </c>
      <c r="X77" s="324" t="s">
        <v>368</v>
      </c>
      <c r="Y77" s="324" t="s">
        <v>368</v>
      </c>
      <c r="Z77" s="324" t="s">
        <v>368</v>
      </c>
      <c r="AA77" s="324" t="s">
        <v>368</v>
      </c>
      <c r="AB77" s="324" t="s">
        <v>368</v>
      </c>
      <c r="AC77" s="324" t="s">
        <v>368</v>
      </c>
      <c r="AD77" s="324" t="s">
        <v>368</v>
      </c>
      <c r="AE77" s="324" t="s">
        <v>368</v>
      </c>
      <c r="AF77" s="324" t="s">
        <v>368</v>
      </c>
      <c r="AG77" s="324" t="s">
        <v>368</v>
      </c>
      <c r="AH77" s="324"/>
      <c r="AI77" s="324" t="s">
        <v>368</v>
      </c>
      <c r="AJ77" s="324"/>
      <c r="AK77" s="324" t="s">
        <v>368</v>
      </c>
      <c r="AL77" s="324" t="s">
        <v>368</v>
      </c>
      <c r="AM77" s="324"/>
      <c r="AN77" s="324" t="s">
        <v>368</v>
      </c>
      <c r="AO77" s="324" t="s">
        <v>368</v>
      </c>
      <c r="AP77" s="324" t="s">
        <v>368</v>
      </c>
      <c r="AQ77" s="324" t="s">
        <v>368</v>
      </c>
      <c r="AR77" s="324" t="s">
        <v>368</v>
      </c>
      <c r="AS77" s="324" t="s">
        <v>368</v>
      </c>
      <c r="AT77" s="324" t="s">
        <v>368</v>
      </c>
      <c r="AU77" s="324" t="s">
        <v>368</v>
      </c>
      <c r="AV77" s="324" t="s">
        <v>368</v>
      </c>
      <c r="AW77" s="324" t="s">
        <v>368</v>
      </c>
      <c r="AX77" s="324" t="s">
        <v>368</v>
      </c>
      <c r="AY77" s="324" t="s">
        <v>368</v>
      </c>
      <c r="AZ77" s="324"/>
      <c r="BA77" s="324" t="s">
        <v>368</v>
      </c>
      <c r="BB77" s="324"/>
      <c r="BC77" s="324" t="s">
        <v>368</v>
      </c>
      <c r="BD77" s="324" t="s">
        <v>368</v>
      </c>
      <c r="BE77" s="324" t="s">
        <v>368</v>
      </c>
      <c r="BF77" s="324" t="s">
        <v>368</v>
      </c>
      <c r="BG77" s="324"/>
      <c r="BH77" s="324" t="s">
        <v>368</v>
      </c>
      <c r="BI77" s="324" t="s">
        <v>368</v>
      </c>
      <c r="BJ77" s="324"/>
      <c r="BK77" s="324" t="s">
        <v>368</v>
      </c>
      <c r="BL77" s="324" t="s">
        <v>368</v>
      </c>
      <c r="BM77" s="324" t="s">
        <v>368</v>
      </c>
      <c r="BN77" s="324" t="s">
        <v>368</v>
      </c>
      <c r="BO77" s="324" t="s">
        <v>368</v>
      </c>
      <c r="BP77" s="324" t="s">
        <v>368</v>
      </c>
      <c r="BQ77" s="324"/>
      <c r="BR77" s="324" t="s">
        <v>368</v>
      </c>
      <c r="BS77" s="324" t="s">
        <v>368</v>
      </c>
      <c r="BT77" s="394">
        <f t="shared" si="2"/>
        <v>0</v>
      </c>
      <c r="BU77"/>
      <c r="BV77" s="284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5"/>
      <c r="CI77" s="285"/>
      <c r="CJ77" s="285"/>
      <c r="CK77" s="285"/>
      <c r="CL77" s="285"/>
      <c r="CM77" s="285"/>
      <c r="CN77" s="285"/>
      <c r="CO77" s="285"/>
      <c r="CP77" s="285"/>
      <c r="CQ77" s="285"/>
      <c r="CR77" s="285"/>
      <c r="CS77" s="285"/>
      <c r="CT77" s="285"/>
      <c r="CU77" s="285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6"/>
      <c r="DI77" s="286"/>
      <c r="DJ77" s="286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286"/>
      <c r="FW77" s="286"/>
      <c r="FX77" s="286"/>
      <c r="FY77" s="286"/>
      <c r="FZ77" s="286"/>
      <c r="GA77" s="286"/>
      <c r="GB77" s="286"/>
      <c r="GC77" s="286"/>
      <c r="GD77" s="286"/>
      <c r="GE77" s="286"/>
      <c r="GF77" s="286"/>
      <c r="GG77" s="286"/>
      <c r="GH77" s="286"/>
      <c r="GI77" s="286"/>
      <c r="GJ77" s="286"/>
      <c r="GK77" s="286"/>
      <c r="GL77" s="286"/>
      <c r="GM77" s="286"/>
      <c r="GN77" s="286"/>
      <c r="GO77" s="286"/>
      <c r="GP77" s="286"/>
      <c r="GQ77" s="286"/>
      <c r="GR77" s="286"/>
      <c r="GS77" s="286"/>
      <c r="GT77" s="286"/>
      <c r="GU77" s="286"/>
      <c r="GV77" s="286"/>
      <c r="GW77" s="286"/>
      <c r="GX77" s="286"/>
      <c r="GY77" s="286"/>
      <c r="GZ77" s="286"/>
      <c r="HA77" s="286"/>
      <c r="HB77" s="286"/>
      <c r="HC77" s="286"/>
      <c r="HD77" s="286"/>
      <c r="HE77" s="286"/>
      <c r="HF77" s="286"/>
      <c r="HG77" s="286"/>
      <c r="HH77" s="286"/>
      <c r="HI77" s="286"/>
      <c r="HJ77" s="286"/>
      <c r="HK77" s="286"/>
      <c r="HL77" s="286"/>
      <c r="HM77" s="286"/>
      <c r="HN77" s="286"/>
      <c r="HO77" s="286"/>
      <c r="HP77" s="286"/>
      <c r="HQ77" s="286"/>
      <c r="HR77" s="286"/>
      <c r="HS77" s="286"/>
      <c r="HT77" s="286"/>
      <c r="HU77" s="286"/>
      <c r="HV77" s="286"/>
      <c r="HW77" s="286"/>
      <c r="HX77" s="286"/>
      <c r="HY77" s="286"/>
      <c r="HZ77" s="286"/>
      <c r="IA77" s="286"/>
      <c r="IB77" s="286"/>
      <c r="IC77" s="286"/>
      <c r="ID77" s="286"/>
      <c r="IE77" s="286"/>
      <c r="IF77" s="286"/>
      <c r="IG77" s="286"/>
      <c r="IH77" s="286"/>
    </row>
    <row r="78" spans="1:242" s="270" customFormat="1" ht="13.5" customHeight="1" x14ac:dyDescent="0.25">
      <c r="A78" s="269"/>
      <c r="B78" s="244"/>
      <c r="C78" s="359"/>
      <c r="D78" s="322" t="s">
        <v>368</v>
      </c>
      <c r="E78" s="323" t="s">
        <v>368</v>
      </c>
      <c r="F78" s="323" t="s">
        <v>368</v>
      </c>
      <c r="G78" s="323"/>
      <c r="H78" s="323"/>
      <c r="I78" s="323" t="s">
        <v>368</v>
      </c>
      <c r="J78" s="323" t="s">
        <v>368</v>
      </c>
      <c r="K78" s="323" t="s">
        <v>368</v>
      </c>
      <c r="L78" s="323" t="s">
        <v>368</v>
      </c>
      <c r="M78" s="323" t="s">
        <v>368</v>
      </c>
      <c r="N78" s="323" t="s">
        <v>368</v>
      </c>
      <c r="O78" s="323" t="s">
        <v>368</v>
      </c>
      <c r="P78" s="323" t="s">
        <v>368</v>
      </c>
      <c r="Q78" s="323" t="s">
        <v>368</v>
      </c>
      <c r="R78" s="323" t="s">
        <v>368</v>
      </c>
      <c r="S78" s="323" t="s">
        <v>368</v>
      </c>
      <c r="T78" s="323" t="s">
        <v>368</v>
      </c>
      <c r="U78" s="323" t="s">
        <v>368</v>
      </c>
      <c r="V78" s="323" t="s">
        <v>368</v>
      </c>
      <c r="W78" s="323" t="s">
        <v>368</v>
      </c>
      <c r="X78" s="323" t="s">
        <v>368</v>
      </c>
      <c r="Y78" s="323" t="s">
        <v>368</v>
      </c>
      <c r="Z78" s="323" t="s">
        <v>368</v>
      </c>
      <c r="AA78" s="323" t="s">
        <v>368</v>
      </c>
      <c r="AB78" s="323" t="s">
        <v>368</v>
      </c>
      <c r="AC78" s="323" t="s">
        <v>368</v>
      </c>
      <c r="AD78" s="323" t="s">
        <v>368</v>
      </c>
      <c r="AE78" s="323" t="s">
        <v>368</v>
      </c>
      <c r="AF78" s="323" t="s">
        <v>368</v>
      </c>
      <c r="AG78" s="323" t="s">
        <v>368</v>
      </c>
      <c r="AH78" s="323"/>
      <c r="AI78" s="323" t="s">
        <v>368</v>
      </c>
      <c r="AJ78" s="323"/>
      <c r="AK78" s="323" t="s">
        <v>368</v>
      </c>
      <c r="AL78" s="323" t="s">
        <v>368</v>
      </c>
      <c r="AM78" s="323"/>
      <c r="AN78" s="323" t="s">
        <v>368</v>
      </c>
      <c r="AO78" s="323" t="s">
        <v>368</v>
      </c>
      <c r="AP78" s="323" t="s">
        <v>368</v>
      </c>
      <c r="AQ78" s="323" t="s">
        <v>368</v>
      </c>
      <c r="AR78" s="323" t="s">
        <v>368</v>
      </c>
      <c r="AS78" s="323" t="s">
        <v>368</v>
      </c>
      <c r="AT78" s="323" t="s">
        <v>368</v>
      </c>
      <c r="AU78" s="323" t="s">
        <v>368</v>
      </c>
      <c r="AV78" s="323" t="s">
        <v>368</v>
      </c>
      <c r="AW78" s="323" t="s">
        <v>368</v>
      </c>
      <c r="AX78" s="323" t="s">
        <v>368</v>
      </c>
      <c r="AY78" s="323" t="s">
        <v>368</v>
      </c>
      <c r="AZ78" s="323"/>
      <c r="BA78" s="323" t="s">
        <v>368</v>
      </c>
      <c r="BB78" s="323"/>
      <c r="BC78" s="323" t="s">
        <v>368</v>
      </c>
      <c r="BD78" s="323" t="s">
        <v>368</v>
      </c>
      <c r="BE78" s="323" t="s">
        <v>368</v>
      </c>
      <c r="BF78" s="323" t="s">
        <v>368</v>
      </c>
      <c r="BG78" s="323"/>
      <c r="BH78" s="323" t="s">
        <v>368</v>
      </c>
      <c r="BI78" s="323" t="s">
        <v>368</v>
      </c>
      <c r="BJ78" s="323"/>
      <c r="BK78" s="323" t="s">
        <v>368</v>
      </c>
      <c r="BL78" s="323" t="s">
        <v>368</v>
      </c>
      <c r="BM78" s="323" t="s">
        <v>368</v>
      </c>
      <c r="BN78" s="323" t="s">
        <v>368</v>
      </c>
      <c r="BO78" s="323" t="s">
        <v>368</v>
      </c>
      <c r="BP78" s="323" t="s">
        <v>368</v>
      </c>
      <c r="BQ78" s="323"/>
      <c r="BR78" s="323" t="s">
        <v>368</v>
      </c>
      <c r="BS78" s="323" t="s">
        <v>368</v>
      </c>
      <c r="BT78" s="460">
        <f t="shared" si="2"/>
        <v>0</v>
      </c>
      <c r="BU78"/>
      <c r="BV78" s="287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8"/>
      <c r="CI78" s="288"/>
      <c r="CJ78" s="288"/>
      <c r="CK78" s="288"/>
      <c r="CL78" s="288"/>
      <c r="CM78" s="288"/>
      <c r="CN78" s="288"/>
      <c r="CO78" s="288"/>
      <c r="CP78" s="288"/>
      <c r="CQ78" s="288"/>
      <c r="CR78" s="288"/>
      <c r="CS78" s="288"/>
      <c r="CT78" s="288"/>
      <c r="CU78" s="288"/>
      <c r="CV78" s="289"/>
      <c r="CW78" s="289"/>
      <c r="CX78" s="289"/>
      <c r="CY78" s="289"/>
      <c r="CZ78" s="289"/>
      <c r="DA78" s="289"/>
      <c r="DB78" s="289"/>
      <c r="DC78" s="289"/>
      <c r="DD78" s="289"/>
      <c r="DE78" s="289"/>
      <c r="DF78" s="289"/>
      <c r="DG78" s="289"/>
      <c r="DH78" s="289"/>
      <c r="DI78" s="289"/>
      <c r="DJ78" s="289"/>
      <c r="DK78" s="289"/>
      <c r="DL78" s="289"/>
      <c r="DM78" s="289"/>
      <c r="DN78" s="289"/>
      <c r="DO78" s="289"/>
      <c r="DP78" s="289"/>
      <c r="DQ78" s="289"/>
      <c r="DR78" s="289"/>
      <c r="DS78" s="289"/>
      <c r="DT78" s="289"/>
      <c r="DU78" s="289"/>
      <c r="DV78" s="289"/>
      <c r="DW78" s="289"/>
      <c r="DX78" s="289"/>
      <c r="DY78" s="289"/>
      <c r="DZ78" s="289"/>
      <c r="EA78" s="289"/>
      <c r="EB78" s="289"/>
      <c r="EC78" s="289"/>
      <c r="ED78" s="289"/>
      <c r="EE78" s="289"/>
      <c r="EF78" s="289"/>
      <c r="EG78" s="289"/>
      <c r="EH78" s="289"/>
      <c r="EI78" s="289"/>
      <c r="EJ78" s="289"/>
      <c r="EK78" s="289"/>
      <c r="EL78" s="289"/>
      <c r="EM78" s="289"/>
      <c r="EN78" s="289"/>
      <c r="EO78" s="289"/>
      <c r="EP78" s="289"/>
      <c r="EQ78" s="289"/>
      <c r="ER78" s="289"/>
      <c r="ES78" s="289"/>
      <c r="ET78" s="289"/>
      <c r="EU78" s="289"/>
      <c r="EV78" s="289"/>
      <c r="EW78" s="289"/>
      <c r="EX78" s="289"/>
      <c r="EY78" s="289"/>
      <c r="EZ78" s="289"/>
      <c r="FA78" s="289"/>
      <c r="FB78" s="289"/>
      <c r="FC78" s="289"/>
      <c r="FD78" s="289"/>
      <c r="FE78" s="289"/>
      <c r="FF78" s="289"/>
      <c r="FG78" s="289"/>
      <c r="FH78" s="289"/>
      <c r="FI78" s="289"/>
      <c r="FJ78" s="289"/>
      <c r="FK78" s="289"/>
      <c r="FL78" s="289"/>
      <c r="FM78" s="289"/>
      <c r="FN78" s="289"/>
      <c r="FO78" s="289"/>
      <c r="FP78" s="289"/>
      <c r="FQ78" s="289"/>
      <c r="FR78" s="289"/>
      <c r="FS78" s="289"/>
      <c r="FT78" s="289"/>
      <c r="FU78" s="289"/>
      <c r="FV78" s="289"/>
      <c r="FW78" s="289"/>
      <c r="FX78" s="289"/>
      <c r="FY78" s="289"/>
      <c r="FZ78" s="289"/>
      <c r="GA78" s="289"/>
      <c r="GB78" s="289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</row>
    <row r="79" spans="1:242" s="23" customFormat="1" ht="13.5" customHeight="1" x14ac:dyDescent="0.25">
      <c r="A79" s="265">
        <v>35</v>
      </c>
      <c r="B79" s="175" t="s">
        <v>25</v>
      </c>
      <c r="C79" s="78" t="s">
        <v>90</v>
      </c>
      <c r="D79" s="341">
        <v>1</v>
      </c>
      <c r="E79" s="342"/>
      <c r="F79" s="342">
        <v>10</v>
      </c>
      <c r="G79" s="342"/>
      <c r="H79" s="342"/>
      <c r="I79" s="342"/>
      <c r="J79" s="342"/>
      <c r="K79" s="342"/>
      <c r="L79" s="342">
        <v>1</v>
      </c>
      <c r="M79" s="342"/>
      <c r="N79" s="342"/>
      <c r="O79" s="342"/>
      <c r="P79" s="342"/>
      <c r="Q79" s="342">
        <v>1</v>
      </c>
      <c r="R79" s="342">
        <v>1</v>
      </c>
      <c r="S79" s="342">
        <v>1</v>
      </c>
      <c r="T79" s="342"/>
      <c r="U79" s="342">
        <v>55</v>
      </c>
      <c r="V79" s="342">
        <v>1</v>
      </c>
      <c r="W79" s="342">
        <v>5</v>
      </c>
      <c r="X79" s="342"/>
      <c r="Y79" s="342">
        <v>6</v>
      </c>
      <c r="Z79" s="342"/>
      <c r="AA79" s="342">
        <v>13</v>
      </c>
      <c r="AB79" s="342">
        <v>11</v>
      </c>
      <c r="AC79" s="342"/>
      <c r="AD79" s="342"/>
      <c r="AE79" s="342"/>
      <c r="AF79" s="342">
        <v>5</v>
      </c>
      <c r="AG79" s="342">
        <v>15</v>
      </c>
      <c r="AH79" s="342"/>
      <c r="AI79" s="342">
        <v>11</v>
      </c>
      <c r="AJ79" s="343"/>
      <c r="AK79" s="198"/>
      <c r="AL79" s="342"/>
      <c r="AM79" s="342"/>
      <c r="AN79" s="342"/>
      <c r="AO79" s="342"/>
      <c r="AP79" s="342"/>
      <c r="AQ79" s="342"/>
      <c r="AR79" s="342"/>
      <c r="AS79" s="342"/>
      <c r="AT79" s="342">
        <v>114</v>
      </c>
      <c r="AU79" s="342"/>
      <c r="AV79" s="342">
        <v>2</v>
      </c>
      <c r="AW79" s="342"/>
      <c r="AX79" s="342"/>
      <c r="AY79" s="342">
        <v>2</v>
      </c>
      <c r="AZ79" s="342"/>
      <c r="BA79" s="342"/>
      <c r="BB79" s="342"/>
      <c r="BC79" s="342"/>
      <c r="BD79" s="342"/>
      <c r="BE79" s="342"/>
      <c r="BF79" s="342"/>
      <c r="BG79" s="342"/>
      <c r="BH79" s="342"/>
      <c r="BI79" s="342"/>
      <c r="BJ79" s="342"/>
      <c r="BK79" s="342"/>
      <c r="BL79" s="342"/>
      <c r="BM79" s="342"/>
      <c r="BN79" s="342">
        <v>52</v>
      </c>
      <c r="BO79" s="342"/>
      <c r="BP79" s="342"/>
      <c r="BQ79" s="342"/>
      <c r="BR79" s="342"/>
      <c r="BS79" s="282">
        <v>3</v>
      </c>
      <c r="BT79" s="398">
        <f t="shared" ref="BT79:BT106" si="3">SUM(D79:BS79)</f>
        <v>310</v>
      </c>
      <c r="BU79"/>
      <c r="BV79" s="284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5"/>
      <c r="CI79" s="285"/>
      <c r="CJ79" s="285"/>
      <c r="CK79" s="285"/>
      <c r="CL79" s="285"/>
      <c r="CM79" s="285"/>
      <c r="CN79" s="285"/>
      <c r="CO79" s="285"/>
      <c r="CP79" s="285"/>
      <c r="CQ79" s="285"/>
      <c r="CR79" s="285"/>
      <c r="CS79" s="285"/>
      <c r="CT79" s="285"/>
      <c r="CU79" s="285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6"/>
      <c r="DI79" s="286"/>
      <c r="DJ79" s="286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286"/>
      <c r="ER79" s="286"/>
      <c r="ES79" s="286"/>
      <c r="ET79" s="286"/>
      <c r="EU79" s="286"/>
      <c r="EV79" s="286"/>
      <c r="EW79" s="286"/>
      <c r="EX79" s="286"/>
      <c r="EY79" s="286"/>
      <c r="EZ79" s="286"/>
      <c r="FA79" s="286"/>
      <c r="FB79" s="286"/>
      <c r="FC79" s="286"/>
      <c r="FD79" s="286"/>
      <c r="FE79" s="286"/>
      <c r="FF79" s="286"/>
      <c r="FG79" s="286"/>
      <c r="FH79" s="286"/>
      <c r="FI79" s="286"/>
      <c r="FJ79" s="286"/>
      <c r="FK79" s="286"/>
      <c r="FL79" s="286"/>
      <c r="FM79" s="286"/>
      <c r="FN79" s="286"/>
      <c r="FO79" s="286"/>
      <c r="FP79" s="286"/>
      <c r="FQ79" s="286"/>
      <c r="FR79" s="286"/>
      <c r="FS79" s="286"/>
      <c r="FT79" s="286"/>
      <c r="FU79" s="286"/>
      <c r="FV79" s="286"/>
      <c r="FW79" s="286"/>
      <c r="FX79" s="286"/>
      <c r="FY79" s="286"/>
      <c r="FZ79" s="286"/>
      <c r="GA79" s="286"/>
      <c r="GB79" s="286"/>
      <c r="GC79" s="286"/>
      <c r="GD79" s="286"/>
      <c r="GE79" s="286"/>
      <c r="GF79" s="286"/>
      <c r="GG79" s="286"/>
      <c r="GH79" s="286"/>
      <c r="GI79" s="286"/>
      <c r="GJ79" s="286"/>
      <c r="GK79" s="286"/>
      <c r="GL79" s="286"/>
      <c r="GM79" s="286"/>
      <c r="GN79" s="286"/>
      <c r="GO79" s="286"/>
      <c r="GP79" s="286"/>
      <c r="GQ79" s="286"/>
      <c r="GR79" s="286"/>
      <c r="GS79" s="286"/>
      <c r="GT79" s="286"/>
      <c r="GU79" s="286"/>
      <c r="GV79" s="286"/>
      <c r="GW79" s="286"/>
      <c r="GX79" s="286"/>
      <c r="GY79" s="286"/>
      <c r="GZ79" s="286"/>
      <c r="HA79" s="286"/>
      <c r="HB79" s="286"/>
      <c r="HC79" s="286"/>
      <c r="HD79" s="286"/>
      <c r="HE79" s="286"/>
      <c r="HF79" s="286"/>
      <c r="HG79" s="286"/>
      <c r="HH79" s="286"/>
      <c r="HI79" s="286"/>
      <c r="HJ79" s="286"/>
      <c r="HK79" s="286"/>
      <c r="HL79" s="286"/>
      <c r="HM79" s="286"/>
      <c r="HN79" s="286"/>
      <c r="HO79" s="286"/>
      <c r="HP79" s="286"/>
      <c r="HQ79" s="286"/>
      <c r="HR79" s="286"/>
      <c r="HS79" s="286"/>
      <c r="HT79" s="286"/>
      <c r="HU79" s="286"/>
      <c r="HV79" s="286"/>
      <c r="HW79" s="286"/>
      <c r="HX79" s="286"/>
      <c r="HY79" s="286"/>
      <c r="HZ79" s="286"/>
      <c r="IA79" s="286"/>
      <c r="IB79" s="286"/>
      <c r="IC79" s="286"/>
      <c r="ID79" s="286"/>
      <c r="IE79" s="286"/>
      <c r="IF79" s="286"/>
      <c r="IG79" s="286"/>
      <c r="IH79" s="286"/>
    </row>
    <row r="80" spans="1:242" s="270" customFormat="1" ht="13.5" customHeight="1" x14ac:dyDescent="0.25">
      <c r="A80" s="272"/>
      <c r="B80" s="244"/>
      <c r="C80" s="359"/>
      <c r="D80" s="344">
        <v>1</v>
      </c>
      <c r="E80" s="345"/>
      <c r="F80" s="345">
        <v>13</v>
      </c>
      <c r="G80" s="345"/>
      <c r="H80" s="345"/>
      <c r="I80" s="345">
        <v>3</v>
      </c>
      <c r="J80" s="345"/>
      <c r="K80" s="345"/>
      <c r="L80" s="345">
        <v>1</v>
      </c>
      <c r="M80" s="345"/>
      <c r="N80" s="345"/>
      <c r="O80" s="345">
        <v>1</v>
      </c>
      <c r="P80" s="345"/>
      <c r="Q80" s="345"/>
      <c r="R80" s="345"/>
      <c r="S80" s="345"/>
      <c r="T80" s="345"/>
      <c r="U80" s="345">
        <v>37</v>
      </c>
      <c r="V80" s="345">
        <v>16</v>
      </c>
      <c r="W80" s="345"/>
      <c r="X80" s="345"/>
      <c r="Y80" s="345">
        <v>18</v>
      </c>
      <c r="Z80" s="345"/>
      <c r="AA80" s="345">
        <v>8</v>
      </c>
      <c r="AB80" s="345">
        <v>11</v>
      </c>
      <c r="AC80" s="345"/>
      <c r="AD80" s="345"/>
      <c r="AE80" s="345"/>
      <c r="AF80" s="345">
        <v>3</v>
      </c>
      <c r="AG80" s="345">
        <v>19</v>
      </c>
      <c r="AH80" s="345"/>
      <c r="AI80" s="345">
        <v>13</v>
      </c>
      <c r="AJ80" s="346"/>
      <c r="AK80" s="347"/>
      <c r="AL80" s="345"/>
      <c r="AM80" s="345"/>
      <c r="AN80" s="345">
        <v>3</v>
      </c>
      <c r="AO80" s="345"/>
      <c r="AP80" s="345"/>
      <c r="AQ80" s="345"/>
      <c r="AR80" s="345"/>
      <c r="AS80" s="345"/>
      <c r="AT80" s="345">
        <v>87</v>
      </c>
      <c r="AU80" s="345"/>
      <c r="AV80" s="345">
        <v>3</v>
      </c>
      <c r="AW80" s="345"/>
      <c r="AX80" s="345"/>
      <c r="AY80" s="345">
        <v>3</v>
      </c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  <c r="BK80" s="345"/>
      <c r="BL80" s="345"/>
      <c r="BM80" s="345"/>
      <c r="BN80" s="345">
        <v>47</v>
      </c>
      <c r="BO80" s="345"/>
      <c r="BP80" s="345"/>
      <c r="BQ80" s="345"/>
      <c r="BR80" s="345"/>
      <c r="BS80" s="283">
        <v>4</v>
      </c>
      <c r="BT80" s="399">
        <f t="shared" si="3"/>
        <v>291</v>
      </c>
      <c r="BU80"/>
      <c r="BV80" s="287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8"/>
      <c r="CI80" s="288"/>
      <c r="CJ80" s="288"/>
      <c r="CK80" s="288"/>
      <c r="CL80" s="288"/>
      <c r="CM80" s="288"/>
      <c r="CN80" s="288"/>
      <c r="CO80" s="288"/>
      <c r="CP80" s="288"/>
      <c r="CQ80" s="288"/>
      <c r="CR80" s="288"/>
      <c r="CS80" s="288"/>
      <c r="CT80" s="288"/>
      <c r="CU80" s="288"/>
      <c r="CV80" s="289"/>
      <c r="CW80" s="289"/>
      <c r="CX80" s="289"/>
      <c r="CY80" s="289"/>
      <c r="CZ80" s="289"/>
      <c r="DA80" s="289"/>
      <c r="DB80" s="289"/>
      <c r="DC80" s="289"/>
      <c r="DD80" s="289"/>
      <c r="DE80" s="289"/>
      <c r="DF80" s="289"/>
      <c r="DG80" s="289"/>
      <c r="DH80" s="289"/>
      <c r="DI80" s="289"/>
      <c r="DJ80" s="289"/>
      <c r="DK80" s="289"/>
      <c r="DL80" s="289"/>
      <c r="DM80" s="289"/>
      <c r="DN80" s="289"/>
      <c r="DO80" s="289"/>
      <c r="DP80" s="289"/>
      <c r="DQ80" s="289"/>
      <c r="DR80" s="289"/>
      <c r="DS80" s="289"/>
      <c r="DT80" s="289"/>
      <c r="DU80" s="289"/>
      <c r="DV80" s="289"/>
      <c r="DW80" s="289"/>
      <c r="DX80" s="289"/>
      <c r="DY80" s="289"/>
      <c r="DZ80" s="289"/>
      <c r="EA80" s="289"/>
      <c r="EB80" s="289"/>
      <c r="EC80" s="289"/>
      <c r="ED80" s="289"/>
      <c r="EE80" s="289"/>
      <c r="EF80" s="289"/>
      <c r="EG80" s="289"/>
      <c r="EH80" s="289"/>
      <c r="EI80" s="289"/>
      <c r="EJ80" s="289"/>
      <c r="EK80" s="289"/>
      <c r="EL80" s="289"/>
      <c r="EM80" s="289"/>
      <c r="EN80" s="289"/>
      <c r="EO80" s="289"/>
      <c r="EP80" s="289"/>
      <c r="EQ80" s="289"/>
      <c r="ER80" s="289"/>
      <c r="ES80" s="289"/>
      <c r="ET80" s="289"/>
      <c r="EU80" s="289"/>
      <c r="EV80" s="289"/>
      <c r="EW80" s="289"/>
      <c r="EX80" s="289"/>
      <c r="EY80" s="289"/>
      <c r="EZ80" s="289"/>
      <c r="FA80" s="289"/>
      <c r="FB80" s="289"/>
      <c r="FC80" s="289"/>
      <c r="FD80" s="289"/>
      <c r="FE80" s="289"/>
      <c r="FF80" s="289"/>
      <c r="FG80" s="289"/>
      <c r="FH80" s="289"/>
      <c r="FI80" s="289"/>
      <c r="FJ80" s="289"/>
      <c r="FK80" s="289"/>
      <c r="FL80" s="289"/>
      <c r="FM80" s="289"/>
      <c r="FN80" s="289"/>
      <c r="FO80" s="289"/>
      <c r="FP80" s="289"/>
      <c r="FQ80" s="289"/>
      <c r="FR80" s="289"/>
      <c r="FS80" s="289"/>
      <c r="FT80" s="289"/>
      <c r="FU80" s="289"/>
      <c r="FV80" s="289"/>
      <c r="FW80" s="289"/>
      <c r="FX80" s="289"/>
      <c r="FY80" s="289"/>
      <c r="FZ80" s="289"/>
      <c r="GA80" s="289"/>
      <c r="GB80" s="289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</row>
    <row r="81" spans="1:242" s="23" customFormat="1" ht="13.5" customHeight="1" x14ac:dyDescent="0.25">
      <c r="A81" s="265">
        <v>36</v>
      </c>
      <c r="B81" s="175" t="s">
        <v>26</v>
      </c>
      <c r="C81" s="78" t="s">
        <v>91</v>
      </c>
      <c r="D81" s="327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158"/>
      <c r="AM81" s="186"/>
      <c r="AN81" s="162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24"/>
      <c r="BB81" s="324"/>
      <c r="BC81" s="324"/>
      <c r="BD81" s="324"/>
      <c r="BE81" s="324"/>
      <c r="BF81" s="324"/>
      <c r="BG81" s="324"/>
      <c r="BH81" s="324"/>
      <c r="BI81" s="324"/>
      <c r="BJ81" s="324"/>
      <c r="BK81" s="324"/>
      <c r="BL81" s="324"/>
      <c r="BM81" s="324"/>
      <c r="BN81" s="324"/>
      <c r="BO81" s="324"/>
      <c r="BP81" s="324"/>
      <c r="BQ81" s="324"/>
      <c r="BR81" s="324"/>
      <c r="BS81" s="324"/>
      <c r="BT81" s="394">
        <f>SUM(F81:BS81)</f>
        <v>0</v>
      </c>
      <c r="BU81"/>
      <c r="BV81" s="284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5"/>
      <c r="CI81" s="285"/>
      <c r="CJ81" s="285"/>
      <c r="CK81" s="285"/>
      <c r="CL81" s="285"/>
      <c r="CM81" s="285"/>
      <c r="CN81" s="285"/>
      <c r="CO81" s="285"/>
      <c r="CP81" s="285"/>
      <c r="CQ81" s="285"/>
      <c r="CR81" s="285"/>
      <c r="CS81" s="285"/>
      <c r="CT81" s="285"/>
      <c r="CU81" s="285"/>
      <c r="CV81" s="286"/>
      <c r="CW81" s="286"/>
      <c r="CX81" s="286"/>
      <c r="CY81" s="286"/>
      <c r="CZ81" s="286"/>
      <c r="DA81" s="286"/>
      <c r="DB81" s="286"/>
      <c r="DC81" s="286"/>
      <c r="DD81" s="286"/>
      <c r="DE81" s="286"/>
      <c r="DF81" s="286"/>
      <c r="DG81" s="286"/>
      <c r="DH81" s="286"/>
      <c r="DI81" s="286"/>
      <c r="DJ81" s="286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6"/>
      <c r="DW81" s="286"/>
      <c r="DX81" s="286"/>
      <c r="DY81" s="286"/>
      <c r="DZ81" s="286"/>
      <c r="EA81" s="286"/>
      <c r="EB81" s="286"/>
      <c r="EC81" s="286"/>
      <c r="ED81" s="286"/>
      <c r="EE81" s="286"/>
      <c r="EF81" s="286"/>
      <c r="EG81" s="286"/>
      <c r="EH81" s="286"/>
      <c r="EI81" s="286"/>
      <c r="EJ81" s="286"/>
      <c r="EK81" s="286"/>
      <c r="EL81" s="286"/>
      <c r="EM81" s="286"/>
      <c r="EN81" s="286"/>
      <c r="EO81" s="286"/>
      <c r="EP81" s="286"/>
      <c r="EQ81" s="286"/>
      <c r="ER81" s="286"/>
      <c r="ES81" s="286"/>
      <c r="ET81" s="286"/>
      <c r="EU81" s="286"/>
      <c r="EV81" s="286"/>
      <c r="EW81" s="286"/>
      <c r="EX81" s="286"/>
      <c r="EY81" s="286"/>
      <c r="EZ81" s="286"/>
      <c r="FA81" s="286"/>
      <c r="FB81" s="286"/>
      <c r="FC81" s="286"/>
      <c r="FD81" s="286"/>
      <c r="FE81" s="286"/>
      <c r="FF81" s="286"/>
      <c r="FG81" s="286"/>
      <c r="FH81" s="286"/>
      <c r="FI81" s="286"/>
      <c r="FJ81" s="286"/>
      <c r="FK81" s="286"/>
      <c r="FL81" s="286"/>
      <c r="FM81" s="286"/>
      <c r="FN81" s="286"/>
      <c r="FO81" s="286"/>
      <c r="FP81" s="286"/>
      <c r="FQ81" s="286"/>
      <c r="FR81" s="286"/>
      <c r="FS81" s="286"/>
      <c r="FT81" s="286"/>
      <c r="FU81" s="286"/>
      <c r="FV81" s="286"/>
      <c r="FW81" s="286"/>
      <c r="FX81" s="286"/>
      <c r="FY81" s="286"/>
      <c r="FZ81" s="286"/>
      <c r="GA81" s="286"/>
      <c r="GB81" s="286"/>
      <c r="GC81" s="286"/>
      <c r="GD81" s="286"/>
      <c r="GE81" s="286"/>
      <c r="GF81" s="286"/>
      <c r="GG81" s="286"/>
      <c r="GH81" s="286"/>
      <c r="GI81" s="286"/>
      <c r="GJ81" s="286"/>
      <c r="GK81" s="286"/>
      <c r="GL81" s="286"/>
      <c r="GM81" s="286"/>
      <c r="GN81" s="286"/>
      <c r="GO81" s="286"/>
      <c r="GP81" s="286"/>
      <c r="GQ81" s="286"/>
      <c r="GR81" s="286"/>
      <c r="GS81" s="286"/>
      <c r="GT81" s="286"/>
      <c r="GU81" s="286"/>
      <c r="GV81" s="286"/>
      <c r="GW81" s="286"/>
      <c r="GX81" s="286"/>
      <c r="GY81" s="286"/>
      <c r="GZ81" s="286"/>
      <c r="HA81" s="286"/>
      <c r="HB81" s="286"/>
      <c r="HC81" s="286"/>
      <c r="HD81" s="286"/>
      <c r="HE81" s="286"/>
      <c r="HF81" s="286"/>
      <c r="HG81" s="286"/>
      <c r="HH81" s="286"/>
      <c r="HI81" s="286"/>
      <c r="HJ81" s="286"/>
      <c r="HK81" s="286"/>
      <c r="HL81" s="286"/>
      <c r="HM81" s="286"/>
      <c r="HN81" s="286"/>
      <c r="HO81" s="286"/>
      <c r="HP81" s="286"/>
      <c r="HQ81" s="286"/>
      <c r="HR81" s="286"/>
      <c r="HS81" s="286"/>
      <c r="HT81" s="286"/>
      <c r="HU81" s="286"/>
      <c r="HV81" s="286"/>
      <c r="HW81" s="286"/>
      <c r="HX81" s="286"/>
      <c r="HY81" s="286"/>
      <c r="HZ81" s="286"/>
      <c r="IA81" s="286"/>
      <c r="IB81" s="286"/>
      <c r="IC81" s="286"/>
      <c r="ID81" s="286"/>
      <c r="IE81" s="286"/>
      <c r="IF81" s="286"/>
      <c r="IG81" s="286"/>
      <c r="IH81" s="286"/>
    </row>
    <row r="82" spans="1:242" s="270" customFormat="1" ht="13.5" customHeight="1" x14ac:dyDescent="0.25">
      <c r="A82" s="272"/>
      <c r="B82" s="244"/>
      <c r="C82" s="359"/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34"/>
      <c r="AM82" s="329"/>
      <c r="AN82" s="330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460">
        <f>SUM(F82:BS82)</f>
        <v>0</v>
      </c>
      <c r="BU82"/>
      <c r="BV82" s="287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8"/>
      <c r="CI82" s="288"/>
      <c r="CJ82" s="288"/>
      <c r="CK82" s="288"/>
      <c r="CL82" s="288"/>
      <c r="CM82" s="288"/>
      <c r="CN82" s="288"/>
      <c r="CO82" s="288"/>
      <c r="CP82" s="288"/>
      <c r="CQ82" s="288"/>
      <c r="CR82" s="288"/>
      <c r="CS82" s="288"/>
      <c r="CT82" s="288"/>
      <c r="CU82" s="288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/>
      <c r="DN82" s="289"/>
      <c r="DO82" s="289"/>
      <c r="DP82" s="289"/>
      <c r="DQ82" s="289"/>
      <c r="DR82" s="289"/>
      <c r="DS82" s="289"/>
      <c r="DT82" s="289"/>
      <c r="DU82" s="289"/>
      <c r="DV82" s="289"/>
      <c r="DW82" s="289"/>
      <c r="DX82" s="289"/>
      <c r="DY82" s="289"/>
      <c r="DZ82" s="289"/>
      <c r="EA82" s="289"/>
      <c r="EB82" s="289"/>
      <c r="EC82" s="289"/>
      <c r="ED82" s="289"/>
      <c r="EE82" s="289"/>
      <c r="EF82" s="289"/>
      <c r="EG82" s="289"/>
      <c r="EH82" s="289"/>
      <c r="EI82" s="289"/>
      <c r="EJ82" s="289"/>
      <c r="EK82" s="289"/>
      <c r="EL82" s="289"/>
      <c r="EM82" s="289"/>
      <c r="EN82" s="289"/>
      <c r="EO82" s="289"/>
      <c r="EP82" s="289"/>
      <c r="EQ82" s="289"/>
      <c r="ER82" s="289"/>
      <c r="ES82" s="289"/>
      <c r="ET82" s="289"/>
      <c r="EU82" s="289"/>
      <c r="EV82" s="289"/>
      <c r="EW82" s="289"/>
      <c r="EX82" s="289"/>
      <c r="EY82" s="289"/>
      <c r="EZ82" s="289"/>
      <c r="FA82" s="289"/>
      <c r="FB82" s="289"/>
      <c r="FC82" s="289"/>
      <c r="FD82" s="289"/>
      <c r="FE82" s="289"/>
      <c r="FF82" s="289"/>
      <c r="FG82" s="289"/>
      <c r="FH82" s="289"/>
      <c r="FI82" s="289"/>
      <c r="FJ82" s="289"/>
      <c r="FK82" s="289"/>
      <c r="FL82" s="289"/>
      <c r="FM82" s="289"/>
      <c r="FN82" s="289"/>
      <c r="FO82" s="289"/>
      <c r="FP82" s="289"/>
      <c r="FQ82" s="289"/>
      <c r="FR82" s="289"/>
      <c r="FS82" s="289"/>
      <c r="FT82" s="289"/>
      <c r="FU82" s="289"/>
      <c r="FV82" s="289"/>
      <c r="FW82" s="289"/>
      <c r="FX82" s="289"/>
      <c r="FY82" s="289"/>
      <c r="FZ82" s="289"/>
      <c r="GA82" s="289"/>
      <c r="GB82" s="289"/>
      <c r="GC82" s="289"/>
      <c r="GD82" s="289"/>
      <c r="GE82" s="289"/>
      <c r="GF82" s="289"/>
      <c r="GG82" s="289"/>
      <c r="GH82" s="289"/>
      <c r="GI82" s="289"/>
      <c r="GJ82" s="289"/>
      <c r="GK82" s="289"/>
      <c r="GL82" s="289"/>
      <c r="GM82" s="289"/>
      <c r="GN82" s="289"/>
      <c r="GO82" s="289"/>
      <c r="GP82" s="289"/>
      <c r="GQ82" s="289"/>
      <c r="GR82" s="289"/>
      <c r="GS82" s="289"/>
      <c r="GT82" s="289"/>
      <c r="GU82" s="289"/>
      <c r="GV82" s="289"/>
      <c r="GW82" s="289"/>
      <c r="GX82" s="289"/>
      <c r="GY82" s="289"/>
      <c r="GZ82" s="289"/>
      <c r="HA82" s="289"/>
      <c r="HB82" s="289"/>
      <c r="HC82" s="289"/>
      <c r="HD82" s="289"/>
      <c r="HE82" s="289"/>
      <c r="HF82" s="289"/>
      <c r="HG82" s="289"/>
      <c r="HH82" s="289"/>
      <c r="HI82" s="289"/>
      <c r="HJ82" s="289"/>
      <c r="HK82" s="289"/>
      <c r="HL82" s="289"/>
      <c r="HM82" s="289"/>
      <c r="HN82" s="289"/>
      <c r="HO82" s="289"/>
      <c r="HP82" s="289"/>
      <c r="HQ82" s="289"/>
      <c r="HR82" s="289"/>
      <c r="HS82" s="289"/>
      <c r="HT82" s="289"/>
      <c r="HU82" s="289"/>
      <c r="HV82" s="289"/>
      <c r="HW82" s="289"/>
      <c r="HX82" s="289"/>
      <c r="HY82" s="289"/>
      <c r="HZ82" s="289"/>
      <c r="IA82" s="289"/>
      <c r="IB82" s="289"/>
      <c r="IC82" s="289"/>
      <c r="ID82" s="289"/>
      <c r="IE82" s="289"/>
      <c r="IF82" s="289"/>
      <c r="IG82" s="289"/>
      <c r="IH82" s="289"/>
    </row>
    <row r="83" spans="1:242" s="23" customFormat="1" ht="13.5" customHeight="1" x14ac:dyDescent="0.25">
      <c r="A83" s="265">
        <v>37</v>
      </c>
      <c r="B83" s="175" t="s">
        <v>48</v>
      </c>
      <c r="C83" s="78" t="s">
        <v>147</v>
      </c>
      <c r="D83" s="327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162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  <c r="BG83" s="324"/>
      <c r="BH83" s="324"/>
      <c r="BI83" s="324"/>
      <c r="BJ83" s="324"/>
      <c r="BK83" s="324"/>
      <c r="BL83" s="324"/>
      <c r="BM83" s="324"/>
      <c r="BN83" s="324"/>
      <c r="BO83" s="324"/>
      <c r="BP83" s="324"/>
      <c r="BQ83" s="324"/>
      <c r="BR83" s="324"/>
      <c r="BS83" s="324"/>
      <c r="BT83" s="185">
        <f t="shared" si="3"/>
        <v>0</v>
      </c>
      <c r="BU83"/>
      <c r="BV83" s="290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5"/>
      <c r="CI83" s="285"/>
      <c r="CJ83" s="285"/>
      <c r="CK83" s="285"/>
      <c r="CL83" s="285"/>
      <c r="CM83" s="285"/>
      <c r="CN83" s="285"/>
      <c r="CO83" s="285"/>
      <c r="CP83" s="285"/>
      <c r="CQ83" s="285"/>
      <c r="CR83" s="285"/>
      <c r="CS83" s="285"/>
      <c r="CT83" s="285"/>
      <c r="CU83" s="285"/>
      <c r="CV83" s="286"/>
      <c r="CW83" s="286"/>
      <c r="CX83" s="286"/>
      <c r="CY83" s="286"/>
      <c r="CZ83" s="286"/>
      <c r="DA83" s="286"/>
      <c r="DB83" s="286"/>
      <c r="DC83" s="286"/>
      <c r="DD83" s="286"/>
      <c r="DE83" s="286"/>
      <c r="DF83" s="286"/>
      <c r="DG83" s="286"/>
      <c r="DH83" s="286"/>
      <c r="DI83" s="286"/>
      <c r="DJ83" s="286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6"/>
      <c r="DW83" s="286"/>
      <c r="DX83" s="286"/>
      <c r="DY83" s="286"/>
      <c r="DZ83" s="286"/>
      <c r="EA83" s="286"/>
      <c r="EB83" s="286"/>
      <c r="EC83" s="286"/>
      <c r="ED83" s="286"/>
      <c r="EE83" s="286"/>
      <c r="EF83" s="286"/>
      <c r="EG83" s="286"/>
      <c r="EH83" s="286"/>
      <c r="EI83" s="286"/>
      <c r="EJ83" s="286"/>
      <c r="EK83" s="286"/>
      <c r="EL83" s="286"/>
      <c r="EM83" s="286"/>
      <c r="EN83" s="286"/>
      <c r="EO83" s="286"/>
      <c r="EP83" s="286"/>
      <c r="EQ83" s="286"/>
      <c r="ER83" s="286"/>
      <c r="ES83" s="286"/>
      <c r="ET83" s="286"/>
      <c r="EU83" s="286"/>
      <c r="EV83" s="286"/>
      <c r="EW83" s="286"/>
      <c r="EX83" s="286"/>
      <c r="EY83" s="286"/>
      <c r="EZ83" s="286"/>
      <c r="FA83" s="286"/>
      <c r="FB83" s="286"/>
      <c r="FC83" s="286"/>
      <c r="FD83" s="286"/>
      <c r="FE83" s="286"/>
      <c r="FF83" s="286"/>
      <c r="FG83" s="286"/>
      <c r="FH83" s="286"/>
      <c r="FI83" s="286"/>
      <c r="FJ83" s="286"/>
      <c r="FK83" s="286"/>
      <c r="FL83" s="286"/>
      <c r="FM83" s="286"/>
      <c r="FN83" s="286"/>
      <c r="FO83" s="286"/>
      <c r="FP83" s="286"/>
      <c r="FQ83" s="286"/>
      <c r="FR83" s="286"/>
      <c r="FS83" s="286"/>
      <c r="FT83" s="286"/>
      <c r="FU83" s="286"/>
      <c r="FV83" s="286"/>
      <c r="FW83" s="286"/>
      <c r="FX83" s="286"/>
      <c r="FY83" s="286"/>
      <c r="FZ83" s="286"/>
      <c r="GA83" s="286"/>
      <c r="GB83" s="286"/>
      <c r="GC83" s="286"/>
      <c r="GD83" s="286"/>
      <c r="GE83" s="286"/>
      <c r="GF83" s="286"/>
      <c r="GG83" s="286"/>
      <c r="GH83" s="286"/>
      <c r="GI83" s="286"/>
      <c r="GJ83" s="286"/>
      <c r="GK83" s="286"/>
      <c r="GL83" s="286"/>
      <c r="GM83" s="286"/>
      <c r="GN83" s="286"/>
      <c r="GO83" s="286"/>
      <c r="GP83" s="286"/>
      <c r="GQ83" s="286"/>
      <c r="GR83" s="286"/>
      <c r="GS83" s="286"/>
      <c r="GT83" s="286"/>
      <c r="GU83" s="286"/>
      <c r="GV83" s="286"/>
      <c r="GW83" s="286"/>
      <c r="GX83" s="286"/>
      <c r="GY83" s="286"/>
      <c r="GZ83" s="286"/>
      <c r="HA83" s="286"/>
      <c r="HB83" s="286"/>
      <c r="HC83" s="286"/>
      <c r="HD83" s="286"/>
      <c r="HE83" s="286"/>
      <c r="HF83" s="286"/>
      <c r="HG83" s="286"/>
      <c r="HH83" s="286"/>
      <c r="HI83" s="286"/>
      <c r="HJ83" s="286"/>
      <c r="HK83" s="286"/>
      <c r="HL83" s="286"/>
      <c r="HM83" s="286"/>
      <c r="HN83" s="286"/>
      <c r="HO83" s="286"/>
      <c r="HP83" s="286"/>
      <c r="HQ83" s="286"/>
      <c r="HR83" s="286"/>
      <c r="HS83" s="286"/>
      <c r="HT83" s="286"/>
      <c r="HU83" s="286"/>
      <c r="HV83" s="286"/>
      <c r="HW83" s="286"/>
      <c r="HX83" s="286"/>
      <c r="HY83" s="286"/>
      <c r="HZ83" s="286"/>
      <c r="IA83" s="286"/>
      <c r="IB83" s="286"/>
      <c r="IC83" s="286"/>
      <c r="ID83" s="286"/>
      <c r="IE83" s="286"/>
      <c r="IF83" s="286"/>
      <c r="IG83" s="286"/>
      <c r="IH83" s="286"/>
    </row>
    <row r="84" spans="1:242" s="270" customFormat="1" ht="13.5" customHeight="1" x14ac:dyDescent="0.25">
      <c r="A84" s="272"/>
      <c r="B84" s="244"/>
      <c r="C84" s="359" t="s">
        <v>148</v>
      </c>
      <c r="D84" s="336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>
        <v>1</v>
      </c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9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185">
        <f t="shared" si="3"/>
        <v>1</v>
      </c>
      <c r="BU84"/>
      <c r="BV84" s="291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8"/>
      <c r="CI84" s="288"/>
      <c r="CJ84" s="288"/>
      <c r="CK84" s="288"/>
      <c r="CL84" s="288"/>
      <c r="CM84" s="288"/>
      <c r="CN84" s="288"/>
      <c r="CO84" s="288"/>
      <c r="CP84" s="288"/>
      <c r="CQ84" s="288"/>
      <c r="CR84" s="288"/>
      <c r="CS84" s="288"/>
      <c r="CT84" s="288"/>
      <c r="CU84" s="288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  <c r="DS84" s="289"/>
      <c r="DT84" s="289"/>
      <c r="DU84" s="289"/>
      <c r="DV84" s="289"/>
      <c r="DW84" s="289"/>
      <c r="DX84" s="289"/>
      <c r="DY84" s="289"/>
      <c r="DZ84" s="289"/>
      <c r="EA84" s="289"/>
      <c r="EB84" s="289"/>
      <c r="EC84" s="289"/>
      <c r="ED84" s="289"/>
      <c r="EE84" s="289"/>
      <c r="EF84" s="289"/>
      <c r="EG84" s="289"/>
      <c r="EH84" s="289"/>
      <c r="EI84" s="289"/>
      <c r="EJ84" s="289"/>
      <c r="EK84" s="289"/>
      <c r="EL84" s="289"/>
      <c r="EM84" s="289"/>
      <c r="EN84" s="289"/>
      <c r="EO84" s="289"/>
      <c r="EP84" s="289"/>
      <c r="EQ84" s="289"/>
      <c r="ER84" s="289"/>
      <c r="ES84" s="289"/>
      <c r="ET84" s="289"/>
      <c r="EU84" s="289"/>
      <c r="EV84" s="289"/>
      <c r="EW84" s="289"/>
      <c r="EX84" s="289"/>
      <c r="EY84" s="289"/>
      <c r="EZ84" s="289"/>
      <c r="FA84" s="289"/>
      <c r="FB84" s="289"/>
      <c r="FC84" s="289"/>
      <c r="FD84" s="289"/>
      <c r="FE84" s="289"/>
      <c r="FF84" s="289"/>
      <c r="FG84" s="289"/>
      <c r="FH84" s="289"/>
      <c r="FI84" s="289"/>
      <c r="FJ84" s="289"/>
      <c r="FK84" s="289"/>
      <c r="FL84" s="289"/>
      <c r="FM84" s="289"/>
      <c r="FN84" s="289"/>
      <c r="FO84" s="289"/>
      <c r="FP84" s="289"/>
      <c r="FQ84" s="289"/>
      <c r="FR84" s="289"/>
      <c r="FS84" s="289"/>
      <c r="FT84" s="289"/>
      <c r="FU84" s="289"/>
      <c r="FV84" s="289"/>
      <c r="FW84" s="289"/>
      <c r="FX84" s="289"/>
      <c r="FY84" s="289"/>
      <c r="FZ84" s="289"/>
      <c r="GA84" s="289"/>
      <c r="GB84" s="289"/>
      <c r="GC84" s="289"/>
      <c r="GD84" s="289"/>
      <c r="GE84" s="289"/>
      <c r="GF84" s="289"/>
      <c r="GG84" s="289"/>
      <c r="GH84" s="289"/>
      <c r="GI84" s="289"/>
      <c r="GJ84" s="289"/>
      <c r="GK84" s="289"/>
      <c r="GL84" s="289"/>
      <c r="GM84" s="289"/>
      <c r="GN84" s="289"/>
      <c r="GO84" s="289"/>
      <c r="GP84" s="289"/>
      <c r="GQ84" s="289"/>
      <c r="GR84" s="289"/>
      <c r="GS84" s="289"/>
      <c r="GT84" s="289"/>
      <c r="GU84" s="289"/>
      <c r="GV84" s="289"/>
      <c r="GW84" s="289"/>
      <c r="GX84" s="289"/>
      <c r="GY84" s="289"/>
      <c r="GZ84" s="289"/>
      <c r="HA84" s="289"/>
      <c r="HB84" s="289"/>
      <c r="HC84" s="289"/>
      <c r="HD84" s="289"/>
      <c r="HE84" s="289"/>
      <c r="HF84" s="289"/>
      <c r="HG84" s="289"/>
      <c r="HH84" s="289"/>
      <c r="HI84" s="289"/>
      <c r="HJ84" s="289"/>
      <c r="HK84" s="289"/>
      <c r="HL84" s="289"/>
      <c r="HM84" s="289"/>
      <c r="HN84" s="289"/>
      <c r="HO84" s="289"/>
      <c r="HP84" s="289"/>
      <c r="HQ84" s="289"/>
      <c r="HR84" s="289"/>
      <c r="HS84" s="289"/>
      <c r="HT84" s="289"/>
      <c r="HU84" s="289"/>
      <c r="HV84" s="289"/>
      <c r="HW84" s="289"/>
      <c r="HX84" s="289"/>
      <c r="HY84" s="289"/>
      <c r="HZ84" s="289"/>
      <c r="IA84" s="289"/>
      <c r="IB84" s="289"/>
      <c r="IC84" s="289"/>
      <c r="ID84" s="289"/>
      <c r="IE84" s="289"/>
      <c r="IF84" s="289"/>
      <c r="IG84" s="289"/>
      <c r="IH84" s="289"/>
    </row>
    <row r="85" spans="1:242" s="23" customFormat="1" ht="13.5" customHeight="1" x14ac:dyDescent="0.25">
      <c r="A85" s="265">
        <v>38</v>
      </c>
      <c r="B85" s="175" t="s">
        <v>55</v>
      </c>
      <c r="C85" s="78" t="s">
        <v>149</v>
      </c>
      <c r="D85" s="327"/>
      <c r="E85" s="324"/>
      <c r="F85" s="324">
        <v>8</v>
      </c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>
        <v>1</v>
      </c>
      <c r="R85" s="324"/>
      <c r="S85" s="324"/>
      <c r="T85" s="324"/>
      <c r="U85" s="324">
        <v>4</v>
      </c>
      <c r="V85" s="324"/>
      <c r="W85" s="324"/>
      <c r="X85" s="324"/>
      <c r="Y85" s="324">
        <v>1</v>
      </c>
      <c r="Z85" s="324"/>
      <c r="AA85" s="324"/>
      <c r="AB85" s="324">
        <v>3</v>
      </c>
      <c r="AC85" s="324"/>
      <c r="AD85" s="324"/>
      <c r="AE85" s="324"/>
      <c r="AF85" s="324">
        <v>4</v>
      </c>
      <c r="AG85" s="324">
        <v>5</v>
      </c>
      <c r="AH85" s="324"/>
      <c r="AI85" s="324"/>
      <c r="AJ85" s="324"/>
      <c r="AK85" s="324">
        <v>68</v>
      </c>
      <c r="AL85" s="324"/>
      <c r="AM85" s="332"/>
      <c r="AN85" s="158"/>
      <c r="AO85" s="324"/>
      <c r="AP85" s="324"/>
      <c r="AQ85" s="324"/>
      <c r="AR85" s="324"/>
      <c r="AS85" s="162"/>
      <c r="AT85" s="324">
        <v>72</v>
      </c>
      <c r="AU85" s="324"/>
      <c r="AV85" s="324"/>
      <c r="AW85" s="324"/>
      <c r="AX85" s="324"/>
      <c r="AY85" s="324"/>
      <c r="AZ85" s="324"/>
      <c r="BA85" s="324"/>
      <c r="BB85" s="324"/>
      <c r="BC85" s="324"/>
      <c r="BD85" s="324"/>
      <c r="BE85" s="324"/>
      <c r="BF85" s="324"/>
      <c r="BG85" s="324"/>
      <c r="BH85" s="324"/>
      <c r="BI85" s="324"/>
      <c r="BJ85" s="324"/>
      <c r="BK85" s="324"/>
      <c r="BL85" s="324"/>
      <c r="BM85" s="324"/>
      <c r="BN85" s="324">
        <v>7</v>
      </c>
      <c r="BO85" s="324"/>
      <c r="BP85" s="324"/>
      <c r="BQ85" s="324"/>
      <c r="BR85" s="324"/>
      <c r="BS85" s="324">
        <v>1</v>
      </c>
      <c r="BT85" s="185">
        <f t="shared" si="3"/>
        <v>174</v>
      </c>
      <c r="BU85"/>
      <c r="BV85" s="284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5"/>
      <c r="CI85" s="285"/>
      <c r="CJ85" s="285"/>
      <c r="CK85" s="285"/>
      <c r="CL85" s="285"/>
      <c r="CM85" s="285"/>
      <c r="CN85" s="285"/>
      <c r="CO85" s="285"/>
      <c r="CP85" s="285"/>
      <c r="CQ85" s="285"/>
      <c r="CR85" s="285"/>
      <c r="CS85" s="285"/>
      <c r="CT85" s="285"/>
      <c r="CU85" s="285"/>
      <c r="CV85" s="286"/>
      <c r="CW85" s="286"/>
      <c r="CX85" s="286"/>
      <c r="CY85" s="286"/>
      <c r="CZ85" s="286"/>
      <c r="DA85" s="286"/>
      <c r="DB85" s="286"/>
      <c r="DC85" s="286"/>
      <c r="DD85" s="286"/>
      <c r="DE85" s="286"/>
      <c r="DF85" s="286"/>
      <c r="DG85" s="286"/>
      <c r="DH85" s="286"/>
      <c r="DI85" s="286"/>
      <c r="DJ85" s="286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6"/>
      <c r="DW85" s="286"/>
      <c r="DX85" s="286"/>
      <c r="DY85" s="286"/>
      <c r="DZ85" s="286"/>
      <c r="EA85" s="286"/>
      <c r="EB85" s="286"/>
      <c r="EC85" s="286"/>
      <c r="ED85" s="286"/>
      <c r="EE85" s="286"/>
      <c r="EF85" s="286"/>
      <c r="EG85" s="286"/>
      <c r="EH85" s="286"/>
      <c r="EI85" s="286"/>
      <c r="EJ85" s="286"/>
      <c r="EK85" s="286"/>
      <c r="EL85" s="286"/>
      <c r="EM85" s="286"/>
      <c r="EN85" s="286"/>
      <c r="EO85" s="286"/>
      <c r="EP85" s="286"/>
      <c r="EQ85" s="286"/>
      <c r="ER85" s="286"/>
      <c r="ES85" s="286"/>
      <c r="ET85" s="286"/>
      <c r="EU85" s="286"/>
      <c r="EV85" s="286"/>
      <c r="EW85" s="286"/>
      <c r="EX85" s="286"/>
      <c r="EY85" s="286"/>
      <c r="EZ85" s="286"/>
      <c r="FA85" s="286"/>
      <c r="FB85" s="286"/>
      <c r="FC85" s="286"/>
      <c r="FD85" s="286"/>
      <c r="FE85" s="286"/>
      <c r="FF85" s="286"/>
      <c r="FG85" s="286"/>
      <c r="FH85" s="286"/>
      <c r="FI85" s="286"/>
      <c r="FJ85" s="286"/>
      <c r="FK85" s="286"/>
      <c r="FL85" s="286"/>
      <c r="FM85" s="286"/>
      <c r="FN85" s="286"/>
      <c r="FO85" s="286"/>
      <c r="FP85" s="286"/>
      <c r="FQ85" s="286"/>
      <c r="FR85" s="286"/>
      <c r="FS85" s="286"/>
      <c r="FT85" s="286"/>
      <c r="FU85" s="286"/>
      <c r="FV85" s="286"/>
      <c r="FW85" s="286"/>
      <c r="FX85" s="286"/>
      <c r="FY85" s="286"/>
      <c r="FZ85" s="286"/>
      <c r="GA85" s="286"/>
      <c r="GB85" s="286"/>
      <c r="GC85" s="286"/>
      <c r="GD85" s="286"/>
      <c r="GE85" s="286"/>
      <c r="GF85" s="286"/>
      <c r="GG85" s="286"/>
      <c r="GH85" s="286"/>
      <c r="GI85" s="286"/>
      <c r="GJ85" s="286"/>
      <c r="GK85" s="286"/>
      <c r="GL85" s="286"/>
      <c r="GM85" s="286"/>
      <c r="GN85" s="286"/>
      <c r="GO85" s="286"/>
      <c r="GP85" s="286"/>
      <c r="GQ85" s="286"/>
      <c r="GR85" s="286"/>
      <c r="GS85" s="286"/>
      <c r="GT85" s="286"/>
      <c r="GU85" s="286"/>
      <c r="GV85" s="286"/>
      <c r="GW85" s="286"/>
      <c r="GX85" s="286"/>
      <c r="GY85" s="286"/>
      <c r="GZ85" s="286"/>
      <c r="HA85" s="286"/>
      <c r="HB85" s="286"/>
      <c r="HC85" s="286"/>
      <c r="HD85" s="286"/>
      <c r="HE85" s="286"/>
      <c r="HF85" s="286"/>
      <c r="HG85" s="286"/>
      <c r="HH85" s="286"/>
      <c r="HI85" s="286"/>
      <c r="HJ85" s="286"/>
      <c r="HK85" s="286"/>
      <c r="HL85" s="286"/>
      <c r="HM85" s="286"/>
      <c r="HN85" s="286"/>
      <c r="HO85" s="286"/>
      <c r="HP85" s="286"/>
      <c r="HQ85" s="286"/>
      <c r="HR85" s="286"/>
      <c r="HS85" s="286"/>
      <c r="HT85" s="286"/>
      <c r="HU85" s="286"/>
      <c r="HV85" s="286"/>
      <c r="HW85" s="286"/>
      <c r="HX85" s="286"/>
      <c r="HY85" s="286"/>
      <c r="HZ85" s="286"/>
      <c r="IA85" s="286"/>
      <c r="IB85" s="286"/>
      <c r="IC85" s="286"/>
      <c r="ID85" s="286"/>
      <c r="IE85" s="286"/>
      <c r="IF85" s="286"/>
      <c r="IG85" s="286"/>
      <c r="IH85" s="286"/>
    </row>
    <row r="86" spans="1:242" s="270" customFormat="1" ht="13.5" customHeight="1" x14ac:dyDescent="0.25">
      <c r="A86" s="272"/>
      <c r="B86" s="244"/>
      <c r="C86" s="359" t="s">
        <v>150</v>
      </c>
      <c r="D86" s="322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>
        <v>9</v>
      </c>
      <c r="V86" s="323">
        <v>1</v>
      </c>
      <c r="W86" s="323"/>
      <c r="X86" s="323"/>
      <c r="Y86" s="323"/>
      <c r="Z86" s="323"/>
      <c r="AA86" s="323">
        <v>2</v>
      </c>
      <c r="AB86" s="323">
        <v>6</v>
      </c>
      <c r="AC86" s="323"/>
      <c r="AD86" s="323"/>
      <c r="AE86" s="323"/>
      <c r="AF86" s="323"/>
      <c r="AG86" s="323">
        <v>4</v>
      </c>
      <c r="AH86" s="323"/>
      <c r="AI86" s="323">
        <v>1</v>
      </c>
      <c r="AJ86" s="323"/>
      <c r="AK86" s="323">
        <v>24</v>
      </c>
      <c r="AL86" s="323"/>
      <c r="AM86" s="333"/>
      <c r="AN86" s="334"/>
      <c r="AO86" s="323"/>
      <c r="AP86" s="323"/>
      <c r="AQ86" s="323"/>
      <c r="AR86" s="323"/>
      <c r="AS86" s="330"/>
      <c r="AT86" s="323">
        <v>49</v>
      </c>
      <c r="AU86" s="323"/>
      <c r="AV86" s="323"/>
      <c r="AW86" s="323"/>
      <c r="AX86" s="323"/>
      <c r="AY86" s="323"/>
      <c r="AZ86" s="323"/>
      <c r="BA86" s="323"/>
      <c r="BB86" s="323"/>
      <c r="BC86" s="323"/>
      <c r="BD86" s="323"/>
      <c r="BE86" s="323"/>
      <c r="BF86" s="323"/>
      <c r="BG86" s="323"/>
      <c r="BH86" s="323"/>
      <c r="BI86" s="323"/>
      <c r="BJ86" s="323"/>
      <c r="BK86" s="323"/>
      <c r="BL86" s="323"/>
      <c r="BM86" s="323"/>
      <c r="BN86" s="323">
        <v>3</v>
      </c>
      <c r="BO86" s="323"/>
      <c r="BP86" s="323"/>
      <c r="BQ86" s="323"/>
      <c r="BR86" s="323">
        <v>1</v>
      </c>
      <c r="BS86" s="281">
        <v>1</v>
      </c>
      <c r="BT86" s="395">
        <f t="shared" si="3"/>
        <v>101</v>
      </c>
      <c r="BU86"/>
      <c r="BV86" s="287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8"/>
      <c r="CI86" s="288"/>
      <c r="CJ86" s="288"/>
      <c r="CK86" s="288"/>
      <c r="CL86" s="288"/>
      <c r="CM86" s="288"/>
      <c r="CN86" s="288"/>
      <c r="CO86" s="288"/>
      <c r="CP86" s="288"/>
      <c r="CQ86" s="288"/>
      <c r="CR86" s="288"/>
      <c r="CS86" s="288"/>
      <c r="CT86" s="288"/>
      <c r="CU86" s="288"/>
      <c r="CV86" s="289"/>
      <c r="CW86" s="289"/>
      <c r="CX86" s="289"/>
      <c r="CY86" s="289"/>
      <c r="CZ86" s="289"/>
      <c r="DA86" s="289"/>
      <c r="DB86" s="289"/>
      <c r="DC86" s="289"/>
      <c r="DD86" s="289"/>
      <c r="DE86" s="289"/>
      <c r="DF86" s="289"/>
      <c r="DG86" s="289"/>
      <c r="DH86" s="289"/>
      <c r="DI86" s="289"/>
      <c r="DJ86" s="289"/>
      <c r="DK86" s="289"/>
      <c r="DL86" s="289"/>
      <c r="DM86" s="289"/>
      <c r="DN86" s="289"/>
      <c r="DO86" s="289"/>
      <c r="DP86" s="289"/>
      <c r="DQ86" s="289"/>
      <c r="DR86" s="289"/>
      <c r="DS86" s="289"/>
      <c r="DT86" s="289"/>
      <c r="DU86" s="289"/>
      <c r="DV86" s="289"/>
      <c r="DW86" s="289"/>
      <c r="DX86" s="289"/>
      <c r="DY86" s="289"/>
      <c r="DZ86" s="289"/>
      <c r="EA86" s="289"/>
      <c r="EB86" s="289"/>
      <c r="EC86" s="289"/>
      <c r="ED86" s="289"/>
      <c r="EE86" s="289"/>
      <c r="EF86" s="289"/>
      <c r="EG86" s="289"/>
      <c r="EH86" s="289"/>
      <c r="EI86" s="289"/>
      <c r="EJ86" s="289"/>
      <c r="EK86" s="289"/>
      <c r="EL86" s="289"/>
      <c r="EM86" s="289"/>
      <c r="EN86" s="289"/>
      <c r="EO86" s="289"/>
      <c r="EP86" s="289"/>
      <c r="EQ86" s="289"/>
      <c r="ER86" s="289"/>
      <c r="ES86" s="289"/>
      <c r="ET86" s="289"/>
      <c r="EU86" s="289"/>
      <c r="EV86" s="289"/>
      <c r="EW86" s="289"/>
      <c r="EX86" s="289"/>
      <c r="EY86" s="289"/>
      <c r="EZ86" s="289"/>
      <c r="FA86" s="289"/>
      <c r="FB86" s="289"/>
      <c r="FC86" s="289"/>
      <c r="FD86" s="289"/>
      <c r="FE86" s="289"/>
      <c r="FF86" s="289"/>
      <c r="FG86" s="289"/>
      <c r="FH86" s="289"/>
      <c r="FI86" s="289"/>
      <c r="FJ86" s="289"/>
      <c r="FK86" s="289"/>
      <c r="FL86" s="289"/>
      <c r="FM86" s="289"/>
      <c r="FN86" s="289"/>
      <c r="FO86" s="289"/>
      <c r="FP86" s="289"/>
      <c r="FQ86" s="289"/>
      <c r="FR86" s="289"/>
      <c r="FS86" s="289"/>
      <c r="FT86" s="289"/>
      <c r="FU86" s="289"/>
      <c r="FV86" s="289"/>
      <c r="FW86" s="289"/>
      <c r="FX86" s="289"/>
      <c r="FY86" s="289"/>
      <c r="FZ86" s="289"/>
      <c r="GA86" s="289"/>
      <c r="GB86" s="289"/>
      <c r="GC86" s="289"/>
      <c r="GD86" s="289"/>
      <c r="GE86" s="289"/>
      <c r="GF86" s="289"/>
      <c r="GG86" s="289"/>
      <c r="GH86" s="289"/>
      <c r="GI86" s="289"/>
      <c r="GJ86" s="289"/>
      <c r="GK86" s="289"/>
      <c r="GL86" s="289"/>
      <c r="GM86" s="289"/>
      <c r="GN86" s="289"/>
      <c r="GO86" s="289"/>
      <c r="GP86" s="289"/>
      <c r="GQ86" s="289"/>
      <c r="GR86" s="289"/>
      <c r="GS86" s="289"/>
      <c r="GT86" s="289"/>
      <c r="GU86" s="289"/>
      <c r="GV86" s="289"/>
      <c r="GW86" s="289"/>
      <c r="GX86" s="289"/>
      <c r="GY86" s="289"/>
      <c r="GZ86" s="289"/>
      <c r="HA86" s="289"/>
      <c r="HB86" s="289"/>
      <c r="HC86" s="289"/>
      <c r="HD86" s="289"/>
      <c r="HE86" s="289"/>
      <c r="HF86" s="289"/>
      <c r="HG86" s="289"/>
      <c r="HH86" s="289"/>
      <c r="HI86" s="289"/>
      <c r="HJ86" s="289"/>
      <c r="HK86" s="289"/>
      <c r="HL86" s="289"/>
      <c r="HM86" s="289"/>
      <c r="HN86" s="289"/>
      <c r="HO86" s="289"/>
      <c r="HP86" s="289"/>
      <c r="HQ86" s="289"/>
      <c r="HR86" s="289"/>
      <c r="HS86" s="289"/>
      <c r="HT86" s="289"/>
      <c r="HU86" s="289"/>
      <c r="HV86" s="289"/>
      <c r="HW86" s="289"/>
      <c r="HX86" s="289"/>
      <c r="HY86" s="289"/>
      <c r="HZ86" s="289"/>
      <c r="IA86" s="289"/>
      <c r="IB86" s="289"/>
      <c r="IC86" s="289"/>
      <c r="ID86" s="289"/>
      <c r="IE86" s="289"/>
      <c r="IF86" s="289"/>
      <c r="IG86" s="289"/>
      <c r="IH86" s="289"/>
    </row>
    <row r="87" spans="1:242" s="23" customFormat="1" ht="13.5" customHeight="1" x14ac:dyDescent="0.25">
      <c r="A87" s="265">
        <v>39</v>
      </c>
      <c r="B87" s="175" t="s">
        <v>114</v>
      </c>
      <c r="C87" s="78" t="s">
        <v>151</v>
      </c>
      <c r="D87" s="327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>
        <v>1</v>
      </c>
      <c r="V87" s="324"/>
      <c r="W87" s="324"/>
      <c r="X87" s="324"/>
      <c r="Y87" s="324"/>
      <c r="Z87" s="324">
        <v>1</v>
      </c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159"/>
      <c r="AP87" s="324">
        <v>1</v>
      </c>
      <c r="AQ87" s="324"/>
      <c r="AR87" s="324"/>
      <c r="AS87" s="162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  <c r="BD87" s="324"/>
      <c r="BE87" s="324"/>
      <c r="BF87" s="324"/>
      <c r="BG87" s="324"/>
      <c r="BH87" s="324"/>
      <c r="BI87" s="324"/>
      <c r="BJ87" s="324"/>
      <c r="BK87" s="324"/>
      <c r="BL87" s="324"/>
      <c r="BM87" s="324"/>
      <c r="BN87" s="324"/>
      <c r="BO87" s="324"/>
      <c r="BP87" s="324"/>
      <c r="BQ87" s="324"/>
      <c r="BR87" s="324"/>
      <c r="BS87" s="324"/>
      <c r="BT87" s="185">
        <f t="shared" si="3"/>
        <v>3</v>
      </c>
      <c r="BU87"/>
      <c r="BV87" s="284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5"/>
      <c r="CI87" s="285"/>
      <c r="CJ87" s="285"/>
      <c r="CK87" s="285"/>
      <c r="CL87" s="285"/>
      <c r="CM87" s="285"/>
      <c r="CN87" s="285"/>
      <c r="CO87" s="285"/>
      <c r="CP87" s="285"/>
      <c r="CQ87" s="285"/>
      <c r="CR87" s="285"/>
      <c r="CS87" s="285"/>
      <c r="CT87" s="285"/>
      <c r="CU87" s="285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6"/>
      <c r="EE87" s="286"/>
      <c r="EF87" s="286"/>
      <c r="EG87" s="286"/>
      <c r="EH87" s="286"/>
      <c r="EI87" s="286"/>
      <c r="EJ87" s="286"/>
      <c r="EK87" s="286"/>
      <c r="EL87" s="286"/>
      <c r="EM87" s="286"/>
      <c r="EN87" s="286"/>
      <c r="EO87" s="286"/>
      <c r="EP87" s="286"/>
      <c r="EQ87" s="286"/>
      <c r="ER87" s="286"/>
      <c r="ES87" s="286"/>
      <c r="ET87" s="286"/>
      <c r="EU87" s="286"/>
      <c r="EV87" s="286"/>
      <c r="EW87" s="286"/>
      <c r="EX87" s="286"/>
      <c r="EY87" s="286"/>
      <c r="EZ87" s="286"/>
      <c r="FA87" s="286"/>
      <c r="FB87" s="286"/>
      <c r="FC87" s="286"/>
      <c r="FD87" s="286"/>
      <c r="FE87" s="286"/>
      <c r="FF87" s="286"/>
      <c r="FG87" s="286"/>
      <c r="FH87" s="286"/>
      <c r="FI87" s="286"/>
      <c r="FJ87" s="286"/>
      <c r="FK87" s="286"/>
      <c r="FL87" s="286"/>
      <c r="FM87" s="286"/>
      <c r="FN87" s="286"/>
      <c r="FO87" s="286"/>
      <c r="FP87" s="286"/>
      <c r="FQ87" s="286"/>
      <c r="FR87" s="286"/>
      <c r="FS87" s="286"/>
      <c r="FT87" s="286"/>
      <c r="FU87" s="286"/>
      <c r="FV87" s="286"/>
      <c r="FW87" s="286"/>
      <c r="FX87" s="286"/>
      <c r="FY87" s="286"/>
      <c r="FZ87" s="286"/>
      <c r="GA87" s="286"/>
      <c r="GB87" s="286"/>
      <c r="GC87" s="286"/>
      <c r="GD87" s="286"/>
      <c r="GE87" s="286"/>
      <c r="GF87" s="286"/>
      <c r="GG87" s="286"/>
      <c r="GH87" s="286"/>
      <c r="GI87" s="286"/>
      <c r="GJ87" s="286"/>
      <c r="GK87" s="286"/>
      <c r="GL87" s="286"/>
      <c r="GM87" s="286"/>
      <c r="GN87" s="286"/>
      <c r="GO87" s="286"/>
      <c r="GP87" s="286"/>
      <c r="GQ87" s="286"/>
      <c r="GR87" s="286"/>
      <c r="GS87" s="286"/>
      <c r="GT87" s="286"/>
      <c r="GU87" s="286"/>
      <c r="GV87" s="286"/>
      <c r="GW87" s="286"/>
      <c r="GX87" s="286"/>
      <c r="GY87" s="286"/>
      <c r="GZ87" s="286"/>
      <c r="HA87" s="286"/>
      <c r="HB87" s="286"/>
      <c r="HC87" s="286"/>
      <c r="HD87" s="286"/>
      <c r="HE87" s="286"/>
      <c r="HF87" s="286"/>
      <c r="HG87" s="286"/>
      <c r="HH87" s="286"/>
      <c r="HI87" s="286"/>
      <c r="HJ87" s="286"/>
      <c r="HK87" s="286"/>
      <c r="HL87" s="286"/>
      <c r="HM87" s="286"/>
      <c r="HN87" s="286"/>
      <c r="HO87" s="286"/>
      <c r="HP87" s="286"/>
      <c r="HQ87" s="286"/>
      <c r="HR87" s="286"/>
      <c r="HS87" s="286"/>
      <c r="HT87" s="286"/>
      <c r="HU87" s="286"/>
      <c r="HV87" s="286"/>
      <c r="HW87" s="286"/>
      <c r="HX87" s="286"/>
      <c r="HY87" s="286"/>
      <c r="HZ87" s="286"/>
      <c r="IA87" s="286"/>
      <c r="IB87" s="286"/>
      <c r="IC87" s="286"/>
      <c r="ID87" s="286"/>
      <c r="IE87" s="286"/>
      <c r="IF87" s="286"/>
      <c r="IG87" s="286"/>
      <c r="IH87" s="286"/>
    </row>
    <row r="88" spans="1:242" s="270" customFormat="1" ht="13.5" customHeight="1" x14ac:dyDescent="0.25">
      <c r="A88" s="272"/>
      <c r="B88" s="244"/>
      <c r="C88" s="363"/>
      <c r="D88" s="322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>
        <v>1</v>
      </c>
      <c r="V88" s="323"/>
      <c r="W88" s="323"/>
      <c r="X88" s="323"/>
      <c r="Y88" s="323"/>
      <c r="Z88" s="323">
        <v>1</v>
      </c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35"/>
      <c r="AP88" s="323"/>
      <c r="AQ88" s="323"/>
      <c r="AR88" s="323"/>
      <c r="AS88" s="330"/>
      <c r="AT88" s="323">
        <v>2</v>
      </c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95">
        <f t="shared" si="3"/>
        <v>4</v>
      </c>
      <c r="BU88"/>
      <c r="BV88" s="287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8"/>
      <c r="CI88" s="288"/>
      <c r="CJ88" s="288"/>
      <c r="CK88" s="288"/>
      <c r="CL88" s="288"/>
      <c r="CM88" s="288"/>
      <c r="CN88" s="288"/>
      <c r="CO88" s="288"/>
      <c r="CP88" s="288"/>
      <c r="CQ88" s="288"/>
      <c r="CR88" s="288"/>
      <c r="CS88" s="288"/>
      <c r="CT88" s="288"/>
      <c r="CU88" s="288"/>
      <c r="CV88" s="289"/>
      <c r="CW88" s="289"/>
      <c r="CX88" s="289"/>
      <c r="CY88" s="289"/>
      <c r="CZ88" s="289"/>
      <c r="DA88" s="289"/>
      <c r="DB88" s="289"/>
      <c r="DC88" s="289"/>
      <c r="DD88" s="289"/>
      <c r="DE88" s="289"/>
      <c r="DF88" s="289"/>
      <c r="DG88" s="289"/>
      <c r="DH88" s="289"/>
      <c r="DI88" s="289"/>
      <c r="DJ88" s="289"/>
      <c r="DK88" s="289"/>
      <c r="DL88" s="289"/>
      <c r="DM88" s="289"/>
      <c r="DN88" s="289"/>
      <c r="DO88" s="289"/>
      <c r="DP88" s="289"/>
      <c r="DQ88" s="289"/>
      <c r="DR88" s="289"/>
      <c r="DS88" s="289"/>
      <c r="DT88" s="289"/>
      <c r="DU88" s="289"/>
      <c r="DV88" s="289"/>
      <c r="DW88" s="289"/>
      <c r="DX88" s="289"/>
      <c r="DY88" s="289"/>
      <c r="DZ88" s="289"/>
      <c r="EA88" s="289"/>
      <c r="EB88" s="289"/>
      <c r="EC88" s="289"/>
      <c r="ED88" s="289"/>
      <c r="EE88" s="289"/>
      <c r="EF88" s="289"/>
      <c r="EG88" s="289"/>
      <c r="EH88" s="289"/>
      <c r="EI88" s="289"/>
      <c r="EJ88" s="289"/>
      <c r="EK88" s="289"/>
      <c r="EL88" s="289"/>
      <c r="EM88" s="289"/>
      <c r="EN88" s="289"/>
      <c r="EO88" s="289"/>
      <c r="EP88" s="289"/>
      <c r="EQ88" s="289"/>
      <c r="ER88" s="289"/>
      <c r="ES88" s="289"/>
      <c r="ET88" s="289"/>
      <c r="EU88" s="289"/>
      <c r="EV88" s="289"/>
      <c r="EW88" s="289"/>
      <c r="EX88" s="289"/>
      <c r="EY88" s="289"/>
      <c r="EZ88" s="289"/>
      <c r="FA88" s="289"/>
      <c r="FB88" s="289"/>
      <c r="FC88" s="289"/>
      <c r="FD88" s="289"/>
      <c r="FE88" s="289"/>
      <c r="FF88" s="289"/>
      <c r="FG88" s="289"/>
      <c r="FH88" s="289"/>
      <c r="FI88" s="289"/>
      <c r="FJ88" s="289"/>
      <c r="FK88" s="289"/>
      <c r="FL88" s="289"/>
      <c r="FM88" s="289"/>
      <c r="FN88" s="289"/>
      <c r="FO88" s="289"/>
      <c r="FP88" s="289"/>
      <c r="FQ88" s="289"/>
      <c r="FR88" s="289"/>
      <c r="FS88" s="289"/>
      <c r="FT88" s="289"/>
      <c r="FU88" s="289"/>
      <c r="FV88" s="289"/>
      <c r="FW88" s="289"/>
      <c r="FX88" s="289"/>
      <c r="FY88" s="289"/>
      <c r="FZ88" s="289"/>
      <c r="GA88" s="289"/>
      <c r="GB88" s="289"/>
      <c r="GC88" s="289"/>
      <c r="GD88" s="289"/>
      <c r="GE88" s="289"/>
      <c r="GF88" s="289"/>
      <c r="GG88" s="289"/>
      <c r="GH88" s="289"/>
      <c r="GI88" s="289"/>
      <c r="GJ88" s="289"/>
      <c r="GK88" s="289"/>
      <c r="GL88" s="289"/>
      <c r="GM88" s="289"/>
      <c r="GN88" s="289"/>
      <c r="GO88" s="289"/>
      <c r="GP88" s="289"/>
      <c r="GQ88" s="289"/>
      <c r="GR88" s="289"/>
      <c r="GS88" s="289"/>
      <c r="GT88" s="289"/>
      <c r="GU88" s="289"/>
      <c r="GV88" s="289"/>
      <c r="GW88" s="289"/>
      <c r="GX88" s="289"/>
      <c r="GY88" s="289"/>
      <c r="GZ88" s="289"/>
      <c r="HA88" s="289"/>
      <c r="HB88" s="289"/>
      <c r="HC88" s="289"/>
      <c r="HD88" s="289"/>
      <c r="HE88" s="289"/>
      <c r="HF88" s="289"/>
      <c r="HG88" s="289"/>
      <c r="HH88" s="289"/>
      <c r="HI88" s="289"/>
      <c r="HJ88" s="289"/>
      <c r="HK88" s="289"/>
      <c r="HL88" s="289"/>
      <c r="HM88" s="289"/>
      <c r="HN88" s="289"/>
      <c r="HO88" s="289"/>
      <c r="HP88" s="289"/>
      <c r="HQ88" s="289"/>
      <c r="HR88" s="289"/>
      <c r="HS88" s="289"/>
      <c r="HT88" s="289"/>
      <c r="HU88" s="289"/>
      <c r="HV88" s="289"/>
      <c r="HW88" s="289"/>
      <c r="HX88" s="289"/>
      <c r="HY88" s="289"/>
      <c r="HZ88" s="289"/>
      <c r="IA88" s="289"/>
      <c r="IB88" s="289"/>
      <c r="IC88" s="289"/>
      <c r="ID88" s="289"/>
      <c r="IE88" s="289"/>
      <c r="IF88" s="289"/>
      <c r="IG88" s="289"/>
      <c r="IH88" s="289"/>
    </row>
    <row r="89" spans="1:242" s="23" customFormat="1" ht="13.5" customHeight="1" x14ac:dyDescent="0.25">
      <c r="A89" s="265">
        <v>40</v>
      </c>
      <c r="B89" s="175" t="s">
        <v>56</v>
      </c>
      <c r="C89" s="78" t="s">
        <v>152</v>
      </c>
      <c r="D89" s="327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>
        <v>1</v>
      </c>
      <c r="V89" s="324"/>
      <c r="W89" s="324"/>
      <c r="X89" s="324"/>
      <c r="Y89" s="324"/>
      <c r="Z89" s="324">
        <v>3</v>
      </c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159"/>
      <c r="AQ89" s="164"/>
      <c r="AR89" s="324"/>
      <c r="AS89" s="162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324"/>
      <c r="BM89" s="324"/>
      <c r="BN89" s="324"/>
      <c r="BO89" s="324"/>
      <c r="BP89" s="324"/>
      <c r="BQ89" s="324"/>
      <c r="BR89" s="324"/>
      <c r="BS89" s="324"/>
      <c r="BT89" s="185">
        <f t="shared" si="3"/>
        <v>4</v>
      </c>
      <c r="BU89"/>
      <c r="BV89" s="290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5"/>
      <c r="CI89" s="285"/>
      <c r="CJ89" s="285"/>
      <c r="CK89" s="285"/>
      <c r="CL89" s="285"/>
      <c r="CM89" s="285"/>
      <c r="CN89" s="285"/>
      <c r="CO89" s="285"/>
      <c r="CP89" s="285"/>
      <c r="CQ89" s="285"/>
      <c r="CR89" s="285"/>
      <c r="CS89" s="285"/>
      <c r="CT89" s="285"/>
      <c r="CU89" s="285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6"/>
      <c r="EE89" s="286"/>
      <c r="EF89" s="286"/>
      <c r="EG89" s="286"/>
      <c r="EH89" s="286"/>
      <c r="EI89" s="286"/>
      <c r="EJ89" s="286"/>
      <c r="EK89" s="286"/>
      <c r="EL89" s="286"/>
      <c r="EM89" s="286"/>
      <c r="EN89" s="286"/>
      <c r="EO89" s="286"/>
      <c r="EP89" s="286"/>
      <c r="EQ89" s="286"/>
      <c r="ER89" s="286"/>
      <c r="ES89" s="286"/>
      <c r="ET89" s="286"/>
      <c r="EU89" s="286"/>
      <c r="EV89" s="286"/>
      <c r="EW89" s="286"/>
      <c r="EX89" s="286"/>
      <c r="EY89" s="286"/>
      <c r="EZ89" s="286"/>
      <c r="FA89" s="286"/>
      <c r="FB89" s="286"/>
      <c r="FC89" s="286"/>
      <c r="FD89" s="286"/>
      <c r="FE89" s="286"/>
      <c r="FF89" s="286"/>
      <c r="FG89" s="286"/>
      <c r="FH89" s="286"/>
      <c r="FI89" s="286"/>
      <c r="FJ89" s="286"/>
      <c r="FK89" s="286"/>
      <c r="FL89" s="286"/>
      <c r="FM89" s="286"/>
      <c r="FN89" s="286"/>
      <c r="FO89" s="286"/>
      <c r="FP89" s="286"/>
      <c r="FQ89" s="286"/>
      <c r="FR89" s="286"/>
      <c r="FS89" s="286"/>
      <c r="FT89" s="286"/>
      <c r="FU89" s="286"/>
      <c r="FV89" s="286"/>
      <c r="FW89" s="286"/>
      <c r="FX89" s="286"/>
      <c r="FY89" s="286"/>
      <c r="FZ89" s="286"/>
      <c r="GA89" s="286"/>
      <c r="GB89" s="286"/>
      <c r="GC89" s="286"/>
      <c r="GD89" s="286"/>
      <c r="GE89" s="286"/>
      <c r="GF89" s="286"/>
      <c r="GG89" s="286"/>
      <c r="GH89" s="286"/>
      <c r="GI89" s="286"/>
      <c r="GJ89" s="286"/>
      <c r="GK89" s="286"/>
      <c r="GL89" s="286"/>
      <c r="GM89" s="286"/>
      <c r="GN89" s="286"/>
      <c r="GO89" s="286"/>
      <c r="GP89" s="286"/>
      <c r="GQ89" s="286"/>
      <c r="GR89" s="286"/>
      <c r="GS89" s="286"/>
      <c r="GT89" s="286"/>
      <c r="GU89" s="286"/>
      <c r="GV89" s="286"/>
      <c r="GW89" s="286"/>
      <c r="GX89" s="286"/>
      <c r="GY89" s="286"/>
      <c r="GZ89" s="286"/>
      <c r="HA89" s="286"/>
      <c r="HB89" s="286"/>
      <c r="HC89" s="286"/>
      <c r="HD89" s="286"/>
      <c r="HE89" s="286"/>
      <c r="HF89" s="286"/>
      <c r="HG89" s="286"/>
      <c r="HH89" s="286"/>
      <c r="HI89" s="286"/>
      <c r="HJ89" s="286"/>
      <c r="HK89" s="286"/>
      <c r="HL89" s="286"/>
      <c r="HM89" s="286"/>
      <c r="HN89" s="286"/>
      <c r="HO89" s="286"/>
      <c r="HP89" s="286"/>
      <c r="HQ89" s="286"/>
      <c r="HR89" s="286"/>
      <c r="HS89" s="286"/>
      <c r="HT89" s="286"/>
      <c r="HU89" s="286"/>
      <c r="HV89" s="286"/>
      <c r="HW89" s="286"/>
      <c r="HX89" s="286"/>
      <c r="HY89" s="286"/>
      <c r="HZ89" s="286"/>
      <c r="IA89" s="286"/>
      <c r="IB89" s="286"/>
      <c r="IC89" s="286"/>
      <c r="ID89" s="286"/>
      <c r="IE89" s="286"/>
      <c r="IF89" s="286"/>
      <c r="IG89" s="286"/>
      <c r="IH89" s="286"/>
    </row>
    <row r="90" spans="1:242" s="270" customFormat="1" ht="13.5" customHeight="1" x14ac:dyDescent="0.25">
      <c r="A90" s="272"/>
      <c r="B90" s="244"/>
      <c r="C90" s="363"/>
      <c r="D90" s="322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>
        <v>1</v>
      </c>
      <c r="V90" s="323"/>
      <c r="W90" s="323"/>
      <c r="X90" s="323"/>
      <c r="Y90" s="323"/>
      <c r="Z90" s="323">
        <v>2</v>
      </c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35"/>
      <c r="AQ90" s="348"/>
      <c r="AR90" s="323"/>
      <c r="AS90" s="330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3"/>
      <c r="BR90" s="323"/>
      <c r="BS90" s="323"/>
      <c r="BT90" s="395">
        <f t="shared" si="3"/>
        <v>3</v>
      </c>
      <c r="BU90"/>
      <c r="BV90" s="291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8"/>
      <c r="CI90" s="288"/>
      <c r="CJ90" s="288"/>
      <c r="CK90" s="288"/>
      <c r="CL90" s="288"/>
      <c r="CM90" s="288"/>
      <c r="CN90" s="288"/>
      <c r="CO90" s="288"/>
      <c r="CP90" s="288"/>
      <c r="CQ90" s="288"/>
      <c r="CR90" s="288"/>
      <c r="CS90" s="288"/>
      <c r="CT90" s="288"/>
      <c r="CU90" s="288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  <c r="DS90" s="289"/>
      <c r="DT90" s="289"/>
      <c r="DU90" s="289"/>
      <c r="DV90" s="289"/>
      <c r="DW90" s="289"/>
      <c r="DX90" s="289"/>
      <c r="DY90" s="289"/>
      <c r="DZ90" s="289"/>
      <c r="EA90" s="289"/>
      <c r="EB90" s="289"/>
      <c r="EC90" s="289"/>
      <c r="ED90" s="289"/>
      <c r="EE90" s="289"/>
      <c r="EF90" s="289"/>
      <c r="EG90" s="289"/>
      <c r="EH90" s="289"/>
      <c r="EI90" s="289"/>
      <c r="EJ90" s="289"/>
      <c r="EK90" s="289"/>
      <c r="EL90" s="289"/>
      <c r="EM90" s="289"/>
      <c r="EN90" s="289"/>
      <c r="EO90" s="289"/>
      <c r="EP90" s="289"/>
      <c r="EQ90" s="289"/>
      <c r="ER90" s="289"/>
      <c r="ES90" s="289"/>
      <c r="ET90" s="289"/>
      <c r="EU90" s="289"/>
      <c r="EV90" s="289"/>
      <c r="EW90" s="289"/>
      <c r="EX90" s="289"/>
      <c r="EY90" s="289"/>
      <c r="EZ90" s="289"/>
      <c r="FA90" s="289"/>
      <c r="FB90" s="289"/>
      <c r="FC90" s="289"/>
      <c r="FD90" s="289"/>
      <c r="FE90" s="289"/>
      <c r="FF90" s="289"/>
      <c r="FG90" s="289"/>
      <c r="FH90" s="289"/>
      <c r="FI90" s="289"/>
      <c r="FJ90" s="289"/>
      <c r="FK90" s="289"/>
      <c r="FL90" s="289"/>
      <c r="FM90" s="289"/>
      <c r="FN90" s="289"/>
      <c r="FO90" s="289"/>
      <c r="FP90" s="289"/>
      <c r="FQ90" s="289"/>
      <c r="FR90" s="289"/>
      <c r="FS90" s="289"/>
      <c r="FT90" s="289"/>
      <c r="FU90" s="289"/>
      <c r="FV90" s="289"/>
      <c r="FW90" s="289"/>
      <c r="FX90" s="289"/>
      <c r="FY90" s="289"/>
      <c r="FZ90" s="289"/>
      <c r="GA90" s="289"/>
      <c r="GB90" s="289"/>
      <c r="GC90" s="289"/>
      <c r="GD90" s="289"/>
      <c r="GE90" s="289"/>
      <c r="GF90" s="289"/>
      <c r="GG90" s="289"/>
      <c r="GH90" s="289"/>
      <c r="GI90" s="289"/>
      <c r="GJ90" s="289"/>
      <c r="GK90" s="289"/>
      <c r="GL90" s="289"/>
      <c r="GM90" s="289"/>
      <c r="GN90" s="289"/>
      <c r="GO90" s="289"/>
      <c r="GP90" s="289"/>
      <c r="GQ90" s="289"/>
      <c r="GR90" s="289"/>
      <c r="GS90" s="289"/>
      <c r="GT90" s="289"/>
      <c r="GU90" s="289"/>
      <c r="GV90" s="289"/>
      <c r="GW90" s="289"/>
      <c r="GX90" s="289"/>
      <c r="GY90" s="289"/>
      <c r="GZ90" s="289"/>
      <c r="HA90" s="289"/>
      <c r="HB90" s="289"/>
      <c r="HC90" s="289"/>
      <c r="HD90" s="289"/>
      <c r="HE90" s="289"/>
      <c r="HF90" s="289"/>
      <c r="HG90" s="289"/>
      <c r="HH90" s="289"/>
      <c r="HI90" s="289"/>
      <c r="HJ90" s="289"/>
      <c r="HK90" s="289"/>
      <c r="HL90" s="289"/>
      <c r="HM90" s="289"/>
      <c r="HN90" s="289"/>
      <c r="HO90" s="289"/>
      <c r="HP90" s="289"/>
      <c r="HQ90" s="289"/>
      <c r="HR90" s="289"/>
      <c r="HS90" s="289"/>
      <c r="HT90" s="289"/>
      <c r="HU90" s="289"/>
      <c r="HV90" s="289"/>
      <c r="HW90" s="289"/>
      <c r="HX90" s="289"/>
      <c r="HY90" s="289"/>
      <c r="HZ90" s="289"/>
      <c r="IA90" s="289"/>
      <c r="IB90" s="289"/>
      <c r="IC90" s="289"/>
      <c r="ID90" s="289"/>
      <c r="IE90" s="289"/>
      <c r="IF90" s="289"/>
      <c r="IG90" s="289"/>
      <c r="IH90" s="289"/>
    </row>
    <row r="91" spans="1:242" s="23" customFormat="1" ht="13.5" customHeight="1" x14ac:dyDescent="0.25">
      <c r="A91" s="265">
        <v>41</v>
      </c>
      <c r="B91" s="175" t="s">
        <v>126</v>
      </c>
      <c r="C91" s="364" t="s">
        <v>245</v>
      </c>
      <c r="D91" s="327"/>
      <c r="E91" s="324"/>
      <c r="F91" s="324">
        <v>10</v>
      </c>
      <c r="G91" s="324"/>
      <c r="H91" s="324"/>
      <c r="I91" s="324"/>
      <c r="J91" s="324"/>
      <c r="K91" s="324"/>
      <c r="L91" s="324"/>
      <c r="M91" s="324"/>
      <c r="N91" s="324"/>
      <c r="O91" s="324">
        <v>1</v>
      </c>
      <c r="P91" s="324"/>
      <c r="Q91" s="324">
        <v>2</v>
      </c>
      <c r="R91" s="324"/>
      <c r="S91" s="324"/>
      <c r="T91" s="324"/>
      <c r="U91" s="324"/>
      <c r="V91" s="324"/>
      <c r="W91" s="324"/>
      <c r="X91" s="324"/>
      <c r="Y91" s="324">
        <v>16</v>
      </c>
      <c r="Z91" s="324"/>
      <c r="AA91" s="324">
        <v>6</v>
      </c>
      <c r="AB91" s="324">
        <v>2</v>
      </c>
      <c r="AC91" s="324"/>
      <c r="AD91" s="324"/>
      <c r="AE91" s="324"/>
      <c r="AF91" s="324"/>
      <c r="AG91" s="324"/>
      <c r="AH91" s="324"/>
      <c r="AI91" s="324"/>
      <c r="AJ91" s="324"/>
      <c r="AK91" s="324">
        <v>1</v>
      </c>
      <c r="AL91" s="324"/>
      <c r="AM91" s="324"/>
      <c r="AN91" s="324"/>
      <c r="AO91" s="324"/>
      <c r="AP91" s="324"/>
      <c r="AQ91" s="159"/>
      <c r="AR91" s="162"/>
      <c r="AS91" s="162"/>
      <c r="AT91" s="324">
        <v>25</v>
      </c>
      <c r="AU91" s="324"/>
      <c r="AV91" s="324"/>
      <c r="AW91" s="324"/>
      <c r="AX91" s="324"/>
      <c r="AY91" s="324"/>
      <c r="AZ91" s="324"/>
      <c r="BA91" s="324"/>
      <c r="BB91" s="324"/>
      <c r="BC91" s="324"/>
      <c r="BD91" s="324"/>
      <c r="BE91" s="324"/>
      <c r="BF91" s="324"/>
      <c r="BG91" s="324"/>
      <c r="BH91" s="324"/>
      <c r="BI91" s="324"/>
      <c r="BJ91" s="324"/>
      <c r="BK91" s="324"/>
      <c r="BL91" s="324"/>
      <c r="BM91" s="324"/>
      <c r="BN91" s="324">
        <v>44</v>
      </c>
      <c r="BO91" s="324"/>
      <c r="BP91" s="324"/>
      <c r="BQ91" s="324"/>
      <c r="BR91" s="324">
        <v>2</v>
      </c>
      <c r="BS91" s="324"/>
      <c r="BT91" s="185">
        <f t="shared" si="3"/>
        <v>109</v>
      </c>
      <c r="BU91"/>
      <c r="BV91" s="284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5"/>
      <c r="CI91" s="285"/>
      <c r="CJ91" s="285"/>
      <c r="CK91" s="285"/>
      <c r="CL91" s="285"/>
      <c r="CM91" s="285"/>
      <c r="CN91" s="285"/>
      <c r="CO91" s="285"/>
      <c r="CP91" s="285"/>
      <c r="CQ91" s="285"/>
      <c r="CR91" s="285"/>
      <c r="CS91" s="285"/>
      <c r="CT91" s="285"/>
      <c r="CU91" s="285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6"/>
      <c r="DW91" s="286"/>
      <c r="DX91" s="286"/>
      <c r="DY91" s="286"/>
      <c r="DZ91" s="286"/>
      <c r="EA91" s="286"/>
      <c r="EB91" s="286"/>
      <c r="EC91" s="286"/>
      <c r="ED91" s="286"/>
      <c r="EE91" s="286"/>
      <c r="EF91" s="286"/>
      <c r="EG91" s="286"/>
      <c r="EH91" s="286"/>
      <c r="EI91" s="286"/>
      <c r="EJ91" s="286"/>
      <c r="EK91" s="286"/>
      <c r="EL91" s="286"/>
      <c r="EM91" s="286"/>
      <c r="EN91" s="286"/>
      <c r="EO91" s="286"/>
      <c r="EP91" s="286"/>
      <c r="EQ91" s="286"/>
      <c r="ER91" s="286"/>
      <c r="ES91" s="286"/>
      <c r="ET91" s="286"/>
      <c r="EU91" s="286"/>
      <c r="EV91" s="286"/>
      <c r="EW91" s="286"/>
      <c r="EX91" s="286"/>
      <c r="EY91" s="286"/>
      <c r="EZ91" s="286"/>
      <c r="FA91" s="286"/>
      <c r="FB91" s="286"/>
      <c r="FC91" s="286"/>
      <c r="FD91" s="286"/>
      <c r="FE91" s="286"/>
      <c r="FF91" s="286"/>
      <c r="FG91" s="286"/>
      <c r="FH91" s="286"/>
      <c r="FI91" s="286"/>
      <c r="FJ91" s="286"/>
      <c r="FK91" s="286"/>
      <c r="FL91" s="286"/>
      <c r="FM91" s="286"/>
      <c r="FN91" s="286"/>
      <c r="FO91" s="286"/>
      <c r="FP91" s="286"/>
      <c r="FQ91" s="286"/>
      <c r="FR91" s="286"/>
      <c r="FS91" s="286"/>
      <c r="FT91" s="286"/>
      <c r="FU91" s="286"/>
      <c r="FV91" s="286"/>
      <c r="FW91" s="286"/>
      <c r="FX91" s="286"/>
      <c r="FY91" s="286"/>
      <c r="FZ91" s="286"/>
      <c r="GA91" s="286"/>
      <c r="GB91" s="286"/>
      <c r="GC91" s="286"/>
      <c r="GD91" s="286"/>
      <c r="GE91" s="286"/>
      <c r="GF91" s="286"/>
      <c r="GG91" s="286"/>
      <c r="GH91" s="286"/>
      <c r="GI91" s="286"/>
      <c r="GJ91" s="286"/>
      <c r="GK91" s="286"/>
      <c r="GL91" s="286"/>
      <c r="GM91" s="286"/>
      <c r="GN91" s="286"/>
      <c r="GO91" s="286"/>
      <c r="GP91" s="286"/>
      <c r="GQ91" s="286"/>
      <c r="GR91" s="286"/>
      <c r="GS91" s="286"/>
      <c r="GT91" s="286"/>
      <c r="GU91" s="286"/>
      <c r="GV91" s="286"/>
      <c r="GW91" s="286"/>
      <c r="GX91" s="286"/>
      <c r="GY91" s="286"/>
      <c r="GZ91" s="286"/>
      <c r="HA91" s="286"/>
      <c r="HB91" s="286"/>
      <c r="HC91" s="286"/>
      <c r="HD91" s="286"/>
      <c r="HE91" s="286"/>
      <c r="HF91" s="286"/>
      <c r="HG91" s="286"/>
      <c r="HH91" s="286"/>
      <c r="HI91" s="286"/>
      <c r="HJ91" s="286"/>
      <c r="HK91" s="286"/>
      <c r="HL91" s="286"/>
      <c r="HM91" s="286"/>
      <c r="HN91" s="286"/>
      <c r="HO91" s="286"/>
      <c r="HP91" s="286"/>
      <c r="HQ91" s="286"/>
      <c r="HR91" s="286"/>
      <c r="HS91" s="286"/>
      <c r="HT91" s="286"/>
      <c r="HU91" s="286"/>
      <c r="HV91" s="286"/>
      <c r="HW91" s="286"/>
      <c r="HX91" s="286"/>
      <c r="HY91" s="286"/>
      <c r="HZ91" s="286"/>
      <c r="IA91" s="286"/>
      <c r="IB91" s="286"/>
      <c r="IC91" s="286"/>
      <c r="ID91" s="286"/>
      <c r="IE91" s="286"/>
      <c r="IF91" s="286"/>
      <c r="IG91" s="286"/>
      <c r="IH91" s="286"/>
    </row>
    <row r="92" spans="1:242" s="270" customFormat="1" ht="13.5" customHeight="1" x14ac:dyDescent="0.25">
      <c r="A92" s="272"/>
      <c r="B92" s="244"/>
      <c r="C92" s="363"/>
      <c r="D92" s="322"/>
      <c r="E92" s="323"/>
      <c r="F92" s="323"/>
      <c r="G92" s="323"/>
      <c r="H92" s="323"/>
      <c r="I92" s="323">
        <v>1</v>
      </c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>
        <v>9</v>
      </c>
      <c r="Z92" s="323"/>
      <c r="AA92" s="323">
        <v>6</v>
      </c>
      <c r="AB92" s="323">
        <v>2</v>
      </c>
      <c r="AC92" s="323"/>
      <c r="AD92" s="323"/>
      <c r="AE92" s="323"/>
      <c r="AF92" s="323"/>
      <c r="AG92" s="323"/>
      <c r="AH92" s="323"/>
      <c r="AI92" s="323">
        <v>7</v>
      </c>
      <c r="AJ92" s="323"/>
      <c r="AK92" s="323"/>
      <c r="AL92" s="323"/>
      <c r="AM92" s="323"/>
      <c r="AN92" s="323"/>
      <c r="AO92" s="323"/>
      <c r="AP92" s="323"/>
      <c r="AQ92" s="335"/>
      <c r="AR92" s="330"/>
      <c r="AS92" s="330"/>
      <c r="AT92" s="323">
        <v>13</v>
      </c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>
        <v>32</v>
      </c>
      <c r="BO92" s="323"/>
      <c r="BP92" s="323"/>
      <c r="BQ92" s="323"/>
      <c r="BR92" s="323">
        <v>1</v>
      </c>
      <c r="BS92" s="323"/>
      <c r="BT92" s="395">
        <f t="shared" si="3"/>
        <v>71</v>
      </c>
      <c r="BU92"/>
      <c r="BV92" s="287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8"/>
      <c r="CI92" s="288"/>
      <c r="CJ92" s="288"/>
      <c r="CK92" s="288"/>
      <c r="CL92" s="288"/>
      <c r="CM92" s="288"/>
      <c r="CN92" s="288"/>
      <c r="CO92" s="288"/>
      <c r="CP92" s="288"/>
      <c r="CQ92" s="288"/>
      <c r="CR92" s="288"/>
      <c r="CS92" s="288"/>
      <c r="CT92" s="288"/>
      <c r="CU92" s="288"/>
      <c r="CV92" s="289"/>
      <c r="CW92" s="289"/>
      <c r="CX92" s="289"/>
      <c r="CY92" s="289"/>
      <c r="CZ92" s="289"/>
      <c r="DA92" s="289"/>
      <c r="DB92" s="289"/>
      <c r="DC92" s="289"/>
      <c r="DD92" s="289"/>
      <c r="DE92" s="289"/>
      <c r="DF92" s="289"/>
      <c r="DG92" s="289"/>
      <c r="DH92" s="289"/>
      <c r="DI92" s="289"/>
      <c r="DJ92" s="289"/>
      <c r="DK92" s="289"/>
      <c r="DL92" s="289"/>
      <c r="DM92" s="289"/>
      <c r="DN92" s="289"/>
      <c r="DO92" s="289"/>
      <c r="DP92" s="289"/>
      <c r="DQ92" s="289"/>
      <c r="DR92" s="289"/>
      <c r="DS92" s="289"/>
      <c r="DT92" s="289"/>
      <c r="DU92" s="289"/>
      <c r="DV92" s="289"/>
      <c r="DW92" s="289"/>
      <c r="DX92" s="289"/>
      <c r="DY92" s="289"/>
      <c r="DZ92" s="289"/>
      <c r="EA92" s="289"/>
      <c r="EB92" s="289"/>
      <c r="EC92" s="289"/>
      <c r="ED92" s="289"/>
      <c r="EE92" s="289"/>
      <c r="EF92" s="289"/>
      <c r="EG92" s="289"/>
      <c r="EH92" s="289"/>
      <c r="EI92" s="289"/>
      <c r="EJ92" s="289"/>
      <c r="EK92" s="289"/>
      <c r="EL92" s="289"/>
      <c r="EM92" s="289"/>
      <c r="EN92" s="289"/>
      <c r="EO92" s="289"/>
      <c r="EP92" s="289"/>
      <c r="EQ92" s="289"/>
      <c r="ER92" s="289"/>
      <c r="ES92" s="289"/>
      <c r="ET92" s="289"/>
      <c r="EU92" s="289"/>
      <c r="EV92" s="289"/>
      <c r="EW92" s="289"/>
      <c r="EX92" s="289"/>
      <c r="EY92" s="289"/>
      <c r="EZ92" s="289"/>
      <c r="FA92" s="289"/>
      <c r="FB92" s="289"/>
      <c r="FC92" s="289"/>
      <c r="FD92" s="289"/>
      <c r="FE92" s="289"/>
      <c r="FF92" s="289"/>
      <c r="FG92" s="289"/>
      <c r="FH92" s="289"/>
      <c r="FI92" s="289"/>
      <c r="FJ92" s="289"/>
      <c r="FK92" s="289"/>
      <c r="FL92" s="289"/>
      <c r="FM92" s="289"/>
      <c r="FN92" s="289"/>
      <c r="FO92" s="289"/>
      <c r="FP92" s="289"/>
      <c r="FQ92" s="289"/>
      <c r="FR92" s="289"/>
      <c r="FS92" s="289"/>
      <c r="FT92" s="289"/>
      <c r="FU92" s="289"/>
      <c r="FV92" s="289"/>
      <c r="FW92" s="289"/>
      <c r="FX92" s="289"/>
      <c r="FY92" s="289"/>
      <c r="FZ92" s="289"/>
      <c r="GA92" s="289"/>
      <c r="GB92" s="289"/>
      <c r="GC92" s="289"/>
      <c r="GD92" s="289"/>
      <c r="GE92" s="289"/>
      <c r="GF92" s="289"/>
      <c r="GG92" s="289"/>
      <c r="GH92" s="289"/>
      <c r="GI92" s="289"/>
      <c r="GJ92" s="289"/>
      <c r="GK92" s="289"/>
      <c r="GL92" s="289"/>
      <c r="GM92" s="289"/>
      <c r="GN92" s="289"/>
      <c r="GO92" s="289"/>
      <c r="GP92" s="289"/>
      <c r="GQ92" s="289"/>
      <c r="GR92" s="289"/>
      <c r="GS92" s="289"/>
      <c r="GT92" s="289"/>
      <c r="GU92" s="289"/>
      <c r="GV92" s="289"/>
      <c r="GW92" s="289"/>
      <c r="GX92" s="289"/>
      <c r="GY92" s="289"/>
      <c r="GZ92" s="289"/>
      <c r="HA92" s="289"/>
      <c r="HB92" s="289"/>
      <c r="HC92" s="289"/>
      <c r="HD92" s="289"/>
      <c r="HE92" s="289"/>
      <c r="HF92" s="289"/>
      <c r="HG92" s="289"/>
      <c r="HH92" s="289"/>
      <c r="HI92" s="289"/>
      <c r="HJ92" s="289"/>
      <c r="HK92" s="289"/>
      <c r="HL92" s="289"/>
      <c r="HM92" s="289"/>
      <c r="HN92" s="289"/>
      <c r="HO92" s="289"/>
      <c r="HP92" s="289"/>
      <c r="HQ92" s="289"/>
      <c r="HR92" s="289"/>
      <c r="HS92" s="289"/>
      <c r="HT92" s="289"/>
      <c r="HU92" s="289"/>
      <c r="HV92" s="289"/>
      <c r="HW92" s="289"/>
      <c r="HX92" s="289"/>
      <c r="HY92" s="289"/>
      <c r="HZ92" s="289"/>
      <c r="IA92" s="289"/>
      <c r="IB92" s="289"/>
      <c r="IC92" s="289"/>
      <c r="ID92" s="289"/>
      <c r="IE92" s="289"/>
      <c r="IF92" s="289"/>
      <c r="IG92" s="289"/>
      <c r="IH92" s="289"/>
    </row>
    <row r="93" spans="1:242" s="23" customFormat="1" ht="13.5" customHeight="1" x14ac:dyDescent="0.25">
      <c r="A93" s="267">
        <v>42</v>
      </c>
      <c r="B93" s="175" t="s">
        <v>51</v>
      </c>
      <c r="C93" s="78" t="s">
        <v>153</v>
      </c>
      <c r="D93" s="327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>
        <v>3</v>
      </c>
      <c r="V93" s="324"/>
      <c r="W93" s="324"/>
      <c r="X93" s="324"/>
      <c r="Y93" s="324"/>
      <c r="Z93" s="324"/>
      <c r="AA93" s="324">
        <v>1</v>
      </c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32"/>
      <c r="AR93" s="158"/>
      <c r="AS93" s="324"/>
      <c r="AT93" s="324">
        <v>5</v>
      </c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185">
        <f t="shared" si="3"/>
        <v>9</v>
      </c>
      <c r="BU93"/>
      <c r="BV93" s="284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  <c r="CR93" s="285"/>
      <c r="CS93" s="285"/>
      <c r="CT93" s="285"/>
      <c r="CU93" s="285"/>
      <c r="CV93" s="286"/>
      <c r="CW93" s="286"/>
      <c r="CX93" s="286"/>
      <c r="CY93" s="286"/>
      <c r="CZ93" s="286"/>
      <c r="DA93" s="286"/>
      <c r="DB93" s="286"/>
      <c r="DC93" s="286"/>
      <c r="DD93" s="286"/>
      <c r="DE93" s="286"/>
      <c r="DF93" s="286"/>
      <c r="DG93" s="286"/>
      <c r="DH93" s="286"/>
      <c r="DI93" s="286"/>
      <c r="DJ93" s="286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6"/>
      <c r="DW93" s="286"/>
      <c r="DX93" s="286"/>
      <c r="DY93" s="286"/>
      <c r="DZ93" s="286"/>
      <c r="EA93" s="286"/>
      <c r="EB93" s="286"/>
      <c r="EC93" s="286"/>
      <c r="ED93" s="286"/>
      <c r="EE93" s="286"/>
      <c r="EF93" s="286"/>
      <c r="EG93" s="286"/>
      <c r="EH93" s="286"/>
      <c r="EI93" s="286"/>
      <c r="EJ93" s="286"/>
      <c r="EK93" s="286"/>
      <c r="EL93" s="286"/>
      <c r="EM93" s="286"/>
      <c r="EN93" s="286"/>
      <c r="EO93" s="286"/>
      <c r="EP93" s="286"/>
      <c r="EQ93" s="286"/>
      <c r="ER93" s="286"/>
      <c r="ES93" s="286"/>
      <c r="ET93" s="286"/>
      <c r="EU93" s="286"/>
      <c r="EV93" s="286"/>
      <c r="EW93" s="286"/>
      <c r="EX93" s="286"/>
      <c r="EY93" s="286"/>
      <c r="EZ93" s="286"/>
      <c r="FA93" s="286"/>
      <c r="FB93" s="286"/>
      <c r="FC93" s="286"/>
      <c r="FD93" s="286"/>
      <c r="FE93" s="286"/>
      <c r="FF93" s="286"/>
      <c r="FG93" s="286"/>
      <c r="FH93" s="286"/>
      <c r="FI93" s="286"/>
      <c r="FJ93" s="286"/>
      <c r="FK93" s="286"/>
      <c r="FL93" s="286"/>
      <c r="FM93" s="286"/>
      <c r="FN93" s="286"/>
      <c r="FO93" s="286"/>
      <c r="FP93" s="286"/>
      <c r="FQ93" s="286"/>
      <c r="FR93" s="286"/>
      <c r="FS93" s="286"/>
      <c r="FT93" s="286"/>
      <c r="FU93" s="286"/>
      <c r="FV93" s="286"/>
      <c r="FW93" s="286"/>
      <c r="FX93" s="286"/>
      <c r="FY93" s="286"/>
      <c r="FZ93" s="286"/>
      <c r="GA93" s="286"/>
      <c r="GB93" s="286"/>
      <c r="GC93" s="286"/>
      <c r="GD93" s="286"/>
      <c r="GE93" s="286"/>
      <c r="GF93" s="286"/>
      <c r="GG93" s="286"/>
      <c r="GH93" s="286"/>
      <c r="GI93" s="286"/>
      <c r="GJ93" s="286"/>
      <c r="GK93" s="286"/>
      <c r="GL93" s="286"/>
      <c r="GM93" s="286"/>
      <c r="GN93" s="286"/>
      <c r="GO93" s="286"/>
      <c r="GP93" s="286"/>
      <c r="GQ93" s="286"/>
      <c r="GR93" s="286"/>
      <c r="GS93" s="286"/>
      <c r="GT93" s="286"/>
      <c r="GU93" s="286"/>
      <c r="GV93" s="286"/>
      <c r="GW93" s="286"/>
      <c r="GX93" s="286"/>
      <c r="GY93" s="286"/>
      <c r="GZ93" s="286"/>
      <c r="HA93" s="286"/>
      <c r="HB93" s="286"/>
      <c r="HC93" s="286"/>
      <c r="HD93" s="286"/>
      <c r="HE93" s="286"/>
      <c r="HF93" s="286"/>
      <c r="HG93" s="286"/>
      <c r="HH93" s="286"/>
      <c r="HI93" s="286"/>
      <c r="HJ93" s="286"/>
      <c r="HK93" s="286"/>
      <c r="HL93" s="286"/>
      <c r="HM93" s="286"/>
      <c r="HN93" s="286"/>
      <c r="HO93" s="286"/>
      <c r="HP93" s="286"/>
      <c r="HQ93" s="286"/>
      <c r="HR93" s="286"/>
      <c r="HS93" s="286"/>
      <c r="HT93" s="286"/>
      <c r="HU93" s="286"/>
      <c r="HV93" s="286"/>
      <c r="HW93" s="286"/>
      <c r="HX93" s="286"/>
      <c r="HY93" s="286"/>
      <c r="HZ93" s="286"/>
      <c r="IA93" s="286"/>
      <c r="IB93" s="286"/>
      <c r="IC93" s="286"/>
      <c r="ID93" s="286"/>
      <c r="IE93" s="286"/>
      <c r="IF93" s="286"/>
      <c r="IG93" s="286"/>
      <c r="IH93" s="286"/>
    </row>
    <row r="94" spans="1:242" s="270" customFormat="1" ht="13.5" customHeight="1" x14ac:dyDescent="0.25">
      <c r="A94" s="269"/>
      <c r="B94" s="244"/>
      <c r="C94" s="362" t="s">
        <v>154</v>
      </c>
      <c r="D94" s="322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>
        <v>2</v>
      </c>
      <c r="AJ94" s="323"/>
      <c r="AK94" s="323"/>
      <c r="AL94" s="323"/>
      <c r="AM94" s="323"/>
      <c r="AN94" s="323"/>
      <c r="AO94" s="323"/>
      <c r="AP94" s="323"/>
      <c r="AQ94" s="333"/>
      <c r="AR94" s="334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95">
        <f t="shared" si="3"/>
        <v>2</v>
      </c>
      <c r="BU94"/>
      <c r="BV94" s="287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8"/>
      <c r="CI94" s="288"/>
      <c r="CJ94" s="288"/>
      <c r="CK94" s="288"/>
      <c r="CL94" s="288"/>
      <c r="CM94" s="288"/>
      <c r="CN94" s="288"/>
      <c r="CO94" s="288"/>
      <c r="CP94" s="288"/>
      <c r="CQ94" s="288"/>
      <c r="CR94" s="288"/>
      <c r="CS94" s="288"/>
      <c r="CT94" s="288"/>
      <c r="CU94" s="288"/>
      <c r="CV94" s="289"/>
      <c r="CW94" s="289"/>
      <c r="CX94" s="289"/>
      <c r="CY94" s="289"/>
      <c r="CZ94" s="289"/>
      <c r="DA94" s="289"/>
      <c r="DB94" s="289"/>
      <c r="DC94" s="289"/>
      <c r="DD94" s="289"/>
      <c r="DE94" s="289"/>
      <c r="DF94" s="289"/>
      <c r="DG94" s="289"/>
      <c r="DH94" s="289"/>
      <c r="DI94" s="289"/>
      <c r="DJ94" s="289"/>
      <c r="DK94" s="289"/>
      <c r="DL94" s="289"/>
      <c r="DM94" s="289"/>
      <c r="DN94" s="289"/>
      <c r="DO94" s="289"/>
      <c r="DP94" s="289"/>
      <c r="DQ94" s="289"/>
      <c r="DR94" s="289"/>
      <c r="DS94" s="289"/>
      <c r="DT94" s="289"/>
      <c r="DU94" s="289"/>
      <c r="DV94" s="289"/>
      <c r="DW94" s="289"/>
      <c r="DX94" s="289"/>
      <c r="DY94" s="289"/>
      <c r="DZ94" s="289"/>
      <c r="EA94" s="289"/>
      <c r="EB94" s="289"/>
      <c r="EC94" s="289"/>
      <c r="ED94" s="289"/>
      <c r="EE94" s="289"/>
      <c r="EF94" s="289"/>
      <c r="EG94" s="289"/>
      <c r="EH94" s="289"/>
      <c r="EI94" s="289"/>
      <c r="EJ94" s="289"/>
      <c r="EK94" s="289"/>
      <c r="EL94" s="289"/>
      <c r="EM94" s="289"/>
      <c r="EN94" s="289"/>
      <c r="EO94" s="289"/>
      <c r="EP94" s="289"/>
      <c r="EQ94" s="289"/>
      <c r="ER94" s="289"/>
      <c r="ES94" s="289"/>
      <c r="ET94" s="289"/>
      <c r="EU94" s="289"/>
      <c r="EV94" s="289"/>
      <c r="EW94" s="289"/>
      <c r="EX94" s="289"/>
      <c r="EY94" s="289"/>
      <c r="EZ94" s="289"/>
      <c r="FA94" s="289"/>
      <c r="FB94" s="289"/>
      <c r="FC94" s="289"/>
      <c r="FD94" s="289"/>
      <c r="FE94" s="289"/>
      <c r="FF94" s="289"/>
      <c r="FG94" s="289"/>
      <c r="FH94" s="289"/>
      <c r="FI94" s="289"/>
      <c r="FJ94" s="289"/>
      <c r="FK94" s="289"/>
      <c r="FL94" s="289"/>
      <c r="FM94" s="289"/>
      <c r="FN94" s="289"/>
      <c r="FO94" s="289"/>
      <c r="FP94" s="289"/>
      <c r="FQ94" s="289"/>
      <c r="FR94" s="289"/>
      <c r="FS94" s="289"/>
      <c r="FT94" s="289"/>
      <c r="FU94" s="289"/>
      <c r="FV94" s="289"/>
      <c r="FW94" s="289"/>
      <c r="FX94" s="289"/>
      <c r="FY94" s="289"/>
      <c r="FZ94" s="289"/>
      <c r="GA94" s="289"/>
      <c r="GB94" s="289"/>
      <c r="GC94" s="289"/>
      <c r="GD94" s="289"/>
      <c r="GE94" s="289"/>
      <c r="GF94" s="289"/>
      <c r="GG94" s="289"/>
      <c r="GH94" s="289"/>
      <c r="GI94" s="289"/>
      <c r="GJ94" s="289"/>
      <c r="GK94" s="289"/>
      <c r="GL94" s="289"/>
      <c r="GM94" s="289"/>
      <c r="GN94" s="289"/>
      <c r="GO94" s="289"/>
      <c r="GP94" s="289"/>
      <c r="GQ94" s="289"/>
      <c r="GR94" s="289"/>
      <c r="GS94" s="289"/>
      <c r="GT94" s="289"/>
      <c r="GU94" s="289"/>
      <c r="GV94" s="289"/>
      <c r="GW94" s="289"/>
      <c r="GX94" s="289"/>
      <c r="GY94" s="289"/>
      <c r="GZ94" s="289"/>
      <c r="HA94" s="289"/>
      <c r="HB94" s="289"/>
      <c r="HC94" s="289"/>
      <c r="HD94" s="289"/>
      <c r="HE94" s="289"/>
      <c r="HF94" s="289"/>
      <c r="HG94" s="289"/>
      <c r="HH94" s="289"/>
      <c r="HI94" s="289"/>
      <c r="HJ94" s="289"/>
      <c r="HK94" s="289"/>
      <c r="HL94" s="289"/>
      <c r="HM94" s="289"/>
      <c r="HN94" s="289"/>
      <c r="HO94" s="289"/>
      <c r="HP94" s="289"/>
      <c r="HQ94" s="289"/>
      <c r="HR94" s="289"/>
      <c r="HS94" s="289"/>
      <c r="HT94" s="289"/>
      <c r="HU94" s="289"/>
      <c r="HV94" s="289"/>
      <c r="HW94" s="289"/>
      <c r="HX94" s="289"/>
      <c r="HY94" s="289"/>
      <c r="HZ94" s="289"/>
      <c r="IA94" s="289"/>
      <c r="IB94" s="289"/>
      <c r="IC94" s="289"/>
      <c r="ID94" s="289"/>
      <c r="IE94" s="289"/>
      <c r="IF94" s="289"/>
      <c r="IG94" s="289"/>
      <c r="IH94" s="289"/>
    </row>
    <row r="95" spans="1:242" s="23" customFormat="1" ht="13.5" customHeight="1" x14ac:dyDescent="0.25">
      <c r="A95" s="248">
        <v>43</v>
      </c>
      <c r="B95" s="174" t="s">
        <v>369</v>
      </c>
      <c r="C95" s="78" t="s">
        <v>370</v>
      </c>
      <c r="D95" s="327" t="s">
        <v>368</v>
      </c>
      <c r="E95" s="324" t="s">
        <v>368</v>
      </c>
      <c r="F95" s="324" t="s">
        <v>368</v>
      </c>
      <c r="G95" s="324"/>
      <c r="H95" s="324"/>
      <c r="I95" s="324" t="s">
        <v>368</v>
      </c>
      <c r="J95" s="324" t="s">
        <v>368</v>
      </c>
      <c r="K95" s="324" t="s">
        <v>368</v>
      </c>
      <c r="L95" s="324" t="s">
        <v>368</v>
      </c>
      <c r="M95" s="324" t="s">
        <v>368</v>
      </c>
      <c r="N95" s="324" t="s">
        <v>368</v>
      </c>
      <c r="O95" s="324" t="s">
        <v>368</v>
      </c>
      <c r="P95" s="324" t="s">
        <v>368</v>
      </c>
      <c r="Q95" s="324" t="s">
        <v>368</v>
      </c>
      <c r="R95" s="324" t="s">
        <v>368</v>
      </c>
      <c r="S95" s="324" t="s">
        <v>368</v>
      </c>
      <c r="T95" s="324" t="s">
        <v>368</v>
      </c>
      <c r="U95" s="324" t="s">
        <v>368</v>
      </c>
      <c r="V95" s="324" t="s">
        <v>368</v>
      </c>
      <c r="W95" s="324" t="s">
        <v>368</v>
      </c>
      <c r="X95" s="324" t="s">
        <v>368</v>
      </c>
      <c r="Y95" s="324" t="s">
        <v>368</v>
      </c>
      <c r="Z95" s="324" t="s">
        <v>368</v>
      </c>
      <c r="AA95" s="324" t="s">
        <v>368</v>
      </c>
      <c r="AB95" s="324" t="s">
        <v>368</v>
      </c>
      <c r="AC95" s="324" t="s">
        <v>368</v>
      </c>
      <c r="AD95" s="324" t="s">
        <v>368</v>
      </c>
      <c r="AE95" s="324" t="s">
        <v>368</v>
      </c>
      <c r="AF95" s="324" t="s">
        <v>368</v>
      </c>
      <c r="AG95" s="324" t="s">
        <v>368</v>
      </c>
      <c r="AH95" s="324"/>
      <c r="AI95" s="324" t="s">
        <v>368</v>
      </c>
      <c r="AJ95" s="324"/>
      <c r="AK95" s="324" t="s">
        <v>368</v>
      </c>
      <c r="AL95" s="324" t="s">
        <v>368</v>
      </c>
      <c r="AM95" s="324"/>
      <c r="AN95" s="324" t="s">
        <v>368</v>
      </c>
      <c r="AO95" s="324" t="s">
        <v>368</v>
      </c>
      <c r="AP95" s="324" t="s">
        <v>368</v>
      </c>
      <c r="AQ95" s="324" t="s">
        <v>368</v>
      </c>
      <c r="AR95" s="324" t="s">
        <v>368</v>
      </c>
      <c r="AS95" s="324" t="s">
        <v>368</v>
      </c>
      <c r="AT95" s="324" t="s">
        <v>368</v>
      </c>
      <c r="AU95" s="324" t="s">
        <v>368</v>
      </c>
      <c r="AV95" s="324" t="s">
        <v>368</v>
      </c>
      <c r="AW95" s="324" t="s">
        <v>368</v>
      </c>
      <c r="AX95" s="324" t="s">
        <v>368</v>
      </c>
      <c r="AY95" s="324" t="s">
        <v>368</v>
      </c>
      <c r="AZ95" s="324"/>
      <c r="BA95" s="324" t="s">
        <v>368</v>
      </c>
      <c r="BB95" s="324"/>
      <c r="BC95" s="324" t="s">
        <v>368</v>
      </c>
      <c r="BD95" s="324" t="s">
        <v>368</v>
      </c>
      <c r="BE95" s="324" t="s">
        <v>368</v>
      </c>
      <c r="BF95" s="324" t="s">
        <v>368</v>
      </c>
      <c r="BG95" s="324"/>
      <c r="BH95" s="324" t="s">
        <v>368</v>
      </c>
      <c r="BI95" s="324" t="s">
        <v>368</v>
      </c>
      <c r="BJ95" s="324"/>
      <c r="BK95" s="324" t="s">
        <v>368</v>
      </c>
      <c r="BL95" s="324" t="s">
        <v>368</v>
      </c>
      <c r="BM95" s="324" t="s">
        <v>368</v>
      </c>
      <c r="BN95" s="324" t="s">
        <v>368</v>
      </c>
      <c r="BO95" s="324" t="s">
        <v>368</v>
      </c>
      <c r="BP95" s="324" t="s">
        <v>368</v>
      </c>
      <c r="BQ95" s="324"/>
      <c r="BR95" s="324" t="s">
        <v>368</v>
      </c>
      <c r="BS95" s="324" t="s">
        <v>368</v>
      </c>
      <c r="BT95" s="394">
        <f>SUM(F95:BS95)</f>
        <v>0</v>
      </c>
      <c r="BU95"/>
      <c r="BV95" s="284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5"/>
      <c r="CI95" s="285"/>
      <c r="CJ95" s="285"/>
      <c r="CK95" s="285"/>
      <c r="CL95" s="285"/>
      <c r="CM95" s="285"/>
      <c r="CN95" s="285"/>
      <c r="CO95" s="285"/>
      <c r="CP95" s="285"/>
      <c r="CQ95" s="285"/>
      <c r="CR95" s="285"/>
      <c r="CS95" s="285"/>
      <c r="CT95" s="285"/>
      <c r="CU95" s="285"/>
      <c r="CV95" s="286"/>
      <c r="CW95" s="286"/>
      <c r="CX95" s="286"/>
      <c r="CY95" s="286"/>
      <c r="CZ95" s="286"/>
      <c r="DA95" s="286"/>
      <c r="DB95" s="286"/>
      <c r="DC95" s="286"/>
      <c r="DD95" s="286"/>
      <c r="DE95" s="286"/>
      <c r="DF95" s="286"/>
      <c r="DG95" s="286"/>
      <c r="DH95" s="286"/>
      <c r="DI95" s="286"/>
      <c r="DJ95" s="286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6"/>
      <c r="DW95" s="286"/>
      <c r="DX95" s="286"/>
      <c r="DY95" s="286"/>
      <c r="DZ95" s="286"/>
      <c r="EA95" s="286"/>
      <c r="EB95" s="286"/>
      <c r="EC95" s="286"/>
      <c r="ED95" s="286"/>
      <c r="EE95" s="286"/>
      <c r="EF95" s="286"/>
      <c r="EG95" s="286"/>
      <c r="EH95" s="286"/>
      <c r="EI95" s="286"/>
      <c r="EJ95" s="286"/>
      <c r="EK95" s="286"/>
      <c r="EL95" s="286"/>
      <c r="EM95" s="286"/>
      <c r="EN95" s="286"/>
      <c r="EO95" s="286"/>
      <c r="EP95" s="286"/>
      <c r="EQ95" s="286"/>
      <c r="ER95" s="286"/>
      <c r="ES95" s="286"/>
      <c r="ET95" s="286"/>
      <c r="EU95" s="286"/>
      <c r="EV95" s="286"/>
      <c r="EW95" s="286"/>
      <c r="EX95" s="286"/>
      <c r="EY95" s="286"/>
      <c r="EZ95" s="286"/>
      <c r="FA95" s="286"/>
      <c r="FB95" s="286"/>
      <c r="FC95" s="286"/>
      <c r="FD95" s="286"/>
      <c r="FE95" s="286"/>
      <c r="FF95" s="286"/>
      <c r="FG95" s="286"/>
      <c r="FH95" s="286"/>
      <c r="FI95" s="286"/>
      <c r="FJ95" s="286"/>
      <c r="FK95" s="286"/>
      <c r="FL95" s="286"/>
      <c r="FM95" s="286"/>
      <c r="FN95" s="286"/>
      <c r="FO95" s="286"/>
      <c r="FP95" s="286"/>
      <c r="FQ95" s="286"/>
      <c r="FR95" s="286"/>
      <c r="FS95" s="286"/>
      <c r="FT95" s="286"/>
      <c r="FU95" s="286"/>
      <c r="FV95" s="286"/>
      <c r="FW95" s="286"/>
      <c r="FX95" s="286"/>
      <c r="FY95" s="286"/>
      <c r="FZ95" s="286"/>
      <c r="GA95" s="286"/>
      <c r="GB95" s="286"/>
      <c r="GC95" s="286"/>
      <c r="GD95" s="286"/>
      <c r="GE95" s="286"/>
      <c r="GF95" s="286"/>
      <c r="GG95" s="286"/>
      <c r="GH95" s="286"/>
      <c r="GI95" s="286"/>
      <c r="GJ95" s="286"/>
      <c r="GK95" s="286"/>
      <c r="GL95" s="286"/>
      <c r="GM95" s="286"/>
      <c r="GN95" s="286"/>
      <c r="GO95" s="286"/>
      <c r="GP95" s="286"/>
      <c r="GQ95" s="286"/>
      <c r="GR95" s="286"/>
      <c r="GS95" s="286"/>
      <c r="GT95" s="286"/>
      <c r="GU95" s="286"/>
      <c r="GV95" s="286"/>
      <c r="GW95" s="286"/>
      <c r="GX95" s="286"/>
      <c r="GY95" s="286"/>
      <c r="GZ95" s="286"/>
      <c r="HA95" s="286"/>
      <c r="HB95" s="286"/>
      <c r="HC95" s="286"/>
      <c r="HD95" s="286"/>
      <c r="HE95" s="286"/>
      <c r="HF95" s="286"/>
      <c r="HG95" s="286"/>
      <c r="HH95" s="286"/>
      <c r="HI95" s="286"/>
      <c r="HJ95" s="286"/>
      <c r="HK95" s="286"/>
      <c r="HL95" s="286"/>
      <c r="HM95" s="286"/>
      <c r="HN95" s="286"/>
      <c r="HO95" s="286"/>
      <c r="HP95" s="286"/>
      <c r="HQ95" s="286"/>
      <c r="HR95" s="286"/>
      <c r="HS95" s="286"/>
      <c r="HT95" s="286"/>
      <c r="HU95" s="286"/>
      <c r="HV95" s="286"/>
      <c r="HW95" s="286"/>
      <c r="HX95" s="286"/>
      <c r="HY95" s="286"/>
      <c r="HZ95" s="286"/>
      <c r="IA95" s="286"/>
      <c r="IB95" s="286"/>
      <c r="IC95" s="286"/>
      <c r="ID95" s="286"/>
      <c r="IE95" s="286"/>
      <c r="IF95" s="286"/>
      <c r="IG95" s="286"/>
      <c r="IH95" s="286"/>
    </row>
    <row r="96" spans="1:242" s="270" customFormat="1" ht="13.5" customHeight="1" x14ac:dyDescent="0.25">
      <c r="A96" s="269"/>
      <c r="B96" s="366"/>
      <c r="C96" s="359"/>
      <c r="D96" s="322" t="s">
        <v>368</v>
      </c>
      <c r="E96" s="323" t="s">
        <v>368</v>
      </c>
      <c r="F96" s="323" t="s">
        <v>368</v>
      </c>
      <c r="G96" s="323"/>
      <c r="H96" s="323"/>
      <c r="I96" s="323" t="s">
        <v>368</v>
      </c>
      <c r="J96" s="323" t="s">
        <v>368</v>
      </c>
      <c r="K96" s="323" t="s">
        <v>368</v>
      </c>
      <c r="L96" s="323" t="s">
        <v>368</v>
      </c>
      <c r="M96" s="323" t="s">
        <v>368</v>
      </c>
      <c r="N96" s="323" t="s">
        <v>368</v>
      </c>
      <c r="O96" s="323" t="s">
        <v>368</v>
      </c>
      <c r="P96" s="323" t="s">
        <v>368</v>
      </c>
      <c r="Q96" s="323" t="s">
        <v>368</v>
      </c>
      <c r="R96" s="323" t="s">
        <v>368</v>
      </c>
      <c r="S96" s="323" t="s">
        <v>368</v>
      </c>
      <c r="T96" s="323" t="s">
        <v>368</v>
      </c>
      <c r="U96" s="323" t="s">
        <v>368</v>
      </c>
      <c r="V96" s="323" t="s">
        <v>368</v>
      </c>
      <c r="W96" s="323" t="s">
        <v>368</v>
      </c>
      <c r="X96" s="323" t="s">
        <v>368</v>
      </c>
      <c r="Y96" s="323" t="s">
        <v>368</v>
      </c>
      <c r="Z96" s="323" t="s">
        <v>368</v>
      </c>
      <c r="AA96" s="323" t="s">
        <v>368</v>
      </c>
      <c r="AB96" s="323" t="s">
        <v>368</v>
      </c>
      <c r="AC96" s="323" t="s">
        <v>368</v>
      </c>
      <c r="AD96" s="323" t="s">
        <v>368</v>
      </c>
      <c r="AE96" s="323" t="s">
        <v>368</v>
      </c>
      <c r="AF96" s="323" t="s">
        <v>368</v>
      </c>
      <c r="AG96" s="323" t="s">
        <v>368</v>
      </c>
      <c r="AH96" s="323"/>
      <c r="AI96" s="323" t="s">
        <v>368</v>
      </c>
      <c r="AJ96" s="323"/>
      <c r="AK96" s="323" t="s">
        <v>368</v>
      </c>
      <c r="AL96" s="323" t="s">
        <v>368</v>
      </c>
      <c r="AM96" s="323"/>
      <c r="AN96" s="323" t="s">
        <v>368</v>
      </c>
      <c r="AO96" s="323" t="s">
        <v>368</v>
      </c>
      <c r="AP96" s="323" t="s">
        <v>368</v>
      </c>
      <c r="AQ96" s="323" t="s">
        <v>368</v>
      </c>
      <c r="AR96" s="323" t="s">
        <v>368</v>
      </c>
      <c r="AS96" s="323" t="s">
        <v>368</v>
      </c>
      <c r="AT96" s="323" t="s">
        <v>368</v>
      </c>
      <c r="AU96" s="323" t="s">
        <v>368</v>
      </c>
      <c r="AV96" s="323" t="s">
        <v>368</v>
      </c>
      <c r="AW96" s="323" t="s">
        <v>368</v>
      </c>
      <c r="AX96" s="323" t="s">
        <v>368</v>
      </c>
      <c r="AY96" s="323" t="s">
        <v>368</v>
      </c>
      <c r="AZ96" s="323"/>
      <c r="BA96" s="323" t="s">
        <v>368</v>
      </c>
      <c r="BB96" s="323"/>
      <c r="BC96" s="323" t="s">
        <v>368</v>
      </c>
      <c r="BD96" s="323" t="s">
        <v>368</v>
      </c>
      <c r="BE96" s="323" t="s">
        <v>368</v>
      </c>
      <c r="BF96" s="323" t="s">
        <v>368</v>
      </c>
      <c r="BG96" s="323"/>
      <c r="BH96" s="323" t="s">
        <v>368</v>
      </c>
      <c r="BI96" s="323" t="s">
        <v>368</v>
      </c>
      <c r="BJ96" s="323"/>
      <c r="BK96" s="323" t="s">
        <v>368</v>
      </c>
      <c r="BL96" s="323" t="s">
        <v>368</v>
      </c>
      <c r="BM96" s="323" t="s">
        <v>368</v>
      </c>
      <c r="BN96" s="323" t="s">
        <v>368</v>
      </c>
      <c r="BO96" s="323" t="s">
        <v>368</v>
      </c>
      <c r="BP96" s="323" t="s">
        <v>368</v>
      </c>
      <c r="BQ96" s="323"/>
      <c r="BR96" s="323" t="s">
        <v>368</v>
      </c>
      <c r="BS96" s="323" t="s">
        <v>368</v>
      </c>
      <c r="BT96" s="460">
        <f>SUM(F96:BS96)</f>
        <v>0</v>
      </c>
      <c r="BU96"/>
      <c r="BV96" s="287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8"/>
      <c r="CI96" s="288"/>
      <c r="CJ96" s="288"/>
      <c r="CK96" s="288"/>
      <c r="CL96" s="288"/>
      <c r="CM96" s="288"/>
      <c r="CN96" s="288"/>
      <c r="CO96" s="288"/>
      <c r="CP96" s="288"/>
      <c r="CQ96" s="288"/>
      <c r="CR96" s="288"/>
      <c r="CS96" s="288"/>
      <c r="CT96" s="288"/>
      <c r="CU96" s="288"/>
      <c r="CV96" s="289"/>
      <c r="CW96" s="289"/>
      <c r="CX96" s="289"/>
      <c r="CY96" s="289"/>
      <c r="CZ96" s="289"/>
      <c r="DA96" s="289"/>
      <c r="DB96" s="289"/>
      <c r="DC96" s="289"/>
      <c r="DD96" s="289"/>
      <c r="DE96" s="289"/>
      <c r="DF96" s="289"/>
      <c r="DG96" s="289"/>
      <c r="DH96" s="289"/>
      <c r="DI96" s="289"/>
      <c r="DJ96" s="289"/>
      <c r="DK96" s="289"/>
      <c r="DL96" s="289"/>
      <c r="DM96" s="289"/>
      <c r="DN96" s="289"/>
      <c r="DO96" s="289"/>
      <c r="DP96" s="289"/>
      <c r="DQ96" s="289"/>
      <c r="DR96" s="289"/>
      <c r="DS96" s="289"/>
      <c r="DT96" s="289"/>
      <c r="DU96" s="289"/>
      <c r="DV96" s="289"/>
      <c r="DW96" s="289"/>
      <c r="DX96" s="289"/>
      <c r="DY96" s="289"/>
      <c r="DZ96" s="289"/>
      <c r="EA96" s="289"/>
      <c r="EB96" s="289"/>
      <c r="EC96" s="289"/>
      <c r="ED96" s="289"/>
      <c r="EE96" s="289"/>
      <c r="EF96" s="289"/>
      <c r="EG96" s="289"/>
      <c r="EH96" s="289"/>
      <c r="EI96" s="289"/>
      <c r="EJ96" s="289"/>
      <c r="EK96" s="289"/>
      <c r="EL96" s="289"/>
      <c r="EM96" s="289"/>
      <c r="EN96" s="289"/>
      <c r="EO96" s="289"/>
      <c r="EP96" s="289"/>
      <c r="EQ96" s="289"/>
      <c r="ER96" s="289"/>
      <c r="ES96" s="289"/>
      <c r="ET96" s="289"/>
      <c r="EU96" s="289"/>
      <c r="EV96" s="289"/>
      <c r="EW96" s="289"/>
      <c r="EX96" s="289"/>
      <c r="EY96" s="289"/>
      <c r="EZ96" s="289"/>
      <c r="FA96" s="289"/>
      <c r="FB96" s="289"/>
      <c r="FC96" s="289"/>
      <c r="FD96" s="289"/>
      <c r="FE96" s="289"/>
      <c r="FF96" s="289"/>
      <c r="FG96" s="289"/>
      <c r="FH96" s="289"/>
      <c r="FI96" s="289"/>
      <c r="FJ96" s="289"/>
      <c r="FK96" s="289"/>
      <c r="FL96" s="289"/>
      <c r="FM96" s="289"/>
      <c r="FN96" s="289"/>
      <c r="FO96" s="289"/>
      <c r="FP96" s="289"/>
      <c r="FQ96" s="289"/>
      <c r="FR96" s="289"/>
      <c r="FS96" s="289"/>
      <c r="FT96" s="289"/>
      <c r="FU96" s="289"/>
      <c r="FV96" s="289"/>
      <c r="FW96" s="289"/>
      <c r="FX96" s="289"/>
      <c r="FY96" s="289"/>
      <c r="FZ96" s="289"/>
      <c r="GA96" s="289"/>
      <c r="GB96" s="289"/>
      <c r="GC96" s="289"/>
      <c r="GD96" s="289"/>
      <c r="GE96" s="289"/>
      <c r="GF96" s="289"/>
      <c r="GG96" s="289"/>
      <c r="GH96" s="289"/>
      <c r="GI96" s="289"/>
      <c r="GJ96" s="289"/>
      <c r="GK96" s="289"/>
      <c r="GL96" s="289"/>
      <c r="GM96" s="289"/>
      <c r="GN96" s="289"/>
      <c r="GO96" s="289"/>
      <c r="GP96" s="289"/>
      <c r="GQ96" s="289"/>
      <c r="GR96" s="289"/>
      <c r="GS96" s="289"/>
      <c r="GT96" s="289"/>
      <c r="GU96" s="289"/>
      <c r="GV96" s="289"/>
      <c r="GW96" s="289"/>
      <c r="GX96" s="289"/>
      <c r="GY96" s="289"/>
      <c r="GZ96" s="289"/>
      <c r="HA96" s="289"/>
      <c r="HB96" s="289"/>
      <c r="HC96" s="289"/>
      <c r="HD96" s="289"/>
      <c r="HE96" s="289"/>
      <c r="HF96" s="289"/>
      <c r="HG96" s="289"/>
      <c r="HH96" s="289"/>
      <c r="HI96" s="289"/>
      <c r="HJ96" s="289"/>
      <c r="HK96" s="289"/>
      <c r="HL96" s="289"/>
      <c r="HM96" s="289"/>
      <c r="HN96" s="289"/>
      <c r="HO96" s="289"/>
      <c r="HP96" s="289"/>
      <c r="HQ96" s="289"/>
      <c r="HR96" s="289"/>
      <c r="HS96" s="289"/>
      <c r="HT96" s="289"/>
      <c r="HU96" s="289"/>
      <c r="HV96" s="289"/>
      <c r="HW96" s="289"/>
      <c r="HX96" s="289"/>
      <c r="HY96" s="289"/>
      <c r="HZ96" s="289"/>
      <c r="IA96" s="289"/>
      <c r="IB96" s="289"/>
      <c r="IC96" s="289"/>
      <c r="ID96" s="289"/>
      <c r="IE96" s="289"/>
      <c r="IF96" s="289"/>
      <c r="IG96" s="289"/>
      <c r="IH96" s="289"/>
    </row>
    <row r="97" spans="1:242" s="23" customFormat="1" ht="13.5" customHeight="1" x14ac:dyDescent="0.25">
      <c r="A97" s="265">
        <v>44</v>
      </c>
      <c r="B97" s="174" t="s">
        <v>325</v>
      </c>
      <c r="C97" s="78" t="s">
        <v>441</v>
      </c>
      <c r="D97" s="327" t="s">
        <v>368</v>
      </c>
      <c r="E97" s="324" t="s">
        <v>368</v>
      </c>
      <c r="F97" s="324" t="s">
        <v>368</v>
      </c>
      <c r="G97" s="324"/>
      <c r="H97" s="324"/>
      <c r="I97" s="324" t="s">
        <v>368</v>
      </c>
      <c r="J97" s="324" t="s">
        <v>368</v>
      </c>
      <c r="K97" s="324" t="s">
        <v>368</v>
      </c>
      <c r="L97" s="324" t="s">
        <v>368</v>
      </c>
      <c r="M97" s="324" t="s">
        <v>368</v>
      </c>
      <c r="N97" s="324" t="s">
        <v>368</v>
      </c>
      <c r="O97" s="324" t="s">
        <v>368</v>
      </c>
      <c r="P97" s="324" t="s">
        <v>368</v>
      </c>
      <c r="Q97" s="324" t="s">
        <v>368</v>
      </c>
      <c r="R97" s="324" t="s">
        <v>368</v>
      </c>
      <c r="S97" s="324" t="s">
        <v>368</v>
      </c>
      <c r="T97" s="324" t="s">
        <v>368</v>
      </c>
      <c r="U97" s="324" t="s">
        <v>368</v>
      </c>
      <c r="V97" s="324" t="s">
        <v>368</v>
      </c>
      <c r="W97" s="324" t="s">
        <v>368</v>
      </c>
      <c r="X97" s="324" t="s">
        <v>368</v>
      </c>
      <c r="Y97" s="324" t="s">
        <v>368</v>
      </c>
      <c r="Z97" s="324" t="s">
        <v>368</v>
      </c>
      <c r="AA97" s="324" t="s">
        <v>368</v>
      </c>
      <c r="AB97" s="324" t="s">
        <v>368</v>
      </c>
      <c r="AC97" s="324" t="s">
        <v>368</v>
      </c>
      <c r="AD97" s="324" t="s">
        <v>368</v>
      </c>
      <c r="AE97" s="324" t="s">
        <v>368</v>
      </c>
      <c r="AF97" s="324" t="s">
        <v>368</v>
      </c>
      <c r="AG97" s="324" t="s">
        <v>368</v>
      </c>
      <c r="AH97" s="324"/>
      <c r="AI97" s="324" t="s">
        <v>368</v>
      </c>
      <c r="AJ97" s="324"/>
      <c r="AK97" s="324" t="s">
        <v>368</v>
      </c>
      <c r="AL97" s="324" t="s">
        <v>368</v>
      </c>
      <c r="AM97" s="324"/>
      <c r="AN97" s="324" t="s">
        <v>368</v>
      </c>
      <c r="AO97" s="324" t="s">
        <v>368</v>
      </c>
      <c r="AP97" s="324" t="s">
        <v>368</v>
      </c>
      <c r="AQ97" s="324" t="s">
        <v>368</v>
      </c>
      <c r="AR97" s="324" t="s">
        <v>368</v>
      </c>
      <c r="AS97" s="324" t="s">
        <v>368</v>
      </c>
      <c r="AT97" s="324" t="s">
        <v>368</v>
      </c>
      <c r="AU97" s="324" t="s">
        <v>368</v>
      </c>
      <c r="AV97" s="324" t="s">
        <v>368</v>
      </c>
      <c r="AW97" s="324" t="s">
        <v>368</v>
      </c>
      <c r="AX97" s="324" t="s">
        <v>368</v>
      </c>
      <c r="AY97" s="324" t="s">
        <v>368</v>
      </c>
      <c r="AZ97" s="324"/>
      <c r="BA97" s="324" t="s">
        <v>368</v>
      </c>
      <c r="BB97" s="324"/>
      <c r="BC97" s="324" t="s">
        <v>368</v>
      </c>
      <c r="BD97" s="324" t="s">
        <v>368</v>
      </c>
      <c r="BE97" s="324" t="s">
        <v>368</v>
      </c>
      <c r="BF97" s="324" t="s">
        <v>368</v>
      </c>
      <c r="BG97" s="324"/>
      <c r="BH97" s="324" t="s">
        <v>368</v>
      </c>
      <c r="BI97" s="324" t="s">
        <v>368</v>
      </c>
      <c r="BJ97" s="324"/>
      <c r="BK97" s="324" t="s">
        <v>368</v>
      </c>
      <c r="BL97" s="324" t="s">
        <v>368</v>
      </c>
      <c r="BM97" s="324" t="s">
        <v>368</v>
      </c>
      <c r="BN97" s="324" t="s">
        <v>368</v>
      </c>
      <c r="BO97" s="324" t="s">
        <v>368</v>
      </c>
      <c r="BP97" s="324" t="s">
        <v>368</v>
      </c>
      <c r="BQ97" s="324"/>
      <c r="BR97" s="324" t="s">
        <v>368</v>
      </c>
      <c r="BS97" s="324" t="s">
        <v>368</v>
      </c>
      <c r="BT97" s="394">
        <f>SUM(F97:BS97)</f>
        <v>0</v>
      </c>
      <c r="BU97"/>
      <c r="BV97" s="284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5"/>
      <c r="CI97" s="285"/>
      <c r="CJ97" s="285"/>
      <c r="CK97" s="285"/>
      <c r="CL97" s="285"/>
      <c r="CM97" s="285"/>
      <c r="CN97" s="285"/>
      <c r="CO97" s="285"/>
      <c r="CP97" s="285"/>
      <c r="CQ97" s="285"/>
      <c r="CR97" s="285"/>
      <c r="CS97" s="285"/>
      <c r="CT97" s="285"/>
      <c r="CU97" s="285"/>
      <c r="CV97" s="286"/>
      <c r="CW97" s="286"/>
      <c r="CX97" s="286"/>
      <c r="CY97" s="286"/>
      <c r="CZ97" s="286"/>
      <c r="DA97" s="286"/>
      <c r="DB97" s="286"/>
      <c r="DC97" s="286"/>
      <c r="DD97" s="286"/>
      <c r="DE97" s="286"/>
      <c r="DF97" s="286"/>
      <c r="DG97" s="286"/>
      <c r="DH97" s="286"/>
      <c r="DI97" s="286"/>
      <c r="DJ97" s="286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6"/>
      <c r="DW97" s="286"/>
      <c r="DX97" s="286"/>
      <c r="DY97" s="286"/>
      <c r="DZ97" s="286"/>
      <c r="EA97" s="286"/>
      <c r="EB97" s="286"/>
      <c r="EC97" s="286"/>
      <c r="ED97" s="286"/>
      <c r="EE97" s="286"/>
      <c r="EF97" s="286"/>
      <c r="EG97" s="286"/>
      <c r="EH97" s="286"/>
      <c r="EI97" s="286"/>
      <c r="EJ97" s="286"/>
      <c r="EK97" s="286"/>
      <c r="EL97" s="286"/>
      <c r="EM97" s="286"/>
      <c r="EN97" s="286"/>
      <c r="EO97" s="286"/>
      <c r="EP97" s="286"/>
      <c r="EQ97" s="286"/>
      <c r="ER97" s="286"/>
      <c r="ES97" s="286"/>
      <c r="ET97" s="286"/>
      <c r="EU97" s="286"/>
      <c r="EV97" s="286"/>
      <c r="EW97" s="286"/>
      <c r="EX97" s="286"/>
      <c r="EY97" s="286"/>
      <c r="EZ97" s="286"/>
      <c r="FA97" s="286"/>
      <c r="FB97" s="286"/>
      <c r="FC97" s="286"/>
      <c r="FD97" s="286"/>
      <c r="FE97" s="286"/>
      <c r="FF97" s="286"/>
      <c r="FG97" s="286"/>
      <c r="FH97" s="286"/>
      <c r="FI97" s="286"/>
      <c r="FJ97" s="286"/>
      <c r="FK97" s="286"/>
      <c r="FL97" s="286"/>
      <c r="FM97" s="286"/>
      <c r="FN97" s="286"/>
      <c r="FO97" s="286"/>
      <c r="FP97" s="286"/>
      <c r="FQ97" s="286"/>
      <c r="FR97" s="286"/>
      <c r="FS97" s="286"/>
      <c r="FT97" s="286"/>
      <c r="FU97" s="286"/>
      <c r="FV97" s="286"/>
      <c r="FW97" s="286"/>
      <c r="FX97" s="286"/>
      <c r="FY97" s="286"/>
      <c r="FZ97" s="286"/>
      <c r="GA97" s="286"/>
      <c r="GB97" s="286"/>
      <c r="GC97" s="286"/>
      <c r="GD97" s="286"/>
      <c r="GE97" s="286"/>
      <c r="GF97" s="286"/>
      <c r="GG97" s="286"/>
      <c r="GH97" s="286"/>
      <c r="GI97" s="286"/>
      <c r="GJ97" s="286"/>
      <c r="GK97" s="286"/>
      <c r="GL97" s="286"/>
      <c r="GM97" s="286"/>
      <c r="GN97" s="286"/>
      <c r="GO97" s="286"/>
      <c r="GP97" s="286"/>
      <c r="GQ97" s="286"/>
      <c r="GR97" s="286"/>
      <c r="GS97" s="286"/>
      <c r="GT97" s="286"/>
      <c r="GU97" s="286"/>
      <c r="GV97" s="286"/>
      <c r="GW97" s="286"/>
      <c r="GX97" s="286"/>
      <c r="GY97" s="286"/>
      <c r="GZ97" s="286"/>
      <c r="HA97" s="286"/>
      <c r="HB97" s="286"/>
      <c r="HC97" s="286"/>
      <c r="HD97" s="286"/>
      <c r="HE97" s="286"/>
      <c r="HF97" s="286"/>
      <c r="HG97" s="286"/>
      <c r="HH97" s="286"/>
      <c r="HI97" s="286"/>
      <c r="HJ97" s="286"/>
      <c r="HK97" s="286"/>
      <c r="HL97" s="286"/>
      <c r="HM97" s="286"/>
      <c r="HN97" s="286"/>
      <c r="HO97" s="286"/>
      <c r="HP97" s="286"/>
      <c r="HQ97" s="286"/>
      <c r="HR97" s="286"/>
      <c r="HS97" s="286"/>
      <c r="HT97" s="286"/>
      <c r="HU97" s="286"/>
      <c r="HV97" s="286"/>
      <c r="HW97" s="286"/>
      <c r="HX97" s="286"/>
      <c r="HY97" s="286"/>
      <c r="HZ97" s="286"/>
      <c r="IA97" s="286"/>
      <c r="IB97" s="286"/>
      <c r="IC97" s="286"/>
      <c r="ID97" s="286"/>
      <c r="IE97" s="286"/>
      <c r="IF97" s="286"/>
      <c r="IG97" s="286"/>
      <c r="IH97" s="286"/>
    </row>
    <row r="98" spans="1:242" s="270" customFormat="1" ht="13.5" customHeight="1" x14ac:dyDescent="0.25">
      <c r="A98" s="272"/>
      <c r="B98" s="366"/>
      <c r="C98" s="359" t="s">
        <v>442</v>
      </c>
      <c r="D98" s="322" t="s">
        <v>368</v>
      </c>
      <c r="E98" s="323" t="s">
        <v>368</v>
      </c>
      <c r="F98" s="323" t="s">
        <v>368</v>
      </c>
      <c r="G98" s="323"/>
      <c r="H98" s="323"/>
      <c r="I98" s="323" t="s">
        <v>368</v>
      </c>
      <c r="J98" s="323" t="s">
        <v>368</v>
      </c>
      <c r="K98" s="323" t="s">
        <v>368</v>
      </c>
      <c r="L98" s="323" t="s">
        <v>368</v>
      </c>
      <c r="M98" s="323" t="s">
        <v>368</v>
      </c>
      <c r="N98" s="323" t="s">
        <v>368</v>
      </c>
      <c r="O98" s="323" t="s">
        <v>368</v>
      </c>
      <c r="P98" s="323" t="s">
        <v>368</v>
      </c>
      <c r="Q98" s="323" t="s">
        <v>368</v>
      </c>
      <c r="R98" s="323" t="s">
        <v>368</v>
      </c>
      <c r="S98" s="323" t="s">
        <v>368</v>
      </c>
      <c r="T98" s="323" t="s">
        <v>368</v>
      </c>
      <c r="U98" s="323" t="s">
        <v>368</v>
      </c>
      <c r="V98" s="323" t="s">
        <v>368</v>
      </c>
      <c r="W98" s="323" t="s">
        <v>368</v>
      </c>
      <c r="X98" s="323" t="s">
        <v>368</v>
      </c>
      <c r="Y98" s="323" t="s">
        <v>368</v>
      </c>
      <c r="Z98" s="323" t="s">
        <v>368</v>
      </c>
      <c r="AA98" s="323" t="s">
        <v>368</v>
      </c>
      <c r="AB98" s="323" t="s">
        <v>368</v>
      </c>
      <c r="AC98" s="323" t="s">
        <v>368</v>
      </c>
      <c r="AD98" s="323" t="s">
        <v>368</v>
      </c>
      <c r="AE98" s="323" t="s">
        <v>368</v>
      </c>
      <c r="AF98" s="323" t="s">
        <v>368</v>
      </c>
      <c r="AG98" s="323" t="s">
        <v>368</v>
      </c>
      <c r="AH98" s="323"/>
      <c r="AI98" s="323" t="s">
        <v>368</v>
      </c>
      <c r="AJ98" s="323"/>
      <c r="AK98" s="323" t="s">
        <v>368</v>
      </c>
      <c r="AL98" s="323" t="s">
        <v>368</v>
      </c>
      <c r="AM98" s="323"/>
      <c r="AN98" s="323" t="s">
        <v>368</v>
      </c>
      <c r="AO98" s="323" t="s">
        <v>368</v>
      </c>
      <c r="AP98" s="323" t="s">
        <v>368</v>
      </c>
      <c r="AQ98" s="323" t="s">
        <v>368</v>
      </c>
      <c r="AR98" s="323" t="s">
        <v>368</v>
      </c>
      <c r="AS98" s="323" t="s">
        <v>368</v>
      </c>
      <c r="AT98" s="323" t="s">
        <v>368</v>
      </c>
      <c r="AU98" s="323" t="s">
        <v>368</v>
      </c>
      <c r="AV98" s="323" t="s">
        <v>368</v>
      </c>
      <c r="AW98" s="323" t="s">
        <v>368</v>
      </c>
      <c r="AX98" s="323" t="s">
        <v>368</v>
      </c>
      <c r="AY98" s="323" t="s">
        <v>368</v>
      </c>
      <c r="AZ98" s="323"/>
      <c r="BA98" s="323" t="s">
        <v>368</v>
      </c>
      <c r="BB98" s="323"/>
      <c r="BC98" s="323" t="s">
        <v>368</v>
      </c>
      <c r="BD98" s="323" t="s">
        <v>368</v>
      </c>
      <c r="BE98" s="323" t="s">
        <v>368</v>
      </c>
      <c r="BF98" s="323" t="s">
        <v>368</v>
      </c>
      <c r="BG98" s="323"/>
      <c r="BH98" s="323" t="s">
        <v>368</v>
      </c>
      <c r="BI98" s="323" t="s">
        <v>368</v>
      </c>
      <c r="BJ98" s="323"/>
      <c r="BK98" s="323" t="s">
        <v>368</v>
      </c>
      <c r="BL98" s="323" t="s">
        <v>368</v>
      </c>
      <c r="BM98" s="323" t="s">
        <v>368</v>
      </c>
      <c r="BN98" s="323" t="s">
        <v>368</v>
      </c>
      <c r="BO98" s="323" t="s">
        <v>368</v>
      </c>
      <c r="BP98" s="323" t="s">
        <v>368</v>
      </c>
      <c r="BQ98" s="323"/>
      <c r="BR98" s="323" t="s">
        <v>368</v>
      </c>
      <c r="BS98" s="323" t="s">
        <v>368</v>
      </c>
      <c r="BT98" s="460">
        <f>SUM(F98:BS98)</f>
        <v>0</v>
      </c>
      <c r="BU98"/>
      <c r="BV98" s="287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8"/>
      <c r="CI98" s="288"/>
      <c r="CJ98" s="288"/>
      <c r="CK98" s="288"/>
      <c r="CL98" s="288"/>
      <c r="CM98" s="288"/>
      <c r="CN98" s="288"/>
      <c r="CO98" s="288"/>
      <c r="CP98" s="288"/>
      <c r="CQ98" s="288"/>
      <c r="CR98" s="288"/>
      <c r="CS98" s="288"/>
      <c r="CT98" s="288"/>
      <c r="CU98" s="288"/>
      <c r="CV98" s="289"/>
      <c r="CW98" s="289"/>
      <c r="CX98" s="289"/>
      <c r="CY98" s="289"/>
      <c r="CZ98" s="289"/>
      <c r="DA98" s="289"/>
      <c r="DB98" s="289"/>
      <c r="DC98" s="289"/>
      <c r="DD98" s="289"/>
      <c r="DE98" s="289"/>
      <c r="DF98" s="289"/>
      <c r="DG98" s="289"/>
      <c r="DH98" s="289"/>
      <c r="DI98" s="289"/>
      <c r="DJ98" s="289"/>
      <c r="DK98" s="289"/>
      <c r="DL98" s="289"/>
      <c r="DM98" s="289"/>
      <c r="DN98" s="289"/>
      <c r="DO98" s="289"/>
      <c r="DP98" s="289"/>
      <c r="DQ98" s="289"/>
      <c r="DR98" s="289"/>
      <c r="DS98" s="289"/>
      <c r="DT98" s="289"/>
      <c r="DU98" s="289"/>
      <c r="DV98" s="289"/>
      <c r="DW98" s="289"/>
      <c r="DX98" s="289"/>
      <c r="DY98" s="289"/>
      <c r="DZ98" s="289"/>
      <c r="EA98" s="289"/>
      <c r="EB98" s="289"/>
      <c r="EC98" s="289"/>
      <c r="ED98" s="289"/>
      <c r="EE98" s="289"/>
      <c r="EF98" s="289"/>
      <c r="EG98" s="289"/>
      <c r="EH98" s="289"/>
      <c r="EI98" s="289"/>
      <c r="EJ98" s="289"/>
      <c r="EK98" s="289"/>
      <c r="EL98" s="289"/>
      <c r="EM98" s="289"/>
      <c r="EN98" s="289"/>
      <c r="EO98" s="289"/>
      <c r="EP98" s="289"/>
      <c r="EQ98" s="289"/>
      <c r="ER98" s="289"/>
      <c r="ES98" s="289"/>
      <c r="ET98" s="289"/>
      <c r="EU98" s="289"/>
      <c r="EV98" s="289"/>
      <c r="EW98" s="289"/>
      <c r="EX98" s="289"/>
      <c r="EY98" s="289"/>
      <c r="EZ98" s="289"/>
      <c r="FA98" s="289"/>
      <c r="FB98" s="289"/>
      <c r="FC98" s="289"/>
      <c r="FD98" s="289"/>
      <c r="FE98" s="289"/>
      <c r="FF98" s="289"/>
      <c r="FG98" s="289"/>
      <c r="FH98" s="289"/>
      <c r="FI98" s="289"/>
      <c r="FJ98" s="289"/>
      <c r="FK98" s="289"/>
      <c r="FL98" s="289"/>
      <c r="FM98" s="289"/>
      <c r="FN98" s="289"/>
      <c r="FO98" s="289"/>
      <c r="FP98" s="289"/>
      <c r="FQ98" s="289"/>
      <c r="FR98" s="289"/>
      <c r="FS98" s="289"/>
      <c r="FT98" s="289"/>
      <c r="FU98" s="289"/>
      <c r="FV98" s="289"/>
      <c r="FW98" s="289"/>
      <c r="FX98" s="289"/>
      <c r="FY98" s="289"/>
      <c r="FZ98" s="289"/>
      <c r="GA98" s="289"/>
      <c r="GB98" s="289"/>
      <c r="GC98" s="289"/>
      <c r="GD98" s="289"/>
      <c r="GE98" s="289"/>
      <c r="GF98" s="289"/>
      <c r="GG98" s="289"/>
      <c r="GH98" s="289"/>
      <c r="GI98" s="289"/>
      <c r="GJ98" s="289"/>
      <c r="GK98" s="289"/>
      <c r="GL98" s="289"/>
      <c r="GM98" s="289"/>
      <c r="GN98" s="289"/>
      <c r="GO98" s="289"/>
      <c r="GP98" s="289"/>
      <c r="GQ98" s="289"/>
      <c r="GR98" s="289"/>
      <c r="GS98" s="289"/>
      <c r="GT98" s="289"/>
      <c r="GU98" s="289"/>
      <c r="GV98" s="289"/>
      <c r="GW98" s="289"/>
      <c r="GX98" s="289"/>
      <c r="GY98" s="289"/>
      <c r="GZ98" s="289"/>
      <c r="HA98" s="289"/>
      <c r="HB98" s="289"/>
      <c r="HC98" s="289"/>
      <c r="HD98" s="289"/>
      <c r="HE98" s="289"/>
      <c r="HF98" s="289"/>
      <c r="HG98" s="289"/>
      <c r="HH98" s="289"/>
      <c r="HI98" s="289"/>
      <c r="HJ98" s="289"/>
      <c r="HK98" s="289"/>
      <c r="HL98" s="289"/>
      <c r="HM98" s="289"/>
      <c r="HN98" s="289"/>
      <c r="HO98" s="289"/>
      <c r="HP98" s="289"/>
      <c r="HQ98" s="289"/>
      <c r="HR98" s="289"/>
      <c r="HS98" s="289"/>
      <c r="HT98" s="289"/>
      <c r="HU98" s="289"/>
      <c r="HV98" s="289"/>
      <c r="HW98" s="289"/>
      <c r="HX98" s="289"/>
      <c r="HY98" s="289"/>
      <c r="HZ98" s="289"/>
      <c r="IA98" s="289"/>
      <c r="IB98" s="289"/>
      <c r="IC98" s="289"/>
      <c r="ID98" s="289"/>
      <c r="IE98" s="289"/>
      <c r="IF98" s="289"/>
      <c r="IG98" s="289"/>
      <c r="IH98" s="289"/>
    </row>
    <row r="99" spans="1:242" s="268" customFormat="1" ht="13.5" customHeight="1" x14ac:dyDescent="0.25">
      <c r="A99" s="265">
        <v>45</v>
      </c>
      <c r="B99" s="176" t="s">
        <v>27</v>
      </c>
      <c r="C99" s="365" t="s">
        <v>155</v>
      </c>
      <c r="D99" s="327"/>
      <c r="E99" s="324"/>
      <c r="F99" s="324">
        <v>7</v>
      </c>
      <c r="G99" s="324"/>
      <c r="H99" s="324"/>
      <c r="I99" s="324"/>
      <c r="J99" s="324"/>
      <c r="K99" s="324"/>
      <c r="L99" s="324"/>
      <c r="M99" s="324"/>
      <c r="N99" s="324"/>
      <c r="O99" s="324">
        <v>2</v>
      </c>
      <c r="P99" s="324"/>
      <c r="Q99" s="324"/>
      <c r="R99" s="324">
        <v>3</v>
      </c>
      <c r="S99" s="324"/>
      <c r="T99" s="324"/>
      <c r="U99" s="324"/>
      <c r="V99" s="324"/>
      <c r="W99" s="324"/>
      <c r="X99" s="324"/>
      <c r="Y99" s="324">
        <v>2</v>
      </c>
      <c r="Z99" s="324"/>
      <c r="AA99" s="324">
        <v>5</v>
      </c>
      <c r="AB99" s="324">
        <v>2</v>
      </c>
      <c r="AC99" s="324"/>
      <c r="AD99" s="324"/>
      <c r="AE99" s="324"/>
      <c r="AF99" s="324"/>
      <c r="AG99" s="324"/>
      <c r="AH99" s="324"/>
      <c r="AI99" s="324">
        <v>6</v>
      </c>
      <c r="AJ99" s="324"/>
      <c r="AK99" s="324">
        <v>2</v>
      </c>
      <c r="AL99" s="324"/>
      <c r="AM99" s="324"/>
      <c r="AN99" s="324"/>
      <c r="AO99" s="324"/>
      <c r="AP99" s="324"/>
      <c r="AQ99" s="324"/>
      <c r="AR99" s="324"/>
      <c r="AS99" s="158"/>
      <c r="AT99" s="324">
        <v>58</v>
      </c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>
        <v>126</v>
      </c>
      <c r="BO99" s="324"/>
      <c r="BP99" s="324"/>
      <c r="BQ99" s="324"/>
      <c r="BR99" s="324">
        <v>2</v>
      </c>
      <c r="BS99" s="324"/>
      <c r="BT99" s="185">
        <f t="shared" si="3"/>
        <v>215</v>
      </c>
      <c r="BU99"/>
      <c r="BV99" s="292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5"/>
      <c r="CI99" s="285"/>
      <c r="CJ99" s="285"/>
      <c r="CK99" s="285"/>
      <c r="CL99" s="285"/>
      <c r="CM99" s="285"/>
      <c r="CN99" s="285"/>
      <c r="CO99" s="285"/>
      <c r="CP99" s="285"/>
      <c r="CQ99" s="285"/>
      <c r="CR99" s="285"/>
      <c r="CS99" s="285"/>
      <c r="CT99" s="285"/>
      <c r="CU99" s="285"/>
      <c r="CV99" s="293"/>
      <c r="CW99" s="293"/>
      <c r="CX99" s="293"/>
      <c r="CY99" s="293"/>
      <c r="CZ99" s="293"/>
      <c r="DA99" s="293"/>
      <c r="DB99" s="293"/>
      <c r="DC99" s="293"/>
      <c r="DD99" s="293"/>
      <c r="DE99" s="293"/>
      <c r="DF99" s="293"/>
      <c r="DG99" s="293"/>
      <c r="DH99" s="293"/>
      <c r="DI99" s="293"/>
      <c r="DJ99" s="293"/>
      <c r="DK99" s="293"/>
      <c r="DL99" s="293"/>
      <c r="DM99" s="293"/>
      <c r="DN99" s="293"/>
      <c r="DO99" s="293"/>
      <c r="DP99" s="293"/>
      <c r="DQ99" s="293"/>
      <c r="DR99" s="293"/>
      <c r="DS99" s="293"/>
      <c r="DT99" s="293"/>
      <c r="DU99" s="293"/>
      <c r="DV99" s="293"/>
      <c r="DW99" s="293"/>
      <c r="DX99" s="293"/>
      <c r="DY99" s="293"/>
      <c r="DZ99" s="293"/>
      <c r="EA99" s="293"/>
      <c r="EB99" s="293"/>
      <c r="EC99" s="293"/>
      <c r="ED99" s="293"/>
      <c r="EE99" s="293"/>
      <c r="EF99" s="293"/>
      <c r="EG99" s="293"/>
      <c r="EH99" s="293"/>
      <c r="EI99" s="293"/>
      <c r="EJ99" s="293"/>
      <c r="EK99" s="293"/>
      <c r="EL99" s="293"/>
      <c r="EM99" s="293"/>
      <c r="EN99" s="293"/>
      <c r="EO99" s="293"/>
      <c r="EP99" s="293"/>
      <c r="EQ99" s="293"/>
      <c r="ER99" s="293"/>
      <c r="ES99" s="293"/>
      <c r="ET99" s="293"/>
      <c r="EU99" s="293"/>
      <c r="EV99" s="293"/>
      <c r="EW99" s="293"/>
      <c r="EX99" s="293"/>
      <c r="EY99" s="293"/>
      <c r="EZ99" s="293"/>
      <c r="FA99" s="293"/>
      <c r="FB99" s="293"/>
      <c r="FC99" s="293"/>
      <c r="FD99" s="293"/>
      <c r="FE99" s="293"/>
      <c r="FF99" s="293"/>
      <c r="FG99" s="293"/>
      <c r="FH99" s="293"/>
      <c r="FI99" s="293"/>
      <c r="FJ99" s="293"/>
      <c r="FK99" s="293"/>
      <c r="FL99" s="293"/>
      <c r="FM99" s="293"/>
      <c r="FN99" s="293"/>
      <c r="FO99" s="293"/>
      <c r="FP99" s="293"/>
      <c r="FQ99" s="293"/>
      <c r="FR99" s="293"/>
      <c r="FS99" s="293"/>
      <c r="FT99" s="293"/>
      <c r="FU99" s="293"/>
      <c r="FV99" s="293"/>
      <c r="FW99" s="293"/>
      <c r="FX99" s="293"/>
      <c r="FY99" s="293"/>
      <c r="FZ99" s="293"/>
      <c r="GA99" s="293"/>
      <c r="GB99" s="293"/>
      <c r="GC99" s="293"/>
      <c r="GD99" s="293"/>
      <c r="GE99" s="293"/>
      <c r="GF99" s="293"/>
      <c r="GG99" s="293"/>
      <c r="GH99" s="293"/>
      <c r="GI99" s="293"/>
      <c r="GJ99" s="293"/>
      <c r="GK99" s="293"/>
      <c r="GL99" s="293"/>
      <c r="GM99" s="293"/>
      <c r="GN99" s="293"/>
      <c r="GO99" s="293"/>
      <c r="GP99" s="293"/>
      <c r="GQ99" s="293"/>
      <c r="GR99" s="293"/>
      <c r="GS99" s="293"/>
      <c r="GT99" s="293"/>
      <c r="GU99" s="293"/>
      <c r="GV99" s="293"/>
      <c r="GW99" s="293"/>
      <c r="GX99" s="293"/>
      <c r="GY99" s="293"/>
      <c r="GZ99" s="293"/>
      <c r="HA99" s="293"/>
      <c r="HB99" s="293"/>
      <c r="HC99" s="293"/>
      <c r="HD99" s="293"/>
      <c r="HE99" s="293"/>
      <c r="HF99" s="293"/>
      <c r="HG99" s="293"/>
      <c r="HH99" s="293"/>
      <c r="HI99" s="293"/>
      <c r="HJ99" s="293"/>
      <c r="HK99" s="293"/>
      <c r="HL99" s="293"/>
      <c r="HM99" s="293"/>
      <c r="HN99" s="293"/>
      <c r="HO99" s="293"/>
      <c r="HP99" s="293"/>
      <c r="HQ99" s="293"/>
      <c r="HR99" s="293"/>
      <c r="HS99" s="293"/>
      <c r="HT99" s="293"/>
      <c r="HU99" s="293"/>
      <c r="HV99" s="293"/>
      <c r="HW99" s="293"/>
      <c r="HX99" s="293"/>
      <c r="HY99" s="293"/>
      <c r="HZ99" s="293"/>
      <c r="IA99" s="293"/>
      <c r="IB99" s="293"/>
      <c r="IC99" s="293"/>
      <c r="ID99" s="293"/>
      <c r="IE99" s="293"/>
      <c r="IF99" s="293"/>
      <c r="IG99" s="293"/>
      <c r="IH99" s="293"/>
    </row>
    <row r="100" spans="1:242" s="270" customFormat="1" ht="13.5" customHeight="1" x14ac:dyDescent="0.25">
      <c r="A100" s="272"/>
      <c r="B100" s="244"/>
      <c r="C100" s="359"/>
      <c r="D100" s="322"/>
      <c r="E100" s="323"/>
      <c r="F100" s="323">
        <v>8</v>
      </c>
      <c r="G100" s="323"/>
      <c r="H100" s="323"/>
      <c r="I100" s="323"/>
      <c r="J100" s="323"/>
      <c r="K100" s="323"/>
      <c r="L100" s="323"/>
      <c r="M100" s="323"/>
      <c r="N100" s="323"/>
      <c r="O100" s="323"/>
      <c r="P100" s="323">
        <v>3</v>
      </c>
      <c r="Q100" s="323"/>
      <c r="R100" s="323"/>
      <c r="S100" s="323"/>
      <c r="T100" s="323"/>
      <c r="U100" s="323">
        <v>1</v>
      </c>
      <c r="V100" s="323"/>
      <c r="W100" s="323"/>
      <c r="X100" s="323"/>
      <c r="Y100" s="323">
        <v>1</v>
      </c>
      <c r="Z100" s="323"/>
      <c r="AA100" s="323">
        <v>2</v>
      </c>
      <c r="AB100" s="323">
        <v>4</v>
      </c>
      <c r="AC100" s="323"/>
      <c r="AD100" s="323"/>
      <c r="AE100" s="323"/>
      <c r="AF100" s="323"/>
      <c r="AG100" s="323">
        <v>2</v>
      </c>
      <c r="AH100" s="323"/>
      <c r="AI100" s="323">
        <v>1</v>
      </c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34"/>
      <c r="AT100" s="323">
        <v>47</v>
      </c>
      <c r="AU100" s="323"/>
      <c r="AV100" s="323">
        <v>1</v>
      </c>
      <c r="AW100" s="323"/>
      <c r="AX100" s="323"/>
      <c r="AY100" s="323"/>
      <c r="AZ100" s="323"/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>
        <v>136</v>
      </c>
      <c r="BO100" s="323"/>
      <c r="BP100" s="323"/>
      <c r="BQ100" s="323"/>
      <c r="BR100" s="323">
        <v>2</v>
      </c>
      <c r="BS100" s="323"/>
      <c r="BT100" s="395">
        <f t="shared" si="3"/>
        <v>208</v>
      </c>
      <c r="BU100"/>
      <c r="BV100" s="287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8"/>
      <c r="CI100" s="288"/>
      <c r="CJ100" s="288"/>
      <c r="CK100" s="288"/>
      <c r="CL100" s="288"/>
      <c r="CM100" s="288"/>
      <c r="CN100" s="288"/>
      <c r="CO100" s="288"/>
      <c r="CP100" s="288"/>
      <c r="CQ100" s="288"/>
      <c r="CR100" s="288"/>
      <c r="CS100" s="288"/>
      <c r="CT100" s="288"/>
      <c r="CU100" s="288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/>
      <c r="DK100" s="289"/>
      <c r="DL100" s="289"/>
      <c r="DM100" s="289"/>
      <c r="DN100" s="289"/>
      <c r="DO100" s="289"/>
      <c r="DP100" s="289"/>
      <c r="DQ100" s="289"/>
      <c r="DR100" s="289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289"/>
      <c r="EF100" s="289"/>
      <c r="EG100" s="289"/>
      <c r="EH100" s="289"/>
      <c r="EI100" s="289"/>
      <c r="EJ100" s="289"/>
      <c r="EK100" s="289"/>
      <c r="EL100" s="289"/>
      <c r="EM100" s="289"/>
      <c r="EN100" s="289"/>
      <c r="EO100" s="289"/>
      <c r="EP100" s="289"/>
      <c r="EQ100" s="289"/>
      <c r="ER100" s="289"/>
      <c r="ES100" s="289"/>
      <c r="ET100" s="289"/>
      <c r="EU100" s="289"/>
      <c r="EV100" s="289"/>
      <c r="EW100" s="289"/>
      <c r="EX100" s="289"/>
      <c r="EY100" s="289"/>
      <c r="EZ100" s="289"/>
      <c r="FA100" s="289"/>
      <c r="FB100" s="289"/>
      <c r="FC100" s="289"/>
      <c r="FD100" s="289"/>
      <c r="FE100" s="289"/>
      <c r="FF100" s="289"/>
      <c r="FG100" s="289"/>
      <c r="FH100" s="289"/>
      <c r="FI100" s="289"/>
      <c r="FJ100" s="289"/>
      <c r="FK100" s="289"/>
      <c r="FL100" s="289"/>
      <c r="FM100" s="289"/>
      <c r="FN100" s="289"/>
      <c r="FO100" s="289"/>
      <c r="FP100" s="289"/>
      <c r="FQ100" s="289"/>
      <c r="FR100" s="289"/>
      <c r="FS100" s="289"/>
      <c r="FT100" s="289"/>
      <c r="FU100" s="289"/>
      <c r="FV100" s="289"/>
      <c r="FW100" s="289"/>
      <c r="FX100" s="289"/>
      <c r="FY100" s="289"/>
      <c r="FZ100" s="289"/>
      <c r="GA100" s="289"/>
      <c r="GB100" s="289"/>
      <c r="GC100" s="289"/>
      <c r="GD100" s="289"/>
      <c r="GE100" s="289"/>
      <c r="GF100" s="289"/>
      <c r="GG100" s="289"/>
      <c r="GH100" s="289"/>
      <c r="GI100" s="289"/>
      <c r="GJ100" s="289"/>
      <c r="GK100" s="289"/>
      <c r="GL100" s="289"/>
      <c r="GM100" s="289"/>
      <c r="GN100" s="289"/>
      <c r="GO100" s="289"/>
      <c r="GP100" s="289"/>
      <c r="GQ100" s="289"/>
      <c r="GR100" s="289"/>
      <c r="GS100" s="289"/>
      <c r="GT100" s="289"/>
      <c r="GU100" s="289"/>
      <c r="GV100" s="289"/>
      <c r="GW100" s="289"/>
      <c r="GX100" s="289"/>
      <c r="GY100" s="289"/>
      <c r="GZ100" s="289"/>
      <c r="HA100" s="289"/>
      <c r="HB100" s="289"/>
      <c r="HC100" s="289"/>
      <c r="HD100" s="289"/>
      <c r="HE100" s="289"/>
      <c r="HF100" s="289"/>
      <c r="HG100" s="289"/>
      <c r="HH100" s="289"/>
      <c r="HI100" s="289"/>
      <c r="HJ100" s="289"/>
      <c r="HK100" s="289"/>
      <c r="HL100" s="289"/>
      <c r="HM100" s="289"/>
      <c r="HN100" s="289"/>
      <c r="HO100" s="289"/>
      <c r="HP100" s="289"/>
      <c r="HQ100" s="289"/>
      <c r="HR100" s="289"/>
      <c r="HS100" s="289"/>
      <c r="HT100" s="289"/>
      <c r="HU100" s="289"/>
      <c r="HV100" s="289"/>
      <c r="HW100" s="289"/>
      <c r="HX100" s="289"/>
      <c r="HY100" s="289"/>
      <c r="HZ100" s="289"/>
      <c r="IA100" s="289"/>
      <c r="IB100" s="289"/>
      <c r="IC100" s="289"/>
      <c r="ID100" s="289"/>
      <c r="IE100" s="289"/>
      <c r="IF100" s="289"/>
      <c r="IG100" s="289"/>
      <c r="IH100" s="289"/>
    </row>
    <row r="101" spans="1:242" s="23" customFormat="1" ht="13.5" customHeight="1" x14ac:dyDescent="0.25">
      <c r="A101" s="265">
        <v>46</v>
      </c>
      <c r="B101" s="175" t="s">
        <v>57</v>
      </c>
      <c r="C101" s="78" t="s">
        <v>58</v>
      </c>
      <c r="D101" s="327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185">
        <f t="shared" si="3"/>
        <v>0</v>
      </c>
      <c r="BU101"/>
      <c r="BV101" s="284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5"/>
      <c r="CR101" s="285"/>
      <c r="CS101" s="285"/>
      <c r="CT101" s="285"/>
      <c r="CU101" s="285"/>
      <c r="CV101" s="286"/>
      <c r="CW101" s="286"/>
      <c r="CX101" s="286"/>
      <c r="CY101" s="286"/>
      <c r="CZ101" s="286"/>
      <c r="DA101" s="286"/>
      <c r="DB101" s="286"/>
      <c r="DC101" s="286"/>
      <c r="DD101" s="286"/>
      <c r="DE101" s="286"/>
      <c r="DF101" s="286"/>
      <c r="DG101" s="286"/>
      <c r="DH101" s="286"/>
      <c r="DI101" s="286"/>
      <c r="DJ101" s="286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6"/>
      <c r="DW101" s="286"/>
      <c r="DX101" s="286"/>
      <c r="DY101" s="286"/>
      <c r="DZ101" s="286"/>
      <c r="EA101" s="286"/>
      <c r="EB101" s="286"/>
      <c r="EC101" s="286"/>
      <c r="ED101" s="286"/>
      <c r="EE101" s="286"/>
      <c r="EF101" s="286"/>
      <c r="EG101" s="286"/>
      <c r="EH101" s="286"/>
      <c r="EI101" s="286"/>
      <c r="EJ101" s="286"/>
      <c r="EK101" s="286"/>
      <c r="EL101" s="286"/>
      <c r="EM101" s="286"/>
      <c r="EN101" s="286"/>
      <c r="EO101" s="286"/>
      <c r="EP101" s="286"/>
      <c r="EQ101" s="286"/>
      <c r="ER101" s="286"/>
      <c r="ES101" s="286"/>
      <c r="ET101" s="286"/>
      <c r="EU101" s="286"/>
      <c r="EV101" s="286"/>
      <c r="EW101" s="286"/>
      <c r="EX101" s="286"/>
      <c r="EY101" s="286"/>
      <c r="EZ101" s="286"/>
      <c r="FA101" s="286"/>
      <c r="FB101" s="286"/>
      <c r="FC101" s="286"/>
      <c r="FD101" s="286"/>
      <c r="FE101" s="286"/>
      <c r="FF101" s="286"/>
      <c r="FG101" s="286"/>
      <c r="FH101" s="286"/>
      <c r="FI101" s="286"/>
      <c r="FJ101" s="286"/>
      <c r="FK101" s="286"/>
      <c r="FL101" s="286"/>
      <c r="FM101" s="286"/>
      <c r="FN101" s="286"/>
      <c r="FO101" s="286"/>
      <c r="FP101" s="286"/>
      <c r="FQ101" s="286"/>
      <c r="FR101" s="286"/>
      <c r="FS101" s="286"/>
      <c r="FT101" s="286"/>
      <c r="FU101" s="286"/>
      <c r="FV101" s="286"/>
      <c r="FW101" s="286"/>
      <c r="FX101" s="286"/>
      <c r="FY101" s="286"/>
      <c r="FZ101" s="286"/>
      <c r="GA101" s="286"/>
      <c r="GB101" s="286"/>
      <c r="GC101" s="286"/>
      <c r="GD101" s="286"/>
      <c r="GE101" s="286"/>
      <c r="GF101" s="286"/>
      <c r="GG101" s="286"/>
      <c r="GH101" s="286"/>
      <c r="GI101" s="286"/>
      <c r="GJ101" s="286"/>
      <c r="GK101" s="286"/>
      <c r="GL101" s="286"/>
      <c r="GM101" s="286"/>
      <c r="GN101" s="286"/>
      <c r="GO101" s="286"/>
      <c r="GP101" s="286"/>
      <c r="GQ101" s="286"/>
      <c r="GR101" s="286"/>
      <c r="GS101" s="286"/>
      <c r="GT101" s="286"/>
      <c r="GU101" s="286"/>
      <c r="GV101" s="286"/>
      <c r="GW101" s="286"/>
      <c r="GX101" s="286"/>
      <c r="GY101" s="286"/>
      <c r="GZ101" s="286"/>
      <c r="HA101" s="286"/>
      <c r="HB101" s="286"/>
      <c r="HC101" s="286"/>
      <c r="HD101" s="286"/>
      <c r="HE101" s="286"/>
      <c r="HF101" s="286"/>
      <c r="HG101" s="286"/>
      <c r="HH101" s="286"/>
      <c r="HI101" s="286"/>
      <c r="HJ101" s="286"/>
      <c r="HK101" s="286"/>
      <c r="HL101" s="286"/>
      <c r="HM101" s="286"/>
      <c r="HN101" s="286"/>
      <c r="HO101" s="286"/>
      <c r="HP101" s="286"/>
      <c r="HQ101" s="286"/>
      <c r="HR101" s="286"/>
      <c r="HS101" s="286"/>
      <c r="HT101" s="286"/>
      <c r="HU101" s="286"/>
      <c r="HV101" s="286"/>
      <c r="HW101" s="286"/>
      <c r="HX101" s="286"/>
      <c r="HY101" s="286"/>
      <c r="HZ101" s="286"/>
      <c r="IA101" s="286"/>
      <c r="IB101" s="286"/>
      <c r="IC101" s="286"/>
      <c r="ID101" s="286"/>
      <c r="IE101" s="286"/>
      <c r="IF101" s="286"/>
      <c r="IG101" s="286"/>
      <c r="IH101" s="286"/>
    </row>
    <row r="102" spans="1:242" s="270" customFormat="1" ht="13.5" customHeight="1" x14ac:dyDescent="0.25">
      <c r="A102" s="269"/>
      <c r="B102" s="244"/>
      <c r="C102" s="362"/>
      <c r="D102" s="322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>
        <v>1</v>
      </c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323"/>
      <c r="AG102" s="323"/>
      <c r="AH102" s="323"/>
      <c r="AI102" s="323"/>
      <c r="AJ102" s="323"/>
      <c r="AK102" s="323"/>
      <c r="AL102" s="323"/>
      <c r="AM102" s="323"/>
      <c r="AN102" s="323"/>
      <c r="AO102" s="323"/>
      <c r="AP102" s="323"/>
      <c r="AQ102" s="323"/>
      <c r="AR102" s="323"/>
      <c r="AS102" s="323"/>
      <c r="AT102" s="323">
        <v>1</v>
      </c>
      <c r="AU102" s="323"/>
      <c r="AV102" s="323"/>
      <c r="AW102" s="323"/>
      <c r="AX102" s="323"/>
      <c r="AY102" s="323"/>
      <c r="AZ102" s="323"/>
      <c r="BA102" s="323"/>
      <c r="BB102" s="323"/>
      <c r="BC102" s="323"/>
      <c r="BD102" s="323"/>
      <c r="BE102" s="323"/>
      <c r="BF102" s="323"/>
      <c r="BG102" s="323"/>
      <c r="BH102" s="323"/>
      <c r="BI102" s="323"/>
      <c r="BJ102" s="323"/>
      <c r="BK102" s="323"/>
      <c r="BL102" s="323"/>
      <c r="BM102" s="323"/>
      <c r="BN102" s="323"/>
      <c r="BO102" s="323"/>
      <c r="BP102" s="323"/>
      <c r="BQ102" s="323"/>
      <c r="BR102" s="323"/>
      <c r="BS102" s="323">
        <v>1</v>
      </c>
      <c r="BT102" s="395">
        <f t="shared" si="3"/>
        <v>3</v>
      </c>
      <c r="BU102"/>
      <c r="BV102" s="287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  <c r="CH102" s="288"/>
      <c r="CI102" s="288"/>
      <c r="CJ102" s="288"/>
      <c r="CK102" s="288"/>
      <c r="CL102" s="288"/>
      <c r="CM102" s="288"/>
      <c r="CN102" s="288"/>
      <c r="CO102" s="288"/>
      <c r="CP102" s="288"/>
      <c r="CQ102" s="288"/>
      <c r="CR102" s="288"/>
      <c r="CS102" s="288"/>
      <c r="CT102" s="288"/>
      <c r="CU102" s="288"/>
      <c r="CV102" s="289"/>
      <c r="CW102" s="289"/>
      <c r="CX102" s="289"/>
      <c r="CY102" s="289"/>
      <c r="CZ102" s="289"/>
      <c r="DA102" s="289"/>
      <c r="DB102" s="289"/>
      <c r="DC102" s="289"/>
      <c r="DD102" s="289"/>
      <c r="DE102" s="289"/>
      <c r="DF102" s="289"/>
      <c r="DG102" s="289"/>
      <c r="DH102" s="289"/>
      <c r="DI102" s="289"/>
      <c r="DJ102" s="289"/>
      <c r="DK102" s="289"/>
      <c r="DL102" s="289"/>
      <c r="DM102" s="289"/>
      <c r="DN102" s="289"/>
      <c r="DO102" s="289"/>
      <c r="DP102" s="289"/>
      <c r="DQ102" s="289"/>
      <c r="DR102" s="289"/>
      <c r="DS102" s="289"/>
      <c r="DT102" s="289"/>
      <c r="DU102" s="289"/>
      <c r="DV102" s="289"/>
      <c r="DW102" s="289"/>
      <c r="DX102" s="289"/>
      <c r="DY102" s="289"/>
      <c r="DZ102" s="289"/>
      <c r="EA102" s="289"/>
      <c r="EB102" s="289"/>
      <c r="EC102" s="289"/>
      <c r="ED102" s="289"/>
      <c r="EE102" s="289"/>
      <c r="EF102" s="289"/>
      <c r="EG102" s="289"/>
      <c r="EH102" s="289"/>
      <c r="EI102" s="289"/>
      <c r="EJ102" s="289"/>
      <c r="EK102" s="289"/>
      <c r="EL102" s="289"/>
      <c r="EM102" s="289"/>
      <c r="EN102" s="289"/>
      <c r="EO102" s="289"/>
      <c r="EP102" s="289"/>
      <c r="EQ102" s="289"/>
      <c r="ER102" s="289"/>
      <c r="ES102" s="289"/>
      <c r="ET102" s="289"/>
      <c r="EU102" s="289"/>
      <c r="EV102" s="289"/>
      <c r="EW102" s="289"/>
      <c r="EX102" s="289"/>
      <c r="EY102" s="289"/>
      <c r="EZ102" s="289"/>
      <c r="FA102" s="289"/>
      <c r="FB102" s="289"/>
      <c r="FC102" s="289"/>
      <c r="FD102" s="289"/>
      <c r="FE102" s="289"/>
      <c r="FF102" s="289"/>
      <c r="FG102" s="289"/>
      <c r="FH102" s="289"/>
      <c r="FI102" s="289"/>
      <c r="FJ102" s="289"/>
      <c r="FK102" s="289"/>
      <c r="FL102" s="289"/>
      <c r="FM102" s="289"/>
      <c r="FN102" s="289"/>
      <c r="FO102" s="289"/>
      <c r="FP102" s="289"/>
      <c r="FQ102" s="289"/>
      <c r="FR102" s="289"/>
      <c r="FS102" s="289"/>
      <c r="FT102" s="289"/>
      <c r="FU102" s="289"/>
      <c r="FV102" s="289"/>
      <c r="FW102" s="289"/>
      <c r="FX102" s="289"/>
      <c r="FY102" s="289"/>
      <c r="FZ102" s="289"/>
      <c r="GA102" s="289"/>
      <c r="GB102" s="289"/>
      <c r="GC102" s="289"/>
      <c r="GD102" s="289"/>
      <c r="GE102" s="289"/>
      <c r="GF102" s="289"/>
      <c r="GG102" s="289"/>
      <c r="GH102" s="289"/>
      <c r="GI102" s="289"/>
      <c r="GJ102" s="289"/>
      <c r="GK102" s="289"/>
      <c r="GL102" s="289"/>
      <c r="GM102" s="289"/>
      <c r="GN102" s="289"/>
      <c r="GO102" s="289"/>
      <c r="GP102" s="289"/>
      <c r="GQ102" s="289"/>
      <c r="GR102" s="289"/>
      <c r="GS102" s="289"/>
      <c r="GT102" s="289"/>
      <c r="GU102" s="289"/>
      <c r="GV102" s="289"/>
      <c r="GW102" s="289"/>
      <c r="GX102" s="289"/>
      <c r="GY102" s="289"/>
      <c r="GZ102" s="289"/>
      <c r="HA102" s="289"/>
      <c r="HB102" s="289"/>
      <c r="HC102" s="289"/>
      <c r="HD102" s="289"/>
      <c r="HE102" s="289"/>
      <c r="HF102" s="289"/>
      <c r="HG102" s="289"/>
      <c r="HH102" s="289"/>
      <c r="HI102" s="289"/>
      <c r="HJ102" s="289"/>
      <c r="HK102" s="289"/>
      <c r="HL102" s="289"/>
      <c r="HM102" s="289"/>
      <c r="HN102" s="289"/>
      <c r="HO102" s="289"/>
      <c r="HP102" s="289"/>
      <c r="HQ102" s="289"/>
      <c r="HR102" s="289"/>
      <c r="HS102" s="289"/>
      <c r="HT102" s="289"/>
      <c r="HU102" s="289"/>
      <c r="HV102" s="289"/>
      <c r="HW102" s="289"/>
      <c r="HX102" s="289"/>
      <c r="HY102" s="289"/>
      <c r="HZ102" s="289"/>
      <c r="IA102" s="289"/>
      <c r="IB102" s="289"/>
      <c r="IC102" s="289"/>
      <c r="ID102" s="289"/>
      <c r="IE102" s="289"/>
      <c r="IF102" s="289"/>
      <c r="IG102" s="289"/>
      <c r="IH102" s="289"/>
    </row>
    <row r="103" spans="1:242" s="23" customFormat="1" ht="13.5" customHeight="1" x14ac:dyDescent="0.25">
      <c r="A103" s="265">
        <v>47</v>
      </c>
      <c r="B103" s="175" t="s">
        <v>28</v>
      </c>
      <c r="C103" s="78" t="s">
        <v>156</v>
      </c>
      <c r="D103" s="327"/>
      <c r="E103" s="324"/>
      <c r="F103" s="324"/>
      <c r="G103" s="324"/>
      <c r="H103" s="324"/>
      <c r="I103" s="324">
        <v>3</v>
      </c>
      <c r="J103" s="324"/>
      <c r="K103" s="324"/>
      <c r="L103" s="324"/>
      <c r="M103" s="324"/>
      <c r="N103" s="324"/>
      <c r="O103" s="324">
        <v>65</v>
      </c>
      <c r="P103" s="324"/>
      <c r="Q103" s="324">
        <v>1</v>
      </c>
      <c r="R103" s="324"/>
      <c r="S103" s="324"/>
      <c r="T103" s="324">
        <v>1</v>
      </c>
      <c r="U103" s="324">
        <v>11</v>
      </c>
      <c r="V103" s="324">
        <v>8</v>
      </c>
      <c r="W103" s="324"/>
      <c r="X103" s="324"/>
      <c r="Y103" s="324"/>
      <c r="Z103" s="324"/>
      <c r="AA103" s="324">
        <v>13</v>
      </c>
      <c r="AB103" s="324">
        <v>8</v>
      </c>
      <c r="AC103" s="324"/>
      <c r="AD103" s="324"/>
      <c r="AE103" s="324"/>
      <c r="AF103" s="324"/>
      <c r="AG103" s="324">
        <v>4</v>
      </c>
      <c r="AH103" s="324"/>
      <c r="AI103" s="324"/>
      <c r="AJ103" s="324"/>
      <c r="AK103" s="324">
        <v>2</v>
      </c>
      <c r="AL103" s="324"/>
      <c r="AM103" s="324"/>
      <c r="AN103" s="324"/>
      <c r="AO103" s="324"/>
      <c r="AP103" s="324"/>
      <c r="AQ103" s="324"/>
      <c r="AR103" s="324"/>
      <c r="AS103" s="324"/>
      <c r="AT103" s="158"/>
      <c r="AU103" s="324"/>
      <c r="AV103" s="324"/>
      <c r="AW103" s="162"/>
      <c r="AX103" s="324">
        <v>1</v>
      </c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>
        <v>1</v>
      </c>
      <c r="BO103" s="324"/>
      <c r="BP103" s="324"/>
      <c r="BQ103" s="324"/>
      <c r="BR103" s="324"/>
      <c r="BS103" s="324"/>
      <c r="BT103" s="185">
        <f t="shared" si="3"/>
        <v>118</v>
      </c>
      <c r="BU103"/>
      <c r="BV103" s="284"/>
      <c r="BW103" s="285"/>
      <c r="BX103" s="285"/>
      <c r="BY103" s="285"/>
      <c r="BZ103" s="285"/>
      <c r="CA103" s="285"/>
      <c r="CB103" s="285"/>
      <c r="CC103" s="285"/>
      <c r="CD103" s="285"/>
      <c r="CE103" s="285"/>
      <c r="CF103" s="285"/>
      <c r="CG103" s="285"/>
      <c r="CH103" s="285"/>
      <c r="CI103" s="285"/>
      <c r="CJ103" s="285"/>
      <c r="CK103" s="285"/>
      <c r="CL103" s="285"/>
      <c r="CM103" s="285"/>
      <c r="CN103" s="285"/>
      <c r="CO103" s="285"/>
      <c r="CP103" s="285"/>
      <c r="CQ103" s="285"/>
      <c r="CR103" s="285"/>
      <c r="CS103" s="285"/>
      <c r="CT103" s="285"/>
      <c r="CU103" s="285"/>
      <c r="CV103" s="286"/>
      <c r="CW103" s="286"/>
      <c r="CX103" s="286"/>
      <c r="CY103" s="286"/>
      <c r="CZ103" s="286"/>
      <c r="DA103" s="286"/>
      <c r="DB103" s="286"/>
      <c r="DC103" s="286"/>
      <c r="DD103" s="286"/>
      <c r="DE103" s="286"/>
      <c r="DF103" s="286"/>
      <c r="DG103" s="286"/>
      <c r="DH103" s="286"/>
      <c r="DI103" s="286"/>
      <c r="DJ103" s="286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6"/>
      <c r="DW103" s="286"/>
      <c r="DX103" s="286"/>
      <c r="DY103" s="286"/>
      <c r="DZ103" s="286"/>
      <c r="EA103" s="286"/>
      <c r="EB103" s="286"/>
      <c r="EC103" s="286"/>
      <c r="ED103" s="286"/>
      <c r="EE103" s="286"/>
      <c r="EF103" s="286"/>
      <c r="EG103" s="286"/>
      <c r="EH103" s="286"/>
      <c r="EI103" s="286"/>
      <c r="EJ103" s="286"/>
      <c r="EK103" s="286"/>
      <c r="EL103" s="286"/>
      <c r="EM103" s="286"/>
      <c r="EN103" s="286"/>
      <c r="EO103" s="286"/>
      <c r="EP103" s="286"/>
      <c r="EQ103" s="286"/>
      <c r="ER103" s="286"/>
      <c r="ES103" s="286"/>
      <c r="ET103" s="286"/>
      <c r="EU103" s="286"/>
      <c r="EV103" s="286"/>
      <c r="EW103" s="286"/>
      <c r="EX103" s="286"/>
      <c r="EY103" s="286"/>
      <c r="EZ103" s="286"/>
      <c r="FA103" s="286"/>
      <c r="FB103" s="286"/>
      <c r="FC103" s="286"/>
      <c r="FD103" s="286"/>
      <c r="FE103" s="286"/>
      <c r="FF103" s="286"/>
      <c r="FG103" s="286"/>
      <c r="FH103" s="286"/>
      <c r="FI103" s="286"/>
      <c r="FJ103" s="286"/>
      <c r="FK103" s="286"/>
      <c r="FL103" s="286"/>
      <c r="FM103" s="286"/>
      <c r="FN103" s="286"/>
      <c r="FO103" s="286"/>
      <c r="FP103" s="286"/>
      <c r="FQ103" s="286"/>
      <c r="FR103" s="286"/>
      <c r="FS103" s="286"/>
      <c r="FT103" s="286"/>
      <c r="FU103" s="286"/>
      <c r="FV103" s="286"/>
      <c r="FW103" s="286"/>
      <c r="FX103" s="286"/>
      <c r="FY103" s="286"/>
      <c r="FZ103" s="286"/>
      <c r="GA103" s="286"/>
      <c r="GB103" s="286"/>
      <c r="GC103" s="286"/>
      <c r="GD103" s="286"/>
      <c r="GE103" s="286"/>
      <c r="GF103" s="286"/>
      <c r="GG103" s="286"/>
      <c r="GH103" s="286"/>
      <c r="GI103" s="286"/>
      <c r="GJ103" s="286"/>
      <c r="GK103" s="286"/>
      <c r="GL103" s="286"/>
      <c r="GM103" s="286"/>
      <c r="GN103" s="286"/>
      <c r="GO103" s="286"/>
      <c r="GP103" s="286"/>
      <c r="GQ103" s="286"/>
      <c r="GR103" s="286"/>
      <c r="GS103" s="286"/>
      <c r="GT103" s="286"/>
      <c r="GU103" s="286"/>
      <c r="GV103" s="286"/>
      <c r="GW103" s="286"/>
      <c r="GX103" s="286"/>
      <c r="GY103" s="286"/>
      <c r="GZ103" s="286"/>
      <c r="HA103" s="286"/>
      <c r="HB103" s="286"/>
      <c r="HC103" s="286"/>
      <c r="HD103" s="286"/>
      <c r="HE103" s="286"/>
      <c r="HF103" s="286"/>
      <c r="HG103" s="286"/>
      <c r="HH103" s="286"/>
      <c r="HI103" s="286"/>
      <c r="HJ103" s="286"/>
      <c r="HK103" s="286"/>
      <c r="HL103" s="286"/>
      <c r="HM103" s="286"/>
      <c r="HN103" s="286"/>
      <c r="HO103" s="286"/>
      <c r="HP103" s="286"/>
      <c r="HQ103" s="286"/>
      <c r="HR103" s="286"/>
      <c r="HS103" s="286"/>
      <c r="HT103" s="286"/>
      <c r="HU103" s="286"/>
      <c r="HV103" s="286"/>
      <c r="HW103" s="286"/>
      <c r="HX103" s="286"/>
      <c r="HY103" s="286"/>
      <c r="HZ103" s="286"/>
      <c r="IA103" s="286"/>
      <c r="IB103" s="286"/>
      <c r="IC103" s="286"/>
      <c r="ID103" s="286"/>
      <c r="IE103" s="286"/>
      <c r="IF103" s="286"/>
      <c r="IG103" s="286"/>
      <c r="IH103" s="286"/>
    </row>
    <row r="104" spans="1:242" s="270" customFormat="1" ht="13.5" customHeight="1" x14ac:dyDescent="0.25">
      <c r="A104" s="272"/>
      <c r="B104" s="244"/>
      <c r="C104" s="359" t="s">
        <v>157</v>
      </c>
      <c r="D104" s="322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>
        <v>47</v>
      </c>
      <c r="P104" s="323"/>
      <c r="Q104" s="323">
        <v>1</v>
      </c>
      <c r="R104" s="323"/>
      <c r="S104" s="323"/>
      <c r="T104" s="323"/>
      <c r="U104" s="323">
        <v>10</v>
      </c>
      <c r="V104" s="323">
        <v>2</v>
      </c>
      <c r="W104" s="323"/>
      <c r="X104" s="323"/>
      <c r="Y104" s="323"/>
      <c r="Z104" s="323"/>
      <c r="AA104" s="323">
        <v>6</v>
      </c>
      <c r="AB104" s="323">
        <v>4</v>
      </c>
      <c r="AC104" s="323"/>
      <c r="AD104" s="323"/>
      <c r="AE104" s="323"/>
      <c r="AF104" s="323"/>
      <c r="AG104" s="323">
        <v>4</v>
      </c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34"/>
      <c r="AU104" s="323"/>
      <c r="AV104" s="323"/>
      <c r="AW104" s="330"/>
      <c r="AX104" s="323"/>
      <c r="AY104" s="323"/>
      <c r="AZ104" s="323"/>
      <c r="BA104" s="323"/>
      <c r="BB104" s="323"/>
      <c r="BC104" s="323"/>
      <c r="BD104" s="323"/>
      <c r="BE104" s="323"/>
      <c r="BF104" s="323"/>
      <c r="BG104" s="323"/>
      <c r="BH104" s="323"/>
      <c r="BI104" s="323"/>
      <c r="BJ104" s="323"/>
      <c r="BK104" s="323">
        <v>4</v>
      </c>
      <c r="BL104" s="323"/>
      <c r="BM104" s="323"/>
      <c r="BN104" s="323"/>
      <c r="BO104" s="323"/>
      <c r="BP104" s="323"/>
      <c r="BQ104" s="323"/>
      <c r="BR104" s="323"/>
      <c r="BS104" s="323"/>
      <c r="BT104" s="395">
        <f t="shared" si="3"/>
        <v>78</v>
      </c>
      <c r="BU104"/>
      <c r="BV104" s="287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  <c r="CH104" s="288"/>
      <c r="CI104" s="288"/>
      <c r="CJ104" s="288"/>
      <c r="CK104" s="288"/>
      <c r="CL104" s="288"/>
      <c r="CM104" s="288"/>
      <c r="CN104" s="288"/>
      <c r="CO104" s="288"/>
      <c r="CP104" s="288"/>
      <c r="CQ104" s="288"/>
      <c r="CR104" s="288"/>
      <c r="CS104" s="288"/>
      <c r="CT104" s="288"/>
      <c r="CU104" s="288"/>
      <c r="CV104" s="289"/>
      <c r="CW104" s="289"/>
      <c r="CX104" s="289"/>
      <c r="CY104" s="289"/>
      <c r="CZ104" s="289"/>
      <c r="DA104" s="289"/>
      <c r="DB104" s="289"/>
      <c r="DC104" s="289"/>
      <c r="DD104" s="289"/>
      <c r="DE104" s="289"/>
      <c r="DF104" s="289"/>
      <c r="DG104" s="289"/>
      <c r="DH104" s="289"/>
      <c r="DI104" s="289"/>
      <c r="DJ104" s="289"/>
      <c r="DK104" s="289"/>
      <c r="DL104" s="289"/>
      <c r="DM104" s="289"/>
      <c r="DN104" s="289"/>
      <c r="DO104" s="289"/>
      <c r="DP104" s="289"/>
      <c r="DQ104" s="289"/>
      <c r="DR104" s="289"/>
      <c r="DS104" s="289"/>
      <c r="DT104" s="289"/>
      <c r="DU104" s="289"/>
      <c r="DV104" s="289"/>
      <c r="DW104" s="289"/>
      <c r="DX104" s="289"/>
      <c r="DY104" s="289"/>
      <c r="DZ104" s="289"/>
      <c r="EA104" s="289"/>
      <c r="EB104" s="289"/>
      <c r="EC104" s="289"/>
      <c r="ED104" s="289"/>
      <c r="EE104" s="289"/>
      <c r="EF104" s="289"/>
      <c r="EG104" s="289"/>
      <c r="EH104" s="289"/>
      <c r="EI104" s="289"/>
      <c r="EJ104" s="289"/>
      <c r="EK104" s="289"/>
      <c r="EL104" s="289"/>
      <c r="EM104" s="289"/>
      <c r="EN104" s="289"/>
      <c r="EO104" s="289"/>
      <c r="EP104" s="289"/>
      <c r="EQ104" s="289"/>
      <c r="ER104" s="289"/>
      <c r="ES104" s="289"/>
      <c r="ET104" s="289"/>
      <c r="EU104" s="289"/>
      <c r="EV104" s="289"/>
      <c r="EW104" s="289"/>
      <c r="EX104" s="289"/>
      <c r="EY104" s="289"/>
      <c r="EZ104" s="289"/>
      <c r="FA104" s="289"/>
      <c r="FB104" s="289"/>
      <c r="FC104" s="289"/>
      <c r="FD104" s="289"/>
      <c r="FE104" s="289"/>
      <c r="FF104" s="289"/>
      <c r="FG104" s="289"/>
      <c r="FH104" s="289"/>
      <c r="FI104" s="289"/>
      <c r="FJ104" s="289"/>
      <c r="FK104" s="289"/>
      <c r="FL104" s="289"/>
      <c r="FM104" s="289"/>
      <c r="FN104" s="289"/>
      <c r="FO104" s="289"/>
      <c r="FP104" s="289"/>
      <c r="FQ104" s="289"/>
      <c r="FR104" s="289"/>
      <c r="FS104" s="289"/>
      <c r="FT104" s="289"/>
      <c r="FU104" s="289"/>
      <c r="FV104" s="289"/>
      <c r="FW104" s="289"/>
      <c r="FX104" s="289"/>
      <c r="FY104" s="289"/>
      <c r="FZ104" s="289"/>
      <c r="GA104" s="289"/>
      <c r="GB104" s="289"/>
      <c r="GC104" s="289"/>
      <c r="GD104" s="289"/>
      <c r="GE104" s="289"/>
      <c r="GF104" s="289"/>
      <c r="GG104" s="289"/>
      <c r="GH104" s="289"/>
      <c r="GI104" s="289"/>
      <c r="GJ104" s="289"/>
      <c r="GK104" s="289"/>
      <c r="GL104" s="289"/>
      <c r="GM104" s="289"/>
      <c r="GN104" s="289"/>
      <c r="GO104" s="289"/>
      <c r="GP104" s="289"/>
      <c r="GQ104" s="289"/>
      <c r="GR104" s="289"/>
      <c r="GS104" s="289"/>
      <c r="GT104" s="289"/>
      <c r="GU104" s="289"/>
      <c r="GV104" s="289"/>
      <c r="GW104" s="289"/>
      <c r="GX104" s="289"/>
      <c r="GY104" s="289"/>
      <c r="GZ104" s="289"/>
      <c r="HA104" s="289"/>
      <c r="HB104" s="289"/>
      <c r="HC104" s="289"/>
      <c r="HD104" s="289"/>
      <c r="HE104" s="289"/>
      <c r="HF104" s="289"/>
      <c r="HG104" s="289"/>
      <c r="HH104" s="289"/>
      <c r="HI104" s="289"/>
      <c r="HJ104" s="289"/>
      <c r="HK104" s="289"/>
      <c r="HL104" s="289"/>
      <c r="HM104" s="289"/>
      <c r="HN104" s="289"/>
      <c r="HO104" s="289"/>
      <c r="HP104" s="289"/>
      <c r="HQ104" s="289"/>
      <c r="HR104" s="289"/>
      <c r="HS104" s="289"/>
      <c r="HT104" s="289"/>
      <c r="HU104" s="289"/>
      <c r="HV104" s="289"/>
      <c r="HW104" s="289"/>
      <c r="HX104" s="289"/>
      <c r="HY104" s="289"/>
      <c r="HZ104" s="289"/>
      <c r="IA104" s="289"/>
      <c r="IB104" s="289"/>
      <c r="IC104" s="289"/>
      <c r="ID104" s="289"/>
      <c r="IE104" s="289"/>
      <c r="IF104" s="289"/>
      <c r="IG104" s="289"/>
      <c r="IH104" s="289"/>
    </row>
    <row r="105" spans="1:242" s="23" customFormat="1" ht="13.5" customHeight="1" x14ac:dyDescent="0.25">
      <c r="A105" s="265">
        <v>48</v>
      </c>
      <c r="B105" s="175" t="s">
        <v>29</v>
      </c>
      <c r="C105" s="78" t="s">
        <v>98</v>
      </c>
      <c r="D105" s="327"/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>
        <v>1</v>
      </c>
      <c r="V105" s="324"/>
      <c r="W105" s="324"/>
      <c r="X105" s="324"/>
      <c r="Y105" s="324"/>
      <c r="Z105" s="324"/>
      <c r="AA105" s="324">
        <v>1</v>
      </c>
      <c r="AB105" s="324">
        <v>1</v>
      </c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>
        <v>8</v>
      </c>
      <c r="AU105" s="158"/>
      <c r="AV105" s="324"/>
      <c r="AW105" s="324"/>
      <c r="AX105" s="162"/>
      <c r="AY105" s="324"/>
      <c r="AZ105" s="324"/>
      <c r="BA105" s="324"/>
      <c r="BB105" s="324"/>
      <c r="BC105" s="324"/>
      <c r="BD105" s="324"/>
      <c r="BE105" s="324"/>
      <c r="BF105" s="324">
        <v>1</v>
      </c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185">
        <f t="shared" si="3"/>
        <v>12</v>
      </c>
      <c r="BU105"/>
      <c r="BV105" s="284"/>
      <c r="BW105" s="285"/>
      <c r="BX105" s="285"/>
      <c r="BY105" s="285"/>
      <c r="BZ105" s="285"/>
      <c r="CA105" s="285"/>
      <c r="CB105" s="285"/>
      <c r="CC105" s="285"/>
      <c r="CD105" s="285"/>
      <c r="CE105" s="285"/>
      <c r="CF105" s="285"/>
      <c r="CG105" s="285"/>
      <c r="CH105" s="285"/>
      <c r="CI105" s="285"/>
      <c r="CJ105" s="285"/>
      <c r="CK105" s="285"/>
      <c r="CL105" s="285"/>
      <c r="CM105" s="285"/>
      <c r="CN105" s="285"/>
      <c r="CO105" s="285"/>
      <c r="CP105" s="285"/>
      <c r="CQ105" s="285"/>
      <c r="CR105" s="285"/>
      <c r="CS105" s="285"/>
      <c r="CT105" s="285"/>
      <c r="CU105" s="285"/>
      <c r="CV105" s="286"/>
      <c r="CW105" s="286"/>
      <c r="CX105" s="286"/>
      <c r="CY105" s="286"/>
      <c r="CZ105" s="286"/>
      <c r="DA105" s="286"/>
      <c r="DB105" s="286"/>
      <c r="DC105" s="286"/>
      <c r="DD105" s="286"/>
      <c r="DE105" s="286"/>
      <c r="DF105" s="286"/>
      <c r="DG105" s="286"/>
      <c r="DH105" s="286"/>
      <c r="DI105" s="286"/>
      <c r="DJ105" s="286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6"/>
      <c r="DW105" s="286"/>
      <c r="DX105" s="286"/>
      <c r="DY105" s="286"/>
      <c r="DZ105" s="286"/>
      <c r="EA105" s="286"/>
      <c r="EB105" s="286"/>
      <c r="EC105" s="286"/>
      <c r="ED105" s="286"/>
      <c r="EE105" s="286"/>
      <c r="EF105" s="286"/>
      <c r="EG105" s="286"/>
      <c r="EH105" s="286"/>
      <c r="EI105" s="286"/>
      <c r="EJ105" s="286"/>
      <c r="EK105" s="286"/>
      <c r="EL105" s="286"/>
      <c r="EM105" s="286"/>
      <c r="EN105" s="286"/>
      <c r="EO105" s="286"/>
      <c r="EP105" s="286"/>
      <c r="EQ105" s="286"/>
      <c r="ER105" s="286"/>
      <c r="ES105" s="286"/>
      <c r="ET105" s="286"/>
      <c r="EU105" s="286"/>
      <c r="EV105" s="286"/>
      <c r="EW105" s="286"/>
      <c r="EX105" s="286"/>
      <c r="EY105" s="286"/>
      <c r="EZ105" s="286"/>
      <c r="FA105" s="286"/>
      <c r="FB105" s="286"/>
      <c r="FC105" s="286"/>
      <c r="FD105" s="286"/>
      <c r="FE105" s="286"/>
      <c r="FF105" s="286"/>
      <c r="FG105" s="286"/>
      <c r="FH105" s="286"/>
      <c r="FI105" s="286"/>
      <c r="FJ105" s="286"/>
      <c r="FK105" s="286"/>
      <c r="FL105" s="286"/>
      <c r="FM105" s="286"/>
      <c r="FN105" s="286"/>
      <c r="FO105" s="286"/>
      <c r="FP105" s="286"/>
      <c r="FQ105" s="286"/>
      <c r="FR105" s="286"/>
      <c r="FS105" s="286"/>
      <c r="FT105" s="286"/>
      <c r="FU105" s="286"/>
      <c r="FV105" s="286"/>
      <c r="FW105" s="286"/>
      <c r="FX105" s="286"/>
      <c r="FY105" s="286"/>
      <c r="FZ105" s="286"/>
      <c r="GA105" s="286"/>
      <c r="GB105" s="286"/>
      <c r="GC105" s="286"/>
      <c r="GD105" s="286"/>
      <c r="GE105" s="286"/>
      <c r="GF105" s="286"/>
      <c r="GG105" s="286"/>
      <c r="GH105" s="286"/>
      <c r="GI105" s="286"/>
      <c r="GJ105" s="286"/>
      <c r="GK105" s="286"/>
      <c r="GL105" s="286"/>
      <c r="GM105" s="286"/>
      <c r="GN105" s="286"/>
      <c r="GO105" s="286"/>
      <c r="GP105" s="286"/>
      <c r="GQ105" s="286"/>
      <c r="GR105" s="286"/>
      <c r="GS105" s="286"/>
      <c r="GT105" s="286"/>
      <c r="GU105" s="286"/>
      <c r="GV105" s="286"/>
      <c r="GW105" s="286"/>
      <c r="GX105" s="286"/>
      <c r="GY105" s="286"/>
      <c r="GZ105" s="286"/>
      <c r="HA105" s="286"/>
      <c r="HB105" s="286"/>
      <c r="HC105" s="286"/>
      <c r="HD105" s="286"/>
      <c r="HE105" s="286"/>
      <c r="HF105" s="286"/>
      <c r="HG105" s="286"/>
      <c r="HH105" s="286"/>
      <c r="HI105" s="286"/>
      <c r="HJ105" s="286"/>
      <c r="HK105" s="286"/>
      <c r="HL105" s="286"/>
      <c r="HM105" s="286"/>
      <c r="HN105" s="286"/>
      <c r="HO105" s="286"/>
      <c r="HP105" s="286"/>
      <c r="HQ105" s="286"/>
      <c r="HR105" s="286"/>
      <c r="HS105" s="286"/>
      <c r="HT105" s="286"/>
      <c r="HU105" s="286"/>
      <c r="HV105" s="286"/>
      <c r="HW105" s="286"/>
      <c r="HX105" s="286"/>
      <c r="HY105" s="286"/>
      <c r="HZ105" s="286"/>
      <c r="IA105" s="286"/>
      <c r="IB105" s="286"/>
      <c r="IC105" s="286"/>
      <c r="ID105" s="286"/>
      <c r="IE105" s="286"/>
      <c r="IF105" s="286"/>
      <c r="IG105" s="286"/>
      <c r="IH105" s="286"/>
    </row>
    <row r="106" spans="1:242" s="270" customFormat="1" ht="13.5" customHeight="1" x14ac:dyDescent="0.25">
      <c r="A106" s="272"/>
      <c r="B106" s="244"/>
      <c r="C106" s="359" t="s">
        <v>30</v>
      </c>
      <c r="D106" s="322"/>
      <c r="E106" s="323"/>
      <c r="F106" s="323"/>
      <c r="G106" s="323"/>
      <c r="H106" s="323"/>
      <c r="I106" s="323">
        <v>1</v>
      </c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>
        <v>2</v>
      </c>
      <c r="V106" s="323"/>
      <c r="W106" s="323"/>
      <c r="X106" s="323"/>
      <c r="Y106" s="323"/>
      <c r="Z106" s="323"/>
      <c r="AA106" s="323">
        <v>2</v>
      </c>
      <c r="AB106" s="323">
        <v>2</v>
      </c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>
        <v>2</v>
      </c>
      <c r="AU106" s="334"/>
      <c r="AV106" s="323"/>
      <c r="AW106" s="323"/>
      <c r="AX106" s="330"/>
      <c r="AY106" s="323"/>
      <c r="AZ106" s="323"/>
      <c r="BA106" s="323"/>
      <c r="BB106" s="323"/>
      <c r="BC106" s="323"/>
      <c r="BD106" s="323"/>
      <c r="BE106" s="323"/>
      <c r="BF106" s="323">
        <v>1</v>
      </c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95">
        <f t="shared" si="3"/>
        <v>10</v>
      </c>
      <c r="BU106"/>
      <c r="BV106" s="287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  <c r="CH106" s="288"/>
      <c r="CI106" s="288"/>
      <c r="CJ106" s="288"/>
      <c r="CK106" s="288"/>
      <c r="CL106" s="288"/>
      <c r="CM106" s="288"/>
      <c r="CN106" s="288"/>
      <c r="CO106" s="288"/>
      <c r="CP106" s="288"/>
      <c r="CQ106" s="288"/>
      <c r="CR106" s="288"/>
      <c r="CS106" s="288"/>
      <c r="CT106" s="288"/>
      <c r="CU106" s="288"/>
      <c r="CV106" s="289"/>
      <c r="CW106" s="289"/>
      <c r="CX106" s="289"/>
      <c r="CY106" s="289"/>
      <c r="CZ106" s="289"/>
      <c r="DA106" s="289"/>
      <c r="DB106" s="289"/>
      <c r="DC106" s="289"/>
      <c r="DD106" s="289"/>
      <c r="DE106" s="289"/>
      <c r="DF106" s="289"/>
      <c r="DG106" s="289"/>
      <c r="DH106" s="289"/>
      <c r="DI106" s="289"/>
      <c r="DJ106" s="289"/>
      <c r="DK106" s="289"/>
      <c r="DL106" s="289"/>
      <c r="DM106" s="289"/>
      <c r="DN106" s="289"/>
      <c r="DO106" s="289"/>
      <c r="DP106" s="289"/>
      <c r="DQ106" s="289"/>
      <c r="DR106" s="289"/>
      <c r="DS106" s="289"/>
      <c r="DT106" s="289"/>
      <c r="DU106" s="289"/>
      <c r="DV106" s="289"/>
      <c r="DW106" s="289"/>
      <c r="DX106" s="289"/>
      <c r="DY106" s="289"/>
      <c r="DZ106" s="289"/>
      <c r="EA106" s="289"/>
      <c r="EB106" s="289"/>
      <c r="EC106" s="289"/>
      <c r="ED106" s="289"/>
      <c r="EE106" s="289"/>
      <c r="EF106" s="289"/>
      <c r="EG106" s="289"/>
      <c r="EH106" s="289"/>
      <c r="EI106" s="289"/>
      <c r="EJ106" s="289"/>
      <c r="EK106" s="289"/>
      <c r="EL106" s="289"/>
      <c r="EM106" s="289"/>
      <c r="EN106" s="289"/>
      <c r="EO106" s="289"/>
      <c r="EP106" s="289"/>
      <c r="EQ106" s="289"/>
      <c r="ER106" s="289"/>
      <c r="ES106" s="289"/>
      <c r="ET106" s="289"/>
      <c r="EU106" s="289"/>
      <c r="EV106" s="289"/>
      <c r="EW106" s="289"/>
      <c r="EX106" s="289"/>
      <c r="EY106" s="289"/>
      <c r="EZ106" s="289"/>
      <c r="FA106" s="289"/>
      <c r="FB106" s="289"/>
      <c r="FC106" s="289"/>
      <c r="FD106" s="289"/>
      <c r="FE106" s="289"/>
      <c r="FF106" s="289"/>
      <c r="FG106" s="289"/>
      <c r="FH106" s="289"/>
      <c r="FI106" s="289"/>
      <c r="FJ106" s="289"/>
      <c r="FK106" s="289"/>
      <c r="FL106" s="289"/>
      <c r="FM106" s="289"/>
      <c r="FN106" s="289"/>
      <c r="FO106" s="289"/>
      <c r="FP106" s="289"/>
      <c r="FQ106" s="289"/>
      <c r="FR106" s="289"/>
      <c r="FS106" s="289"/>
      <c r="FT106" s="289"/>
      <c r="FU106" s="289"/>
      <c r="FV106" s="289"/>
      <c r="FW106" s="289"/>
      <c r="FX106" s="289"/>
      <c r="FY106" s="289"/>
      <c r="FZ106" s="289"/>
      <c r="GA106" s="289"/>
      <c r="GB106" s="289"/>
      <c r="GC106" s="289"/>
      <c r="GD106" s="289"/>
      <c r="GE106" s="289"/>
      <c r="GF106" s="289"/>
      <c r="GG106" s="289"/>
      <c r="GH106" s="289"/>
      <c r="GI106" s="289"/>
      <c r="GJ106" s="289"/>
      <c r="GK106" s="289"/>
      <c r="GL106" s="289"/>
      <c r="GM106" s="289"/>
      <c r="GN106" s="289"/>
      <c r="GO106" s="289"/>
      <c r="GP106" s="289"/>
      <c r="GQ106" s="289"/>
      <c r="GR106" s="289"/>
      <c r="GS106" s="289"/>
      <c r="GT106" s="289"/>
      <c r="GU106" s="289"/>
      <c r="GV106" s="289"/>
      <c r="GW106" s="289"/>
      <c r="GX106" s="289"/>
      <c r="GY106" s="289"/>
      <c r="GZ106" s="289"/>
      <c r="HA106" s="289"/>
      <c r="HB106" s="289"/>
      <c r="HC106" s="289"/>
      <c r="HD106" s="289"/>
      <c r="HE106" s="289"/>
      <c r="HF106" s="289"/>
      <c r="HG106" s="289"/>
      <c r="HH106" s="289"/>
      <c r="HI106" s="289"/>
      <c r="HJ106" s="289"/>
      <c r="HK106" s="289"/>
      <c r="HL106" s="289"/>
      <c r="HM106" s="289"/>
      <c r="HN106" s="289"/>
      <c r="HO106" s="289"/>
      <c r="HP106" s="289"/>
      <c r="HQ106" s="289"/>
      <c r="HR106" s="289"/>
      <c r="HS106" s="289"/>
      <c r="HT106" s="289"/>
      <c r="HU106" s="289"/>
      <c r="HV106" s="289"/>
      <c r="HW106" s="289"/>
      <c r="HX106" s="289"/>
      <c r="HY106" s="289"/>
      <c r="HZ106" s="289"/>
      <c r="IA106" s="289"/>
      <c r="IB106" s="289"/>
      <c r="IC106" s="289"/>
      <c r="ID106" s="289"/>
      <c r="IE106" s="289"/>
      <c r="IF106" s="289"/>
      <c r="IG106" s="289"/>
      <c r="IH106" s="289"/>
    </row>
    <row r="107" spans="1:242" s="23" customFormat="1" ht="13.5" customHeight="1" x14ac:dyDescent="0.25">
      <c r="A107" s="248">
        <v>49</v>
      </c>
      <c r="B107" s="175" t="s">
        <v>31</v>
      </c>
      <c r="C107" s="78" t="s">
        <v>158</v>
      </c>
      <c r="D107" s="327"/>
      <c r="E107" s="324"/>
      <c r="F107" s="324">
        <v>12</v>
      </c>
      <c r="G107" s="324"/>
      <c r="H107" s="324"/>
      <c r="I107" s="324"/>
      <c r="J107" s="324"/>
      <c r="K107" s="324"/>
      <c r="L107" s="324"/>
      <c r="M107" s="324"/>
      <c r="N107" s="324">
        <v>2</v>
      </c>
      <c r="O107" s="324">
        <v>3</v>
      </c>
      <c r="P107" s="324"/>
      <c r="Q107" s="324"/>
      <c r="R107" s="324"/>
      <c r="S107" s="324"/>
      <c r="T107" s="324"/>
      <c r="U107" s="324"/>
      <c r="V107" s="324">
        <v>1</v>
      </c>
      <c r="W107" s="324"/>
      <c r="X107" s="324"/>
      <c r="Y107" s="324"/>
      <c r="Z107" s="324">
        <v>1</v>
      </c>
      <c r="AA107" s="324">
        <v>3</v>
      </c>
      <c r="AB107" s="324">
        <v>5</v>
      </c>
      <c r="AC107" s="459">
        <v>1</v>
      </c>
      <c r="AD107" s="324"/>
      <c r="AE107" s="324"/>
      <c r="AF107" s="324">
        <v>1</v>
      </c>
      <c r="AG107" s="324"/>
      <c r="AH107" s="324"/>
      <c r="AI107" s="324"/>
      <c r="AJ107" s="324"/>
      <c r="AK107" s="324">
        <v>8</v>
      </c>
      <c r="AL107" s="324"/>
      <c r="AM107" s="324"/>
      <c r="AN107" s="324">
        <v>1</v>
      </c>
      <c r="AO107" s="324"/>
      <c r="AP107" s="324"/>
      <c r="AQ107" s="324"/>
      <c r="AR107" s="324"/>
      <c r="AS107" s="324"/>
      <c r="AT107" s="324">
        <v>9</v>
      </c>
      <c r="AU107" s="324"/>
      <c r="AV107" s="158"/>
      <c r="AW107" s="324"/>
      <c r="AX107" s="324"/>
      <c r="AY107" s="162"/>
      <c r="AZ107" s="162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>
        <v>21</v>
      </c>
      <c r="BO107" s="324">
        <v>1</v>
      </c>
      <c r="BP107" s="324"/>
      <c r="BQ107" s="324"/>
      <c r="BR107" s="324">
        <v>2</v>
      </c>
      <c r="BS107" s="324"/>
      <c r="BT107" s="185">
        <f t="shared" ref="BT107:BT124" si="4">SUM(D107:BS107)</f>
        <v>71</v>
      </c>
      <c r="BU107"/>
      <c r="BV107" s="284"/>
      <c r="BW107" s="285"/>
      <c r="BX107" s="285"/>
      <c r="BY107" s="285"/>
      <c r="BZ107" s="285"/>
      <c r="CA107" s="285"/>
      <c r="CB107" s="285"/>
      <c r="CC107" s="285"/>
      <c r="CD107" s="285"/>
      <c r="CE107" s="285"/>
      <c r="CF107" s="285"/>
      <c r="CG107" s="285"/>
      <c r="CH107" s="285"/>
      <c r="CI107" s="285"/>
      <c r="CJ107" s="285"/>
      <c r="CK107" s="285"/>
      <c r="CL107" s="285"/>
      <c r="CM107" s="285"/>
      <c r="CN107" s="285"/>
      <c r="CO107" s="285"/>
      <c r="CP107" s="285"/>
      <c r="CQ107" s="285"/>
      <c r="CR107" s="285"/>
      <c r="CS107" s="285"/>
      <c r="CT107" s="285"/>
      <c r="CU107" s="285"/>
      <c r="CV107" s="286"/>
      <c r="CW107" s="286"/>
      <c r="CX107" s="286"/>
      <c r="CY107" s="286"/>
      <c r="CZ107" s="286"/>
      <c r="DA107" s="286"/>
      <c r="DB107" s="286"/>
      <c r="DC107" s="286"/>
      <c r="DD107" s="286"/>
      <c r="DE107" s="286"/>
      <c r="DF107" s="286"/>
      <c r="DG107" s="286"/>
      <c r="DH107" s="286"/>
      <c r="DI107" s="286"/>
      <c r="DJ107" s="286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6"/>
      <c r="DW107" s="286"/>
      <c r="DX107" s="286"/>
      <c r="DY107" s="286"/>
      <c r="DZ107" s="286"/>
      <c r="EA107" s="286"/>
      <c r="EB107" s="286"/>
      <c r="EC107" s="286"/>
      <c r="ED107" s="286"/>
      <c r="EE107" s="286"/>
      <c r="EF107" s="286"/>
      <c r="EG107" s="286"/>
      <c r="EH107" s="286"/>
      <c r="EI107" s="286"/>
      <c r="EJ107" s="286"/>
      <c r="EK107" s="286"/>
      <c r="EL107" s="286"/>
      <c r="EM107" s="286"/>
      <c r="EN107" s="286"/>
      <c r="EO107" s="286"/>
      <c r="EP107" s="286"/>
      <c r="EQ107" s="286"/>
      <c r="ER107" s="286"/>
      <c r="ES107" s="286"/>
      <c r="ET107" s="286"/>
      <c r="EU107" s="286"/>
      <c r="EV107" s="286"/>
      <c r="EW107" s="286"/>
      <c r="EX107" s="286"/>
      <c r="EY107" s="286"/>
      <c r="EZ107" s="286"/>
      <c r="FA107" s="286"/>
      <c r="FB107" s="286"/>
      <c r="FC107" s="286"/>
      <c r="FD107" s="286"/>
      <c r="FE107" s="286"/>
      <c r="FF107" s="286"/>
      <c r="FG107" s="286"/>
      <c r="FH107" s="286"/>
      <c r="FI107" s="286"/>
      <c r="FJ107" s="286"/>
      <c r="FK107" s="286"/>
      <c r="FL107" s="286"/>
      <c r="FM107" s="286"/>
      <c r="FN107" s="286"/>
      <c r="FO107" s="286"/>
      <c r="FP107" s="286"/>
      <c r="FQ107" s="286"/>
      <c r="FR107" s="286"/>
      <c r="FS107" s="286"/>
      <c r="FT107" s="286"/>
      <c r="FU107" s="286"/>
      <c r="FV107" s="286"/>
      <c r="FW107" s="286"/>
      <c r="FX107" s="286"/>
      <c r="FY107" s="286"/>
      <c r="FZ107" s="286"/>
      <c r="GA107" s="286"/>
      <c r="GB107" s="286"/>
      <c r="GC107" s="286"/>
      <c r="GD107" s="286"/>
      <c r="GE107" s="286"/>
      <c r="GF107" s="286"/>
      <c r="GG107" s="286"/>
      <c r="GH107" s="286"/>
      <c r="GI107" s="286"/>
      <c r="GJ107" s="286"/>
      <c r="GK107" s="286"/>
      <c r="GL107" s="286"/>
      <c r="GM107" s="286"/>
      <c r="GN107" s="286"/>
      <c r="GO107" s="286"/>
      <c r="GP107" s="286"/>
      <c r="GQ107" s="286"/>
      <c r="GR107" s="286"/>
      <c r="GS107" s="286"/>
      <c r="GT107" s="286"/>
      <c r="GU107" s="286"/>
      <c r="GV107" s="286"/>
      <c r="GW107" s="286"/>
      <c r="GX107" s="286"/>
      <c r="GY107" s="286"/>
      <c r="GZ107" s="286"/>
      <c r="HA107" s="286"/>
      <c r="HB107" s="286"/>
      <c r="HC107" s="286"/>
      <c r="HD107" s="286"/>
      <c r="HE107" s="286"/>
      <c r="HF107" s="286"/>
      <c r="HG107" s="286"/>
      <c r="HH107" s="286"/>
      <c r="HI107" s="286"/>
      <c r="HJ107" s="286"/>
      <c r="HK107" s="286"/>
      <c r="HL107" s="286"/>
      <c r="HM107" s="286"/>
      <c r="HN107" s="286"/>
      <c r="HO107" s="286"/>
      <c r="HP107" s="286"/>
      <c r="HQ107" s="286"/>
      <c r="HR107" s="286"/>
      <c r="HS107" s="286"/>
      <c r="HT107" s="286"/>
      <c r="HU107" s="286"/>
      <c r="HV107" s="286"/>
      <c r="HW107" s="286"/>
      <c r="HX107" s="286"/>
      <c r="HY107" s="286"/>
      <c r="HZ107" s="286"/>
      <c r="IA107" s="286"/>
      <c r="IB107" s="286"/>
      <c r="IC107" s="286"/>
      <c r="ID107" s="286"/>
      <c r="IE107" s="286"/>
      <c r="IF107" s="286"/>
      <c r="IG107" s="286"/>
      <c r="IH107" s="286"/>
    </row>
    <row r="108" spans="1:242" s="270" customFormat="1" ht="13.5" customHeight="1" x14ac:dyDescent="0.25">
      <c r="A108" s="269"/>
      <c r="B108" s="244"/>
      <c r="C108" s="362" t="s">
        <v>100</v>
      </c>
      <c r="D108" s="322"/>
      <c r="E108" s="323"/>
      <c r="F108" s="323">
        <v>4</v>
      </c>
      <c r="G108" s="323"/>
      <c r="H108" s="323"/>
      <c r="I108" s="323"/>
      <c r="J108" s="323"/>
      <c r="K108" s="323"/>
      <c r="L108" s="323"/>
      <c r="M108" s="323"/>
      <c r="N108" s="323">
        <v>2</v>
      </c>
      <c r="O108" s="323">
        <v>1</v>
      </c>
      <c r="P108" s="323"/>
      <c r="Q108" s="323">
        <v>1</v>
      </c>
      <c r="R108" s="323"/>
      <c r="S108" s="323"/>
      <c r="T108" s="323"/>
      <c r="U108" s="323">
        <v>2</v>
      </c>
      <c r="V108" s="323">
        <v>1</v>
      </c>
      <c r="W108" s="323"/>
      <c r="X108" s="323"/>
      <c r="Y108" s="323"/>
      <c r="Z108" s="323"/>
      <c r="AA108" s="323">
        <v>2</v>
      </c>
      <c r="AB108" s="323">
        <v>8</v>
      </c>
      <c r="AC108" s="323"/>
      <c r="AD108" s="323"/>
      <c r="AE108" s="323"/>
      <c r="AF108" s="323">
        <v>1</v>
      </c>
      <c r="AG108" s="323"/>
      <c r="AH108" s="323"/>
      <c r="AI108" s="323"/>
      <c r="AJ108" s="323"/>
      <c r="AK108" s="323">
        <v>4</v>
      </c>
      <c r="AL108" s="323"/>
      <c r="AM108" s="323"/>
      <c r="AN108" s="323"/>
      <c r="AO108" s="323"/>
      <c r="AP108" s="323"/>
      <c r="AQ108" s="323"/>
      <c r="AR108" s="323"/>
      <c r="AS108" s="323">
        <v>1</v>
      </c>
      <c r="AT108" s="323">
        <v>7</v>
      </c>
      <c r="AU108" s="323"/>
      <c r="AV108" s="334"/>
      <c r="AW108" s="323"/>
      <c r="AX108" s="323"/>
      <c r="AY108" s="330"/>
      <c r="AZ108" s="330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>
        <v>2</v>
      </c>
      <c r="BO108" s="323"/>
      <c r="BP108" s="323"/>
      <c r="BQ108" s="323"/>
      <c r="BR108" s="323"/>
      <c r="BS108" s="323">
        <v>1</v>
      </c>
      <c r="BT108" s="395">
        <f t="shared" si="4"/>
        <v>37</v>
      </c>
      <c r="BU108"/>
      <c r="BV108" s="287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  <c r="CH108" s="288"/>
      <c r="CI108" s="288"/>
      <c r="CJ108" s="288"/>
      <c r="CK108" s="288"/>
      <c r="CL108" s="288"/>
      <c r="CM108" s="288"/>
      <c r="CN108" s="288"/>
      <c r="CO108" s="288"/>
      <c r="CP108" s="288"/>
      <c r="CQ108" s="288"/>
      <c r="CR108" s="288"/>
      <c r="CS108" s="288"/>
      <c r="CT108" s="288"/>
      <c r="CU108" s="288"/>
      <c r="CV108" s="289"/>
      <c r="CW108" s="289"/>
      <c r="CX108" s="289"/>
      <c r="CY108" s="289"/>
      <c r="CZ108" s="289"/>
      <c r="DA108" s="289"/>
      <c r="DB108" s="289"/>
      <c r="DC108" s="289"/>
      <c r="DD108" s="289"/>
      <c r="DE108" s="289"/>
      <c r="DF108" s="289"/>
      <c r="DG108" s="289"/>
      <c r="DH108" s="289"/>
      <c r="DI108" s="289"/>
      <c r="DJ108" s="289"/>
      <c r="DK108" s="289"/>
      <c r="DL108" s="289"/>
      <c r="DM108" s="289"/>
      <c r="DN108" s="289"/>
      <c r="DO108" s="289"/>
      <c r="DP108" s="289"/>
      <c r="DQ108" s="289"/>
      <c r="DR108" s="289"/>
      <c r="DS108" s="289"/>
      <c r="DT108" s="289"/>
      <c r="DU108" s="289"/>
      <c r="DV108" s="289"/>
      <c r="DW108" s="289"/>
      <c r="DX108" s="289"/>
      <c r="DY108" s="289"/>
      <c r="DZ108" s="289"/>
      <c r="EA108" s="289"/>
      <c r="EB108" s="289"/>
      <c r="EC108" s="289"/>
      <c r="ED108" s="289"/>
      <c r="EE108" s="289"/>
      <c r="EF108" s="289"/>
      <c r="EG108" s="289"/>
      <c r="EH108" s="289"/>
      <c r="EI108" s="289"/>
      <c r="EJ108" s="289"/>
      <c r="EK108" s="289"/>
      <c r="EL108" s="289"/>
      <c r="EM108" s="289"/>
      <c r="EN108" s="289"/>
      <c r="EO108" s="289"/>
      <c r="EP108" s="289"/>
      <c r="EQ108" s="289"/>
      <c r="ER108" s="289"/>
      <c r="ES108" s="289"/>
      <c r="ET108" s="289"/>
      <c r="EU108" s="289"/>
      <c r="EV108" s="289"/>
      <c r="EW108" s="289"/>
      <c r="EX108" s="289"/>
      <c r="EY108" s="289"/>
      <c r="EZ108" s="289"/>
      <c r="FA108" s="289"/>
      <c r="FB108" s="289"/>
      <c r="FC108" s="289"/>
      <c r="FD108" s="289"/>
      <c r="FE108" s="289"/>
      <c r="FF108" s="289"/>
      <c r="FG108" s="289"/>
      <c r="FH108" s="289"/>
      <c r="FI108" s="289"/>
      <c r="FJ108" s="289"/>
      <c r="FK108" s="289"/>
      <c r="FL108" s="289"/>
      <c r="FM108" s="289"/>
      <c r="FN108" s="289"/>
      <c r="FO108" s="289"/>
      <c r="FP108" s="289"/>
      <c r="FQ108" s="289"/>
      <c r="FR108" s="289"/>
      <c r="FS108" s="289"/>
      <c r="FT108" s="289"/>
      <c r="FU108" s="289"/>
      <c r="FV108" s="289"/>
      <c r="FW108" s="289"/>
      <c r="FX108" s="289"/>
      <c r="FY108" s="289"/>
      <c r="FZ108" s="289"/>
      <c r="GA108" s="289"/>
      <c r="GB108" s="289"/>
      <c r="GC108" s="289"/>
      <c r="GD108" s="289"/>
      <c r="GE108" s="289"/>
      <c r="GF108" s="289"/>
      <c r="GG108" s="289"/>
      <c r="GH108" s="289"/>
      <c r="GI108" s="289"/>
      <c r="GJ108" s="289"/>
      <c r="GK108" s="289"/>
      <c r="GL108" s="289"/>
      <c r="GM108" s="289"/>
      <c r="GN108" s="289"/>
      <c r="GO108" s="289"/>
      <c r="GP108" s="289"/>
      <c r="GQ108" s="289"/>
      <c r="GR108" s="289"/>
      <c r="GS108" s="289"/>
      <c r="GT108" s="289"/>
      <c r="GU108" s="289"/>
      <c r="GV108" s="289"/>
      <c r="GW108" s="289"/>
      <c r="GX108" s="289"/>
      <c r="GY108" s="289"/>
      <c r="GZ108" s="289"/>
      <c r="HA108" s="289"/>
      <c r="HB108" s="289"/>
      <c r="HC108" s="289"/>
      <c r="HD108" s="289"/>
      <c r="HE108" s="289"/>
      <c r="HF108" s="289"/>
      <c r="HG108" s="289"/>
      <c r="HH108" s="289"/>
      <c r="HI108" s="289"/>
      <c r="HJ108" s="289"/>
      <c r="HK108" s="289"/>
      <c r="HL108" s="289"/>
      <c r="HM108" s="289"/>
      <c r="HN108" s="289"/>
      <c r="HO108" s="289"/>
      <c r="HP108" s="289"/>
      <c r="HQ108" s="289"/>
      <c r="HR108" s="289"/>
      <c r="HS108" s="289"/>
      <c r="HT108" s="289"/>
      <c r="HU108" s="289"/>
      <c r="HV108" s="289"/>
      <c r="HW108" s="289"/>
      <c r="HX108" s="289"/>
      <c r="HY108" s="289"/>
      <c r="HZ108" s="289"/>
      <c r="IA108" s="289"/>
      <c r="IB108" s="289"/>
      <c r="IC108" s="289"/>
      <c r="ID108" s="289"/>
      <c r="IE108" s="289"/>
      <c r="IF108" s="289"/>
      <c r="IG108" s="289"/>
      <c r="IH108" s="289"/>
    </row>
    <row r="109" spans="1:242" s="23" customFormat="1" ht="13.5" customHeight="1" x14ac:dyDescent="0.25">
      <c r="A109" s="248">
        <v>50</v>
      </c>
      <c r="B109" s="175" t="s">
        <v>361</v>
      </c>
      <c r="C109" s="78" t="s">
        <v>376</v>
      </c>
      <c r="D109" s="327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24"/>
      <c r="BC109" s="324"/>
      <c r="BD109" s="324"/>
      <c r="BE109" s="324"/>
      <c r="BF109" s="324"/>
      <c r="BG109" s="324"/>
      <c r="BH109" s="324"/>
      <c r="BI109" s="324"/>
      <c r="BJ109" s="324"/>
      <c r="BK109" s="324"/>
      <c r="BL109" s="324"/>
      <c r="BM109" s="324"/>
      <c r="BN109" s="324"/>
      <c r="BO109" s="324"/>
      <c r="BP109" s="324"/>
      <c r="BQ109" s="324"/>
      <c r="BR109" s="324"/>
      <c r="BS109" s="324"/>
      <c r="BT109" s="394">
        <f>SUM(F109:BS109)</f>
        <v>0</v>
      </c>
      <c r="BU109"/>
      <c r="BV109" s="284"/>
      <c r="BW109" s="285"/>
      <c r="BX109" s="285"/>
      <c r="BY109" s="285"/>
      <c r="BZ109" s="285"/>
      <c r="CA109" s="285"/>
      <c r="CB109" s="285"/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  <c r="CR109" s="285"/>
      <c r="CS109" s="285"/>
      <c r="CT109" s="285"/>
      <c r="CU109" s="285"/>
      <c r="CV109" s="286"/>
      <c r="CW109" s="286"/>
      <c r="CX109" s="286"/>
      <c r="CY109" s="286"/>
      <c r="CZ109" s="286"/>
      <c r="DA109" s="286"/>
      <c r="DB109" s="286"/>
      <c r="DC109" s="286"/>
      <c r="DD109" s="286"/>
      <c r="DE109" s="286"/>
      <c r="DF109" s="286"/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6"/>
      <c r="EF109" s="286"/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6"/>
      <c r="ES109" s="286"/>
      <c r="ET109" s="286"/>
      <c r="EU109" s="286"/>
      <c r="EV109" s="286"/>
      <c r="EW109" s="286"/>
      <c r="EX109" s="286"/>
      <c r="EY109" s="286"/>
      <c r="EZ109" s="286"/>
      <c r="FA109" s="286"/>
      <c r="FB109" s="286"/>
      <c r="FC109" s="286"/>
      <c r="FD109" s="286"/>
      <c r="FE109" s="286"/>
      <c r="FF109" s="286"/>
      <c r="FG109" s="286"/>
      <c r="FH109" s="286"/>
      <c r="FI109" s="286"/>
      <c r="FJ109" s="286"/>
      <c r="FK109" s="286"/>
      <c r="FL109" s="286"/>
      <c r="FM109" s="286"/>
      <c r="FN109" s="286"/>
      <c r="FO109" s="286"/>
      <c r="FP109" s="286"/>
      <c r="FQ109" s="286"/>
      <c r="FR109" s="286"/>
      <c r="FS109" s="286"/>
      <c r="FT109" s="286"/>
      <c r="FU109" s="286"/>
      <c r="FV109" s="286"/>
      <c r="FW109" s="286"/>
      <c r="FX109" s="286"/>
      <c r="FY109" s="286"/>
      <c r="FZ109" s="286"/>
      <c r="GA109" s="286"/>
      <c r="GB109" s="286"/>
      <c r="GC109" s="286"/>
      <c r="GD109" s="286"/>
      <c r="GE109" s="286"/>
      <c r="GF109" s="286"/>
      <c r="GG109" s="286"/>
      <c r="GH109" s="286"/>
      <c r="GI109" s="286"/>
      <c r="GJ109" s="286"/>
      <c r="GK109" s="286"/>
      <c r="GL109" s="286"/>
      <c r="GM109" s="286"/>
      <c r="GN109" s="286"/>
      <c r="GO109" s="286"/>
      <c r="GP109" s="286"/>
      <c r="GQ109" s="286"/>
      <c r="GR109" s="286"/>
      <c r="GS109" s="286"/>
      <c r="GT109" s="286"/>
      <c r="GU109" s="286"/>
      <c r="GV109" s="286"/>
      <c r="GW109" s="286"/>
      <c r="GX109" s="286"/>
      <c r="GY109" s="286"/>
      <c r="GZ109" s="286"/>
      <c r="HA109" s="286"/>
      <c r="HB109" s="286"/>
      <c r="HC109" s="286"/>
      <c r="HD109" s="286"/>
      <c r="HE109" s="286"/>
      <c r="HF109" s="286"/>
      <c r="HG109" s="286"/>
      <c r="HH109" s="286"/>
      <c r="HI109" s="286"/>
      <c r="HJ109" s="286"/>
      <c r="HK109" s="286"/>
      <c r="HL109" s="286"/>
      <c r="HM109" s="286"/>
      <c r="HN109" s="286"/>
      <c r="HO109" s="286"/>
      <c r="HP109" s="286"/>
      <c r="HQ109" s="286"/>
      <c r="HR109" s="286"/>
      <c r="HS109" s="286"/>
      <c r="HT109" s="286"/>
      <c r="HU109" s="286"/>
      <c r="HV109" s="286"/>
      <c r="HW109" s="286"/>
      <c r="HX109" s="286"/>
      <c r="HY109" s="286"/>
      <c r="HZ109" s="286"/>
      <c r="IA109" s="286"/>
      <c r="IB109" s="286"/>
      <c r="IC109" s="286"/>
      <c r="ID109" s="286"/>
      <c r="IE109" s="286"/>
      <c r="IF109" s="286"/>
      <c r="IG109" s="286"/>
      <c r="IH109" s="286"/>
    </row>
    <row r="110" spans="1:242" s="270" customFormat="1" ht="13.5" customHeight="1" x14ac:dyDescent="0.25">
      <c r="A110" s="269"/>
      <c r="B110" s="366"/>
      <c r="C110" s="359" t="s">
        <v>377</v>
      </c>
      <c r="D110" s="322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3"/>
      <c r="BE110" s="323"/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323"/>
      <c r="BR110" s="323"/>
      <c r="BS110" s="323"/>
      <c r="BT110" s="460">
        <f>SUM(F110:BS110)</f>
        <v>0</v>
      </c>
      <c r="BU110"/>
      <c r="BV110" s="287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9"/>
      <c r="DM110" s="289"/>
      <c r="DN110" s="289"/>
      <c r="DO110" s="289"/>
      <c r="DP110" s="289"/>
      <c r="DQ110" s="289"/>
      <c r="DR110" s="289"/>
      <c r="DS110" s="289"/>
      <c r="DT110" s="289"/>
      <c r="DU110" s="289"/>
      <c r="DV110" s="289"/>
      <c r="DW110" s="289"/>
      <c r="DX110" s="289"/>
      <c r="DY110" s="289"/>
      <c r="DZ110" s="289"/>
      <c r="EA110" s="289"/>
      <c r="EB110" s="289"/>
      <c r="EC110" s="289"/>
      <c r="ED110" s="289"/>
      <c r="EE110" s="289"/>
      <c r="EF110" s="289"/>
      <c r="EG110" s="289"/>
      <c r="EH110" s="289"/>
      <c r="EI110" s="289"/>
      <c r="EJ110" s="289"/>
      <c r="EK110" s="289"/>
      <c r="EL110" s="289"/>
      <c r="EM110" s="289"/>
      <c r="EN110" s="289"/>
      <c r="EO110" s="289"/>
      <c r="EP110" s="289"/>
      <c r="EQ110" s="289"/>
      <c r="ER110" s="289"/>
      <c r="ES110" s="289"/>
      <c r="ET110" s="289"/>
      <c r="EU110" s="289"/>
      <c r="EV110" s="289"/>
      <c r="EW110" s="289"/>
      <c r="EX110" s="289"/>
      <c r="EY110" s="289"/>
      <c r="EZ110" s="289"/>
      <c r="FA110" s="289"/>
      <c r="FB110" s="289"/>
      <c r="FC110" s="289"/>
      <c r="FD110" s="289"/>
      <c r="FE110" s="289"/>
      <c r="FF110" s="289"/>
      <c r="FG110" s="289"/>
      <c r="FH110" s="289"/>
      <c r="FI110" s="289"/>
      <c r="FJ110" s="289"/>
      <c r="FK110" s="289"/>
      <c r="FL110" s="289"/>
      <c r="FM110" s="289"/>
      <c r="FN110" s="289"/>
      <c r="FO110" s="289"/>
      <c r="FP110" s="289"/>
      <c r="FQ110" s="289"/>
      <c r="FR110" s="289"/>
      <c r="FS110" s="289"/>
      <c r="FT110" s="289"/>
      <c r="FU110" s="289"/>
      <c r="FV110" s="289"/>
      <c r="FW110" s="289"/>
      <c r="FX110" s="289"/>
      <c r="FY110" s="289"/>
      <c r="FZ110" s="289"/>
      <c r="GA110" s="289"/>
      <c r="GB110" s="289"/>
      <c r="GC110" s="289"/>
      <c r="GD110" s="289"/>
      <c r="GE110" s="289"/>
      <c r="GF110" s="289"/>
      <c r="GG110" s="289"/>
      <c r="GH110" s="289"/>
      <c r="GI110" s="289"/>
      <c r="GJ110" s="289"/>
      <c r="GK110" s="289"/>
      <c r="GL110" s="289"/>
      <c r="GM110" s="289"/>
      <c r="GN110" s="289"/>
      <c r="GO110" s="289"/>
      <c r="GP110" s="289"/>
      <c r="GQ110" s="289"/>
      <c r="GR110" s="289"/>
      <c r="GS110" s="289"/>
      <c r="GT110" s="289"/>
      <c r="GU110" s="289"/>
      <c r="GV110" s="289"/>
      <c r="GW110" s="289"/>
      <c r="GX110" s="289"/>
      <c r="GY110" s="289"/>
      <c r="GZ110" s="289"/>
      <c r="HA110" s="289"/>
      <c r="HB110" s="289"/>
      <c r="HC110" s="289"/>
      <c r="HD110" s="289"/>
      <c r="HE110" s="289"/>
      <c r="HF110" s="289"/>
      <c r="HG110" s="289"/>
      <c r="HH110" s="289"/>
      <c r="HI110" s="289"/>
      <c r="HJ110" s="289"/>
      <c r="HK110" s="289"/>
      <c r="HL110" s="289"/>
      <c r="HM110" s="289"/>
      <c r="HN110" s="289"/>
      <c r="HO110" s="289"/>
      <c r="HP110" s="289"/>
      <c r="HQ110" s="289"/>
      <c r="HR110" s="289"/>
      <c r="HS110" s="289"/>
      <c r="HT110" s="289"/>
      <c r="HU110" s="289"/>
      <c r="HV110" s="289"/>
      <c r="HW110" s="289"/>
      <c r="HX110" s="289"/>
      <c r="HY110" s="289"/>
      <c r="HZ110" s="289"/>
      <c r="IA110" s="289"/>
      <c r="IB110" s="289"/>
      <c r="IC110" s="289"/>
      <c r="ID110" s="289"/>
      <c r="IE110" s="289"/>
      <c r="IF110" s="289"/>
      <c r="IG110" s="289"/>
      <c r="IH110" s="289"/>
    </row>
    <row r="111" spans="1:242" s="23" customFormat="1" ht="13.5" customHeight="1" x14ac:dyDescent="0.25">
      <c r="A111" s="248">
        <v>51</v>
      </c>
      <c r="B111" s="175" t="s">
        <v>185</v>
      </c>
      <c r="C111" s="78" t="s">
        <v>212</v>
      </c>
      <c r="D111" s="327" t="s">
        <v>368</v>
      </c>
      <c r="E111" s="324" t="s">
        <v>368</v>
      </c>
      <c r="F111" s="324" t="s">
        <v>368</v>
      </c>
      <c r="G111" s="324"/>
      <c r="H111" s="324"/>
      <c r="I111" s="324" t="s">
        <v>368</v>
      </c>
      <c r="J111" s="324" t="s">
        <v>368</v>
      </c>
      <c r="K111" s="324" t="s">
        <v>368</v>
      </c>
      <c r="L111" s="324" t="s">
        <v>368</v>
      </c>
      <c r="M111" s="324" t="s">
        <v>368</v>
      </c>
      <c r="N111" s="324" t="s">
        <v>368</v>
      </c>
      <c r="O111" s="324" t="s">
        <v>368</v>
      </c>
      <c r="P111" s="324" t="s">
        <v>368</v>
      </c>
      <c r="Q111" s="324" t="s">
        <v>368</v>
      </c>
      <c r="R111" s="324" t="s">
        <v>368</v>
      </c>
      <c r="S111" s="324" t="s">
        <v>368</v>
      </c>
      <c r="T111" s="324" t="s">
        <v>368</v>
      </c>
      <c r="U111" s="324" t="s">
        <v>368</v>
      </c>
      <c r="V111" s="324" t="s">
        <v>368</v>
      </c>
      <c r="W111" s="324" t="s">
        <v>368</v>
      </c>
      <c r="X111" s="324" t="s">
        <v>368</v>
      </c>
      <c r="Y111" s="324" t="s">
        <v>368</v>
      </c>
      <c r="Z111" s="324" t="s">
        <v>368</v>
      </c>
      <c r="AA111" s="324" t="s">
        <v>368</v>
      </c>
      <c r="AB111" s="324" t="s">
        <v>368</v>
      </c>
      <c r="AC111" s="324" t="s">
        <v>368</v>
      </c>
      <c r="AD111" s="324" t="s">
        <v>368</v>
      </c>
      <c r="AE111" s="324" t="s">
        <v>368</v>
      </c>
      <c r="AF111" s="324" t="s">
        <v>368</v>
      </c>
      <c r="AG111" s="324" t="s">
        <v>368</v>
      </c>
      <c r="AH111" s="324"/>
      <c r="AI111" s="324" t="s">
        <v>368</v>
      </c>
      <c r="AJ111" s="324"/>
      <c r="AK111" s="324" t="s">
        <v>368</v>
      </c>
      <c r="AL111" s="324" t="s">
        <v>368</v>
      </c>
      <c r="AM111" s="324"/>
      <c r="AN111" s="324" t="s">
        <v>368</v>
      </c>
      <c r="AO111" s="324" t="s">
        <v>368</v>
      </c>
      <c r="AP111" s="324" t="s">
        <v>368</v>
      </c>
      <c r="AQ111" s="324" t="s">
        <v>368</v>
      </c>
      <c r="AR111" s="324" t="s">
        <v>368</v>
      </c>
      <c r="AS111" s="324" t="s">
        <v>368</v>
      </c>
      <c r="AT111" s="324" t="s">
        <v>368</v>
      </c>
      <c r="AU111" s="324" t="s">
        <v>368</v>
      </c>
      <c r="AV111" s="324" t="s">
        <v>368</v>
      </c>
      <c r="AW111" s="324" t="s">
        <v>368</v>
      </c>
      <c r="AX111" s="324" t="s">
        <v>368</v>
      </c>
      <c r="AY111" s="324" t="s">
        <v>368</v>
      </c>
      <c r="AZ111" s="324"/>
      <c r="BA111" s="324" t="s">
        <v>368</v>
      </c>
      <c r="BB111" s="324"/>
      <c r="BC111" s="324" t="s">
        <v>368</v>
      </c>
      <c r="BD111" s="324" t="s">
        <v>368</v>
      </c>
      <c r="BE111" s="324" t="s">
        <v>368</v>
      </c>
      <c r="BF111" s="324" t="s">
        <v>368</v>
      </c>
      <c r="BG111" s="324"/>
      <c r="BH111" s="324" t="s">
        <v>368</v>
      </c>
      <c r="BI111" s="324" t="s">
        <v>368</v>
      </c>
      <c r="BJ111" s="324"/>
      <c r="BK111" s="324" t="s">
        <v>368</v>
      </c>
      <c r="BL111" s="324" t="s">
        <v>368</v>
      </c>
      <c r="BM111" s="324" t="s">
        <v>368</v>
      </c>
      <c r="BN111" s="324" t="s">
        <v>368</v>
      </c>
      <c r="BO111" s="324" t="s">
        <v>368</v>
      </c>
      <c r="BP111" s="324" t="s">
        <v>368</v>
      </c>
      <c r="BQ111" s="324"/>
      <c r="BR111" s="324" t="s">
        <v>368</v>
      </c>
      <c r="BS111" s="324" t="s">
        <v>368</v>
      </c>
      <c r="BT111" s="394">
        <f>SUM(F111:BS111)</f>
        <v>0</v>
      </c>
      <c r="BU111"/>
      <c r="BV111" s="284"/>
      <c r="BW111" s="285"/>
      <c r="BX111" s="285"/>
      <c r="BY111" s="285"/>
      <c r="BZ111" s="285"/>
      <c r="CA111" s="285"/>
      <c r="CB111" s="285"/>
      <c r="CC111" s="285"/>
      <c r="CD111" s="285"/>
      <c r="CE111" s="285"/>
      <c r="CF111" s="285"/>
      <c r="CG111" s="285"/>
      <c r="CH111" s="285"/>
      <c r="CI111" s="285"/>
      <c r="CJ111" s="285"/>
      <c r="CK111" s="285"/>
      <c r="CL111" s="285"/>
      <c r="CM111" s="285"/>
      <c r="CN111" s="285"/>
      <c r="CO111" s="285"/>
      <c r="CP111" s="285"/>
      <c r="CQ111" s="285"/>
      <c r="CR111" s="285"/>
      <c r="CS111" s="285"/>
      <c r="CT111" s="285"/>
      <c r="CU111" s="285"/>
      <c r="CV111" s="286"/>
      <c r="CW111" s="286"/>
      <c r="CX111" s="286"/>
      <c r="CY111" s="286"/>
      <c r="CZ111" s="286"/>
      <c r="DA111" s="286"/>
      <c r="DB111" s="286"/>
      <c r="DC111" s="286"/>
      <c r="DD111" s="286"/>
      <c r="DE111" s="286"/>
      <c r="DF111" s="286"/>
      <c r="DG111" s="286"/>
      <c r="DH111" s="286"/>
      <c r="DI111" s="286"/>
      <c r="DJ111" s="286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6"/>
      <c r="DW111" s="286"/>
      <c r="DX111" s="286"/>
      <c r="DY111" s="286"/>
      <c r="DZ111" s="286"/>
      <c r="EA111" s="286"/>
      <c r="EB111" s="286"/>
      <c r="EC111" s="286"/>
      <c r="ED111" s="286"/>
      <c r="EE111" s="286"/>
      <c r="EF111" s="286"/>
      <c r="EG111" s="286"/>
      <c r="EH111" s="286"/>
      <c r="EI111" s="286"/>
      <c r="EJ111" s="286"/>
      <c r="EK111" s="286"/>
      <c r="EL111" s="286"/>
      <c r="EM111" s="286"/>
      <c r="EN111" s="286"/>
      <c r="EO111" s="286"/>
      <c r="EP111" s="286"/>
      <c r="EQ111" s="286"/>
      <c r="ER111" s="286"/>
      <c r="ES111" s="286"/>
      <c r="ET111" s="286"/>
      <c r="EU111" s="286"/>
      <c r="EV111" s="286"/>
      <c r="EW111" s="286"/>
      <c r="EX111" s="286"/>
      <c r="EY111" s="286"/>
      <c r="EZ111" s="286"/>
      <c r="FA111" s="286"/>
      <c r="FB111" s="286"/>
      <c r="FC111" s="286"/>
      <c r="FD111" s="286"/>
      <c r="FE111" s="286"/>
      <c r="FF111" s="286"/>
      <c r="FG111" s="286"/>
      <c r="FH111" s="286"/>
      <c r="FI111" s="286"/>
      <c r="FJ111" s="286"/>
      <c r="FK111" s="286"/>
      <c r="FL111" s="286"/>
      <c r="FM111" s="286"/>
      <c r="FN111" s="286"/>
      <c r="FO111" s="286"/>
      <c r="FP111" s="286"/>
      <c r="FQ111" s="286"/>
      <c r="FR111" s="286"/>
      <c r="FS111" s="286"/>
      <c r="FT111" s="286"/>
      <c r="FU111" s="286"/>
      <c r="FV111" s="286"/>
      <c r="FW111" s="286"/>
      <c r="FX111" s="286"/>
      <c r="FY111" s="286"/>
      <c r="FZ111" s="286"/>
      <c r="GA111" s="286"/>
      <c r="GB111" s="286"/>
      <c r="GC111" s="286"/>
      <c r="GD111" s="286"/>
      <c r="GE111" s="286"/>
      <c r="GF111" s="286"/>
      <c r="GG111" s="286"/>
      <c r="GH111" s="286"/>
      <c r="GI111" s="286"/>
      <c r="GJ111" s="286"/>
      <c r="GK111" s="286"/>
      <c r="GL111" s="286"/>
      <c r="GM111" s="286"/>
      <c r="GN111" s="286"/>
      <c r="GO111" s="286"/>
      <c r="GP111" s="286"/>
      <c r="GQ111" s="286"/>
      <c r="GR111" s="286"/>
      <c r="GS111" s="286"/>
      <c r="GT111" s="286"/>
      <c r="GU111" s="286"/>
      <c r="GV111" s="286"/>
      <c r="GW111" s="286"/>
      <c r="GX111" s="286"/>
      <c r="GY111" s="286"/>
      <c r="GZ111" s="286"/>
      <c r="HA111" s="286"/>
      <c r="HB111" s="286"/>
      <c r="HC111" s="286"/>
      <c r="HD111" s="286"/>
      <c r="HE111" s="286"/>
      <c r="HF111" s="286"/>
      <c r="HG111" s="286"/>
      <c r="HH111" s="286"/>
      <c r="HI111" s="286"/>
      <c r="HJ111" s="286"/>
      <c r="HK111" s="286"/>
      <c r="HL111" s="286"/>
      <c r="HM111" s="286"/>
      <c r="HN111" s="286"/>
      <c r="HO111" s="286"/>
      <c r="HP111" s="286"/>
      <c r="HQ111" s="286"/>
      <c r="HR111" s="286"/>
      <c r="HS111" s="286"/>
      <c r="HT111" s="286"/>
      <c r="HU111" s="286"/>
      <c r="HV111" s="286"/>
      <c r="HW111" s="286"/>
      <c r="HX111" s="286"/>
      <c r="HY111" s="286"/>
      <c r="HZ111" s="286"/>
      <c r="IA111" s="286"/>
      <c r="IB111" s="286"/>
      <c r="IC111" s="286"/>
      <c r="ID111" s="286"/>
      <c r="IE111" s="286"/>
      <c r="IF111" s="286"/>
      <c r="IG111" s="286"/>
      <c r="IH111" s="286"/>
    </row>
    <row r="112" spans="1:242" s="270" customFormat="1" ht="13.5" customHeight="1" x14ac:dyDescent="0.25">
      <c r="A112" s="269"/>
      <c r="B112" s="366"/>
      <c r="C112" s="359"/>
      <c r="D112" s="322" t="s">
        <v>368</v>
      </c>
      <c r="E112" s="323" t="s">
        <v>368</v>
      </c>
      <c r="F112" s="323" t="s">
        <v>368</v>
      </c>
      <c r="G112" s="323"/>
      <c r="H112" s="323"/>
      <c r="I112" s="323" t="s">
        <v>368</v>
      </c>
      <c r="J112" s="323" t="s">
        <v>368</v>
      </c>
      <c r="K112" s="323" t="s">
        <v>368</v>
      </c>
      <c r="L112" s="323" t="s">
        <v>368</v>
      </c>
      <c r="M112" s="323" t="s">
        <v>368</v>
      </c>
      <c r="N112" s="323" t="s">
        <v>368</v>
      </c>
      <c r="O112" s="323" t="s">
        <v>368</v>
      </c>
      <c r="P112" s="323" t="s">
        <v>368</v>
      </c>
      <c r="Q112" s="323" t="s">
        <v>368</v>
      </c>
      <c r="R112" s="323" t="s">
        <v>368</v>
      </c>
      <c r="S112" s="323" t="s">
        <v>368</v>
      </c>
      <c r="T112" s="323" t="s">
        <v>368</v>
      </c>
      <c r="U112" s="323" t="s">
        <v>368</v>
      </c>
      <c r="V112" s="323" t="s">
        <v>368</v>
      </c>
      <c r="W112" s="323" t="s">
        <v>368</v>
      </c>
      <c r="X112" s="323" t="s">
        <v>368</v>
      </c>
      <c r="Y112" s="323" t="s">
        <v>368</v>
      </c>
      <c r="Z112" s="323" t="s">
        <v>368</v>
      </c>
      <c r="AA112" s="323" t="s">
        <v>368</v>
      </c>
      <c r="AB112" s="323" t="s">
        <v>368</v>
      </c>
      <c r="AC112" s="323" t="s">
        <v>368</v>
      </c>
      <c r="AD112" s="323" t="s">
        <v>368</v>
      </c>
      <c r="AE112" s="323" t="s">
        <v>368</v>
      </c>
      <c r="AF112" s="323" t="s">
        <v>368</v>
      </c>
      <c r="AG112" s="323" t="s">
        <v>368</v>
      </c>
      <c r="AH112" s="323"/>
      <c r="AI112" s="323" t="s">
        <v>368</v>
      </c>
      <c r="AJ112" s="323"/>
      <c r="AK112" s="323" t="s">
        <v>368</v>
      </c>
      <c r="AL112" s="323" t="s">
        <v>368</v>
      </c>
      <c r="AM112" s="323"/>
      <c r="AN112" s="323" t="s">
        <v>368</v>
      </c>
      <c r="AO112" s="323" t="s">
        <v>368</v>
      </c>
      <c r="AP112" s="323" t="s">
        <v>368</v>
      </c>
      <c r="AQ112" s="323" t="s">
        <v>368</v>
      </c>
      <c r="AR112" s="323" t="s">
        <v>368</v>
      </c>
      <c r="AS112" s="323" t="s">
        <v>368</v>
      </c>
      <c r="AT112" s="323" t="s">
        <v>368</v>
      </c>
      <c r="AU112" s="323" t="s">
        <v>368</v>
      </c>
      <c r="AV112" s="323" t="s">
        <v>368</v>
      </c>
      <c r="AW112" s="323" t="s">
        <v>368</v>
      </c>
      <c r="AX112" s="323" t="s">
        <v>368</v>
      </c>
      <c r="AY112" s="323" t="s">
        <v>368</v>
      </c>
      <c r="AZ112" s="323"/>
      <c r="BA112" s="323" t="s">
        <v>368</v>
      </c>
      <c r="BB112" s="323"/>
      <c r="BC112" s="323" t="s">
        <v>368</v>
      </c>
      <c r="BD112" s="323" t="s">
        <v>368</v>
      </c>
      <c r="BE112" s="323" t="s">
        <v>368</v>
      </c>
      <c r="BF112" s="323" t="s">
        <v>368</v>
      </c>
      <c r="BG112" s="323"/>
      <c r="BH112" s="323" t="s">
        <v>368</v>
      </c>
      <c r="BI112" s="323" t="s">
        <v>368</v>
      </c>
      <c r="BJ112" s="323"/>
      <c r="BK112" s="323" t="s">
        <v>368</v>
      </c>
      <c r="BL112" s="323" t="s">
        <v>368</v>
      </c>
      <c r="BM112" s="323" t="s">
        <v>368</v>
      </c>
      <c r="BN112" s="323" t="s">
        <v>368</v>
      </c>
      <c r="BO112" s="323" t="s">
        <v>368</v>
      </c>
      <c r="BP112" s="323" t="s">
        <v>368</v>
      </c>
      <c r="BQ112" s="323"/>
      <c r="BR112" s="323" t="s">
        <v>368</v>
      </c>
      <c r="BS112" s="323" t="s">
        <v>368</v>
      </c>
      <c r="BT112" s="460">
        <f>SUM(F112:BS112)</f>
        <v>0</v>
      </c>
      <c r="BU112"/>
      <c r="BV112" s="287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9"/>
      <c r="DM112" s="289"/>
      <c r="DN112" s="289"/>
      <c r="DO112" s="289"/>
      <c r="DP112" s="289"/>
      <c r="DQ112" s="289"/>
      <c r="DR112" s="289"/>
      <c r="DS112" s="289"/>
      <c r="DT112" s="289"/>
      <c r="DU112" s="289"/>
      <c r="DV112" s="289"/>
      <c r="DW112" s="289"/>
      <c r="DX112" s="289"/>
      <c r="DY112" s="289"/>
      <c r="DZ112" s="289"/>
      <c r="EA112" s="289"/>
      <c r="EB112" s="289"/>
      <c r="EC112" s="289"/>
      <c r="ED112" s="289"/>
      <c r="EE112" s="289"/>
      <c r="EF112" s="289"/>
      <c r="EG112" s="289"/>
      <c r="EH112" s="289"/>
      <c r="EI112" s="289"/>
      <c r="EJ112" s="289"/>
      <c r="EK112" s="289"/>
      <c r="EL112" s="289"/>
      <c r="EM112" s="289"/>
      <c r="EN112" s="289"/>
      <c r="EO112" s="289"/>
      <c r="EP112" s="289"/>
      <c r="EQ112" s="289"/>
      <c r="ER112" s="289"/>
      <c r="ES112" s="289"/>
      <c r="ET112" s="289"/>
      <c r="EU112" s="289"/>
      <c r="EV112" s="289"/>
      <c r="EW112" s="289"/>
      <c r="EX112" s="289"/>
      <c r="EY112" s="289"/>
      <c r="EZ112" s="289"/>
      <c r="FA112" s="289"/>
      <c r="FB112" s="289"/>
      <c r="FC112" s="289"/>
      <c r="FD112" s="289"/>
      <c r="FE112" s="289"/>
      <c r="FF112" s="289"/>
      <c r="FG112" s="289"/>
      <c r="FH112" s="289"/>
      <c r="FI112" s="289"/>
      <c r="FJ112" s="289"/>
      <c r="FK112" s="289"/>
      <c r="FL112" s="289"/>
      <c r="FM112" s="289"/>
      <c r="FN112" s="289"/>
      <c r="FO112" s="289"/>
      <c r="FP112" s="289"/>
      <c r="FQ112" s="289"/>
      <c r="FR112" s="289"/>
      <c r="FS112" s="289"/>
      <c r="FT112" s="289"/>
      <c r="FU112" s="289"/>
      <c r="FV112" s="289"/>
      <c r="FW112" s="289"/>
      <c r="FX112" s="289"/>
      <c r="FY112" s="289"/>
      <c r="FZ112" s="289"/>
      <c r="GA112" s="289"/>
      <c r="GB112" s="289"/>
      <c r="GC112" s="289"/>
      <c r="GD112" s="289"/>
      <c r="GE112" s="289"/>
      <c r="GF112" s="289"/>
      <c r="GG112" s="289"/>
      <c r="GH112" s="289"/>
      <c r="GI112" s="289"/>
      <c r="GJ112" s="289"/>
      <c r="GK112" s="289"/>
      <c r="GL112" s="289"/>
      <c r="GM112" s="289"/>
      <c r="GN112" s="289"/>
      <c r="GO112" s="289"/>
      <c r="GP112" s="289"/>
      <c r="GQ112" s="289"/>
      <c r="GR112" s="289"/>
      <c r="GS112" s="289"/>
      <c r="GT112" s="289"/>
      <c r="GU112" s="289"/>
      <c r="GV112" s="289"/>
      <c r="GW112" s="289"/>
      <c r="GX112" s="289"/>
      <c r="GY112" s="289"/>
      <c r="GZ112" s="289"/>
      <c r="HA112" s="289"/>
      <c r="HB112" s="289"/>
      <c r="HC112" s="289"/>
      <c r="HD112" s="289"/>
      <c r="HE112" s="289"/>
      <c r="HF112" s="289"/>
      <c r="HG112" s="289"/>
      <c r="HH112" s="289"/>
      <c r="HI112" s="289"/>
      <c r="HJ112" s="289"/>
      <c r="HK112" s="289"/>
      <c r="HL112" s="289"/>
      <c r="HM112" s="289"/>
      <c r="HN112" s="289"/>
      <c r="HO112" s="289"/>
      <c r="HP112" s="289"/>
      <c r="HQ112" s="289"/>
      <c r="HR112" s="289"/>
      <c r="HS112" s="289"/>
      <c r="HT112" s="289"/>
      <c r="HU112" s="289"/>
      <c r="HV112" s="289"/>
      <c r="HW112" s="289"/>
      <c r="HX112" s="289"/>
      <c r="HY112" s="289"/>
      <c r="HZ112" s="289"/>
      <c r="IA112" s="289"/>
      <c r="IB112" s="289"/>
      <c r="IC112" s="289"/>
      <c r="ID112" s="289"/>
      <c r="IE112" s="289"/>
      <c r="IF112" s="289"/>
      <c r="IG112" s="289"/>
      <c r="IH112" s="289"/>
    </row>
    <row r="113" spans="1:242" s="23" customFormat="1" ht="13.5" customHeight="1" x14ac:dyDescent="0.25">
      <c r="A113" s="265">
        <v>52</v>
      </c>
      <c r="B113" s="175" t="s">
        <v>52</v>
      </c>
      <c r="C113" s="78" t="s">
        <v>101</v>
      </c>
      <c r="D113" s="327" t="s">
        <v>368</v>
      </c>
      <c r="E113" s="324" t="s">
        <v>368</v>
      </c>
      <c r="F113" s="324" t="s">
        <v>368</v>
      </c>
      <c r="G113" s="324"/>
      <c r="H113" s="324"/>
      <c r="I113" s="324" t="s">
        <v>368</v>
      </c>
      <c r="J113" s="324" t="s">
        <v>368</v>
      </c>
      <c r="K113" s="324" t="s">
        <v>368</v>
      </c>
      <c r="L113" s="324" t="s">
        <v>368</v>
      </c>
      <c r="M113" s="324" t="s">
        <v>368</v>
      </c>
      <c r="N113" s="324" t="s">
        <v>368</v>
      </c>
      <c r="O113" s="324" t="s">
        <v>368</v>
      </c>
      <c r="P113" s="324" t="s">
        <v>368</v>
      </c>
      <c r="Q113" s="324" t="s">
        <v>368</v>
      </c>
      <c r="R113" s="324"/>
      <c r="S113" s="324" t="s">
        <v>368</v>
      </c>
      <c r="T113" s="324" t="s">
        <v>368</v>
      </c>
      <c r="U113" s="324" t="s">
        <v>368</v>
      </c>
      <c r="V113" s="324" t="s">
        <v>368</v>
      </c>
      <c r="W113" s="324" t="s">
        <v>368</v>
      </c>
      <c r="X113" s="324" t="s">
        <v>368</v>
      </c>
      <c r="Y113" s="324" t="s">
        <v>368</v>
      </c>
      <c r="Z113" s="324" t="s">
        <v>368</v>
      </c>
      <c r="AA113" s="324" t="s">
        <v>368</v>
      </c>
      <c r="AB113" s="324" t="s">
        <v>368</v>
      </c>
      <c r="AC113" s="324" t="s">
        <v>368</v>
      </c>
      <c r="AD113" s="324" t="s">
        <v>368</v>
      </c>
      <c r="AE113" s="324" t="s">
        <v>368</v>
      </c>
      <c r="AF113" s="324" t="s">
        <v>368</v>
      </c>
      <c r="AG113" s="324" t="s">
        <v>368</v>
      </c>
      <c r="AH113" s="324"/>
      <c r="AI113" s="324"/>
      <c r="AJ113" s="324"/>
      <c r="AK113" s="324" t="s">
        <v>368</v>
      </c>
      <c r="AL113" s="324" t="s">
        <v>368</v>
      </c>
      <c r="AM113" s="324"/>
      <c r="AN113" s="324" t="s">
        <v>368</v>
      </c>
      <c r="AO113" s="324" t="s">
        <v>368</v>
      </c>
      <c r="AP113" s="324" t="s">
        <v>368</v>
      </c>
      <c r="AQ113" s="324" t="s">
        <v>368</v>
      </c>
      <c r="AR113" s="324" t="s">
        <v>368</v>
      </c>
      <c r="AS113" s="324" t="s">
        <v>368</v>
      </c>
      <c r="AT113" s="324" t="s">
        <v>368</v>
      </c>
      <c r="AU113" s="324" t="s">
        <v>368</v>
      </c>
      <c r="AV113" s="324" t="s">
        <v>368</v>
      </c>
      <c r="AW113" s="158" t="s">
        <v>368</v>
      </c>
      <c r="AX113" s="324" t="s">
        <v>368</v>
      </c>
      <c r="AY113" s="324" t="s">
        <v>368</v>
      </c>
      <c r="AZ113" s="324"/>
      <c r="BA113" s="162" t="s">
        <v>368</v>
      </c>
      <c r="BB113" s="162"/>
      <c r="BC113" s="162" t="s">
        <v>368</v>
      </c>
      <c r="BD113" s="162" t="s">
        <v>368</v>
      </c>
      <c r="BE113" s="324" t="s">
        <v>368</v>
      </c>
      <c r="BF113" s="324" t="s">
        <v>368</v>
      </c>
      <c r="BG113" s="324"/>
      <c r="BH113" s="324" t="s">
        <v>368</v>
      </c>
      <c r="BI113" s="324" t="s">
        <v>368</v>
      </c>
      <c r="BJ113" s="324"/>
      <c r="BK113" s="324" t="s">
        <v>368</v>
      </c>
      <c r="BL113" s="324" t="s">
        <v>368</v>
      </c>
      <c r="BM113" s="324" t="s">
        <v>368</v>
      </c>
      <c r="BN113" s="324" t="s">
        <v>368</v>
      </c>
      <c r="BO113" s="324" t="s">
        <v>368</v>
      </c>
      <c r="BP113" s="324" t="s">
        <v>368</v>
      </c>
      <c r="BQ113" s="324"/>
      <c r="BR113" s="324" t="s">
        <v>368</v>
      </c>
      <c r="BS113" s="324" t="s">
        <v>368</v>
      </c>
      <c r="BT113" s="185">
        <f t="shared" si="4"/>
        <v>0</v>
      </c>
      <c r="BU113"/>
      <c r="BV113" s="294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6"/>
      <c r="CW113" s="286"/>
      <c r="CX113" s="286"/>
      <c r="CY113" s="286"/>
      <c r="CZ113" s="286"/>
      <c r="DA113" s="286"/>
      <c r="DB113" s="286"/>
      <c r="DC113" s="286"/>
      <c r="DD113" s="286"/>
      <c r="DE113" s="286"/>
      <c r="DF113" s="286"/>
      <c r="DG113" s="286"/>
      <c r="DH113" s="286"/>
      <c r="DI113" s="286"/>
      <c r="DJ113" s="286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6"/>
      <c r="DW113" s="286"/>
      <c r="DX113" s="286"/>
      <c r="DY113" s="286"/>
      <c r="DZ113" s="286"/>
      <c r="EA113" s="286"/>
      <c r="EB113" s="286"/>
      <c r="EC113" s="286"/>
      <c r="ED113" s="286"/>
      <c r="EE113" s="286"/>
      <c r="EF113" s="286"/>
      <c r="EG113" s="286"/>
      <c r="EH113" s="286"/>
      <c r="EI113" s="286"/>
      <c r="EJ113" s="286"/>
      <c r="EK113" s="286"/>
      <c r="EL113" s="286"/>
      <c r="EM113" s="286"/>
      <c r="EN113" s="286"/>
      <c r="EO113" s="286"/>
      <c r="EP113" s="286"/>
      <c r="EQ113" s="286"/>
      <c r="ER113" s="286"/>
      <c r="ES113" s="286"/>
      <c r="ET113" s="286"/>
      <c r="EU113" s="286"/>
      <c r="EV113" s="286"/>
      <c r="EW113" s="286"/>
      <c r="EX113" s="286"/>
      <c r="EY113" s="286"/>
      <c r="EZ113" s="286"/>
      <c r="FA113" s="286"/>
      <c r="FB113" s="286"/>
      <c r="FC113" s="286"/>
      <c r="FD113" s="286"/>
      <c r="FE113" s="286"/>
      <c r="FF113" s="286"/>
      <c r="FG113" s="286"/>
      <c r="FH113" s="286"/>
      <c r="FI113" s="286"/>
      <c r="FJ113" s="286"/>
      <c r="FK113" s="286"/>
      <c r="FL113" s="286"/>
      <c r="FM113" s="286"/>
      <c r="FN113" s="286"/>
      <c r="FO113" s="286"/>
      <c r="FP113" s="286"/>
      <c r="FQ113" s="286"/>
      <c r="FR113" s="286"/>
      <c r="FS113" s="286"/>
      <c r="FT113" s="286"/>
      <c r="FU113" s="286"/>
      <c r="FV113" s="286"/>
      <c r="FW113" s="286"/>
      <c r="FX113" s="286"/>
      <c r="FY113" s="286"/>
      <c r="FZ113" s="286"/>
      <c r="GA113" s="286"/>
      <c r="GB113" s="286"/>
      <c r="GC113" s="286"/>
      <c r="GD113" s="286"/>
      <c r="GE113" s="286"/>
      <c r="GF113" s="286"/>
      <c r="GG113" s="286"/>
      <c r="GH113" s="286"/>
      <c r="GI113" s="286"/>
      <c r="GJ113" s="286"/>
      <c r="GK113" s="286"/>
      <c r="GL113" s="286"/>
      <c r="GM113" s="286"/>
      <c r="GN113" s="286"/>
      <c r="GO113" s="286"/>
      <c r="GP113" s="286"/>
      <c r="GQ113" s="286"/>
      <c r="GR113" s="286"/>
      <c r="GS113" s="286"/>
      <c r="GT113" s="286"/>
      <c r="GU113" s="286"/>
      <c r="GV113" s="286"/>
      <c r="GW113" s="286"/>
      <c r="GX113" s="286"/>
      <c r="GY113" s="286"/>
      <c r="GZ113" s="286"/>
      <c r="HA113" s="286"/>
      <c r="HB113" s="286"/>
      <c r="HC113" s="286"/>
      <c r="HD113" s="286"/>
      <c r="HE113" s="286"/>
      <c r="HF113" s="286"/>
      <c r="HG113" s="286"/>
      <c r="HH113" s="286"/>
      <c r="HI113" s="286"/>
      <c r="HJ113" s="286"/>
      <c r="HK113" s="286"/>
      <c r="HL113" s="286"/>
      <c r="HM113" s="286"/>
      <c r="HN113" s="286"/>
      <c r="HO113" s="286"/>
      <c r="HP113" s="286"/>
      <c r="HQ113" s="286"/>
      <c r="HR113" s="286"/>
      <c r="HS113" s="286"/>
      <c r="HT113" s="286"/>
      <c r="HU113" s="286"/>
      <c r="HV113" s="286"/>
      <c r="HW113" s="286"/>
      <c r="HX113" s="286"/>
      <c r="HY113" s="286"/>
      <c r="HZ113" s="286"/>
      <c r="IA113" s="286"/>
      <c r="IB113" s="286"/>
      <c r="IC113" s="286"/>
      <c r="ID113" s="286"/>
      <c r="IE113" s="286"/>
      <c r="IF113" s="286"/>
      <c r="IG113" s="286"/>
      <c r="IH113" s="286"/>
    </row>
    <row r="114" spans="1:242" s="270" customFormat="1" ht="13.5" customHeight="1" x14ac:dyDescent="0.25">
      <c r="A114" s="272"/>
      <c r="B114" s="638"/>
      <c r="C114" s="639"/>
      <c r="D114" s="322" t="s">
        <v>368</v>
      </c>
      <c r="E114" s="323" t="s">
        <v>368</v>
      </c>
      <c r="F114" s="323" t="s">
        <v>368</v>
      </c>
      <c r="G114" s="323"/>
      <c r="H114" s="323"/>
      <c r="I114" s="323" t="s">
        <v>368</v>
      </c>
      <c r="J114" s="323" t="s">
        <v>368</v>
      </c>
      <c r="K114" s="323" t="s">
        <v>368</v>
      </c>
      <c r="L114" s="323" t="s">
        <v>368</v>
      </c>
      <c r="M114" s="323" t="s">
        <v>368</v>
      </c>
      <c r="N114" s="323" t="s">
        <v>368</v>
      </c>
      <c r="O114" s="323" t="s">
        <v>368</v>
      </c>
      <c r="P114" s="323" t="s">
        <v>368</v>
      </c>
      <c r="Q114" s="323" t="s">
        <v>368</v>
      </c>
      <c r="R114" s="323" t="s">
        <v>368</v>
      </c>
      <c r="S114" s="323" t="s">
        <v>368</v>
      </c>
      <c r="T114" s="323" t="s">
        <v>368</v>
      </c>
      <c r="U114" s="323" t="s">
        <v>368</v>
      </c>
      <c r="V114" s="323" t="s">
        <v>368</v>
      </c>
      <c r="W114" s="323" t="s">
        <v>368</v>
      </c>
      <c r="X114" s="323" t="s">
        <v>368</v>
      </c>
      <c r="Y114" s="323" t="s">
        <v>368</v>
      </c>
      <c r="Z114" s="323" t="s">
        <v>368</v>
      </c>
      <c r="AA114" s="323" t="s">
        <v>368</v>
      </c>
      <c r="AB114" s="323" t="s">
        <v>368</v>
      </c>
      <c r="AC114" s="323" t="s">
        <v>368</v>
      </c>
      <c r="AD114" s="323" t="s">
        <v>368</v>
      </c>
      <c r="AE114" s="323" t="s">
        <v>368</v>
      </c>
      <c r="AF114" s="323" t="s">
        <v>368</v>
      </c>
      <c r="AG114" s="323" t="s">
        <v>368</v>
      </c>
      <c r="AH114" s="323"/>
      <c r="AI114" s="323" t="s">
        <v>368</v>
      </c>
      <c r="AJ114" s="323"/>
      <c r="AK114" s="323" t="s">
        <v>368</v>
      </c>
      <c r="AL114" s="323" t="s">
        <v>368</v>
      </c>
      <c r="AM114" s="323"/>
      <c r="AN114" s="323" t="s">
        <v>368</v>
      </c>
      <c r="AO114" s="323" t="s">
        <v>368</v>
      </c>
      <c r="AP114" s="323" t="s">
        <v>368</v>
      </c>
      <c r="AQ114" s="323" t="s">
        <v>368</v>
      </c>
      <c r="AR114" s="323" t="s">
        <v>368</v>
      </c>
      <c r="AS114" s="323" t="s">
        <v>368</v>
      </c>
      <c r="AT114" s="323" t="s">
        <v>368</v>
      </c>
      <c r="AU114" s="323" t="s">
        <v>368</v>
      </c>
      <c r="AV114" s="323" t="s">
        <v>368</v>
      </c>
      <c r="AW114" s="334" t="s">
        <v>368</v>
      </c>
      <c r="AX114" s="323" t="s">
        <v>368</v>
      </c>
      <c r="AY114" s="323" t="s">
        <v>368</v>
      </c>
      <c r="AZ114" s="323"/>
      <c r="BA114" s="330" t="s">
        <v>368</v>
      </c>
      <c r="BB114" s="330"/>
      <c r="BC114" s="330" t="s">
        <v>368</v>
      </c>
      <c r="BD114" s="330" t="s">
        <v>368</v>
      </c>
      <c r="BE114" s="323" t="s">
        <v>368</v>
      </c>
      <c r="BF114" s="323" t="s">
        <v>368</v>
      </c>
      <c r="BG114" s="323"/>
      <c r="BH114" s="323" t="s">
        <v>368</v>
      </c>
      <c r="BI114" s="323" t="s">
        <v>368</v>
      </c>
      <c r="BJ114" s="323"/>
      <c r="BK114" s="323" t="s">
        <v>368</v>
      </c>
      <c r="BL114" s="323" t="s">
        <v>368</v>
      </c>
      <c r="BM114" s="323" t="s">
        <v>368</v>
      </c>
      <c r="BN114" s="323" t="s">
        <v>368</v>
      </c>
      <c r="BO114" s="323" t="s">
        <v>368</v>
      </c>
      <c r="BP114" s="323" t="s">
        <v>368</v>
      </c>
      <c r="BQ114" s="323"/>
      <c r="BR114" s="323" t="s">
        <v>368</v>
      </c>
      <c r="BS114" s="323" t="s">
        <v>368</v>
      </c>
      <c r="BT114" s="395">
        <f t="shared" si="4"/>
        <v>0</v>
      </c>
      <c r="BU114"/>
      <c r="BV114" s="295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  <c r="CH114" s="288"/>
      <c r="CI114" s="288"/>
      <c r="CJ114" s="288"/>
      <c r="CK114" s="288"/>
      <c r="CL114" s="288"/>
      <c r="CM114" s="288"/>
      <c r="CN114" s="288"/>
      <c r="CO114" s="288"/>
      <c r="CP114" s="288"/>
      <c r="CQ114" s="288"/>
      <c r="CR114" s="288"/>
      <c r="CS114" s="288"/>
      <c r="CT114" s="288"/>
      <c r="CU114" s="288"/>
      <c r="CV114" s="289"/>
      <c r="CW114" s="289"/>
      <c r="CX114" s="289"/>
      <c r="CY114" s="289"/>
      <c r="CZ114" s="289"/>
      <c r="DA114" s="289"/>
      <c r="DB114" s="289"/>
      <c r="DC114" s="289"/>
      <c r="DD114" s="289"/>
      <c r="DE114" s="289"/>
      <c r="DF114" s="289"/>
      <c r="DG114" s="289"/>
      <c r="DH114" s="289"/>
      <c r="DI114" s="289"/>
      <c r="DJ114" s="289"/>
      <c r="DK114" s="289"/>
      <c r="DL114" s="289"/>
      <c r="DM114" s="289"/>
      <c r="DN114" s="289"/>
      <c r="DO114" s="289"/>
      <c r="DP114" s="289"/>
      <c r="DQ114" s="289"/>
      <c r="DR114" s="289"/>
      <c r="DS114" s="289"/>
      <c r="DT114" s="289"/>
      <c r="DU114" s="289"/>
      <c r="DV114" s="289"/>
      <c r="DW114" s="289"/>
      <c r="DX114" s="289"/>
      <c r="DY114" s="289"/>
      <c r="DZ114" s="289"/>
      <c r="EA114" s="289"/>
      <c r="EB114" s="289"/>
      <c r="EC114" s="289"/>
      <c r="ED114" s="289"/>
      <c r="EE114" s="289"/>
      <c r="EF114" s="289"/>
      <c r="EG114" s="289"/>
      <c r="EH114" s="289"/>
      <c r="EI114" s="289"/>
      <c r="EJ114" s="289"/>
      <c r="EK114" s="289"/>
      <c r="EL114" s="289"/>
      <c r="EM114" s="289"/>
      <c r="EN114" s="289"/>
      <c r="EO114" s="289"/>
      <c r="EP114" s="289"/>
      <c r="EQ114" s="289"/>
      <c r="ER114" s="289"/>
      <c r="ES114" s="289"/>
      <c r="ET114" s="289"/>
      <c r="EU114" s="289"/>
      <c r="EV114" s="289"/>
      <c r="EW114" s="289"/>
      <c r="EX114" s="289"/>
      <c r="EY114" s="289"/>
      <c r="EZ114" s="289"/>
      <c r="FA114" s="289"/>
      <c r="FB114" s="289"/>
      <c r="FC114" s="289"/>
      <c r="FD114" s="289"/>
      <c r="FE114" s="289"/>
      <c r="FF114" s="289"/>
      <c r="FG114" s="289"/>
      <c r="FH114" s="289"/>
      <c r="FI114" s="289"/>
      <c r="FJ114" s="289"/>
      <c r="FK114" s="289"/>
      <c r="FL114" s="289"/>
      <c r="FM114" s="289"/>
      <c r="FN114" s="289"/>
      <c r="FO114" s="289"/>
      <c r="FP114" s="289"/>
      <c r="FQ114" s="289"/>
      <c r="FR114" s="289"/>
      <c r="FS114" s="289"/>
      <c r="FT114" s="289"/>
      <c r="FU114" s="289"/>
      <c r="FV114" s="289"/>
      <c r="FW114" s="289"/>
      <c r="FX114" s="289"/>
      <c r="FY114" s="289"/>
      <c r="FZ114" s="289"/>
      <c r="GA114" s="289"/>
      <c r="GB114" s="289"/>
      <c r="GC114" s="289"/>
      <c r="GD114" s="289"/>
      <c r="GE114" s="289"/>
      <c r="GF114" s="289"/>
      <c r="GG114" s="289"/>
      <c r="GH114" s="289"/>
      <c r="GI114" s="289"/>
      <c r="GJ114" s="289"/>
      <c r="GK114" s="289"/>
      <c r="GL114" s="289"/>
      <c r="GM114" s="289"/>
      <c r="GN114" s="289"/>
      <c r="GO114" s="289"/>
      <c r="GP114" s="289"/>
      <c r="GQ114" s="289"/>
      <c r="GR114" s="289"/>
      <c r="GS114" s="289"/>
      <c r="GT114" s="289"/>
      <c r="GU114" s="289"/>
      <c r="GV114" s="289"/>
      <c r="GW114" s="289"/>
      <c r="GX114" s="289"/>
      <c r="GY114" s="289"/>
      <c r="GZ114" s="289"/>
      <c r="HA114" s="289"/>
      <c r="HB114" s="289"/>
      <c r="HC114" s="289"/>
      <c r="HD114" s="289"/>
      <c r="HE114" s="289"/>
      <c r="HF114" s="289"/>
      <c r="HG114" s="289"/>
      <c r="HH114" s="289"/>
      <c r="HI114" s="289"/>
      <c r="HJ114" s="289"/>
      <c r="HK114" s="289"/>
      <c r="HL114" s="289"/>
      <c r="HM114" s="289"/>
      <c r="HN114" s="289"/>
      <c r="HO114" s="289"/>
      <c r="HP114" s="289"/>
      <c r="HQ114" s="289"/>
      <c r="HR114" s="289"/>
      <c r="HS114" s="289"/>
      <c r="HT114" s="289"/>
      <c r="HU114" s="289"/>
      <c r="HV114" s="289"/>
      <c r="HW114" s="289"/>
      <c r="HX114" s="289"/>
      <c r="HY114" s="289"/>
      <c r="HZ114" s="289"/>
      <c r="IA114" s="289"/>
      <c r="IB114" s="289"/>
      <c r="IC114" s="289"/>
      <c r="ID114" s="289"/>
      <c r="IE114" s="289"/>
      <c r="IF114" s="289"/>
      <c r="IG114" s="289"/>
      <c r="IH114" s="289"/>
    </row>
    <row r="115" spans="1:242" s="23" customFormat="1" ht="13.5" customHeight="1" x14ac:dyDescent="0.25">
      <c r="A115" s="265">
        <v>53</v>
      </c>
      <c r="B115" s="640" t="s">
        <v>326</v>
      </c>
      <c r="C115" s="641" t="s">
        <v>327</v>
      </c>
      <c r="D115" s="327"/>
      <c r="E115" s="324"/>
      <c r="F115" s="324">
        <v>6</v>
      </c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>
        <v>2</v>
      </c>
      <c r="R115" s="324"/>
      <c r="S115" s="324"/>
      <c r="T115" s="324"/>
      <c r="U115" s="324"/>
      <c r="V115" s="324"/>
      <c r="W115" s="324"/>
      <c r="X115" s="324"/>
      <c r="Y115" s="324">
        <v>6</v>
      </c>
      <c r="Z115" s="324"/>
      <c r="AA115" s="324"/>
      <c r="AB115" s="324"/>
      <c r="AC115" s="324"/>
      <c r="AD115" s="324"/>
      <c r="AE115" s="324"/>
      <c r="AF115" s="324"/>
      <c r="AG115" s="324">
        <v>5</v>
      </c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159"/>
      <c r="AY115" s="324"/>
      <c r="AZ115" s="324"/>
      <c r="BA115" s="324"/>
      <c r="BB115" s="324"/>
      <c r="BC115" s="162"/>
      <c r="BD115" s="162"/>
      <c r="BE115" s="324"/>
      <c r="BF115" s="324"/>
      <c r="BG115" s="324"/>
      <c r="BH115" s="324"/>
      <c r="BI115" s="324"/>
      <c r="BJ115" s="324"/>
      <c r="BK115" s="324"/>
      <c r="BL115" s="324"/>
      <c r="BM115" s="324"/>
      <c r="BN115" s="324">
        <v>21</v>
      </c>
      <c r="BO115" s="324"/>
      <c r="BP115" s="324"/>
      <c r="BQ115" s="324"/>
      <c r="BR115" s="324">
        <v>2</v>
      </c>
      <c r="BS115" s="324"/>
      <c r="BT115" s="185">
        <f t="shared" si="4"/>
        <v>42</v>
      </c>
      <c r="BU115"/>
      <c r="BV115" s="284"/>
      <c r="BW115" s="285"/>
      <c r="BX115" s="285"/>
      <c r="BY115" s="285"/>
      <c r="BZ115" s="285"/>
      <c r="CA115" s="285"/>
      <c r="CB115" s="285"/>
      <c r="CC115" s="285"/>
      <c r="CD115" s="285"/>
      <c r="CE115" s="285"/>
      <c r="CF115" s="285"/>
      <c r="CG115" s="285"/>
      <c r="CH115" s="285"/>
      <c r="CI115" s="285"/>
      <c r="CJ115" s="285"/>
      <c r="CK115" s="285"/>
      <c r="CL115" s="285"/>
      <c r="CM115" s="285"/>
      <c r="CN115" s="285"/>
      <c r="CO115" s="285"/>
      <c r="CP115" s="285"/>
      <c r="CQ115" s="285"/>
      <c r="CR115" s="285"/>
      <c r="CS115" s="285"/>
      <c r="CT115" s="285"/>
      <c r="CU115" s="285"/>
      <c r="CV115" s="286"/>
      <c r="CW115" s="286"/>
      <c r="CX115" s="286"/>
      <c r="CY115" s="286"/>
      <c r="CZ115" s="286"/>
      <c r="DA115" s="286"/>
      <c r="DB115" s="286"/>
      <c r="DC115" s="286"/>
      <c r="DD115" s="286"/>
      <c r="DE115" s="286"/>
      <c r="DF115" s="286"/>
      <c r="DG115" s="286"/>
      <c r="DH115" s="286"/>
      <c r="DI115" s="286"/>
      <c r="DJ115" s="286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6"/>
      <c r="DW115" s="286"/>
      <c r="DX115" s="286"/>
      <c r="DY115" s="286"/>
      <c r="DZ115" s="286"/>
      <c r="EA115" s="286"/>
      <c r="EB115" s="286"/>
      <c r="EC115" s="286"/>
      <c r="ED115" s="286"/>
      <c r="EE115" s="286"/>
      <c r="EF115" s="286"/>
      <c r="EG115" s="286"/>
      <c r="EH115" s="286"/>
      <c r="EI115" s="286"/>
      <c r="EJ115" s="286"/>
      <c r="EK115" s="286"/>
      <c r="EL115" s="286"/>
      <c r="EM115" s="286"/>
      <c r="EN115" s="286"/>
      <c r="EO115" s="286"/>
      <c r="EP115" s="286"/>
      <c r="EQ115" s="286"/>
      <c r="ER115" s="286"/>
      <c r="ES115" s="286"/>
      <c r="ET115" s="286"/>
      <c r="EU115" s="286"/>
      <c r="EV115" s="286"/>
      <c r="EW115" s="286"/>
      <c r="EX115" s="286"/>
      <c r="EY115" s="286"/>
      <c r="EZ115" s="286"/>
      <c r="FA115" s="286"/>
      <c r="FB115" s="286"/>
      <c r="FC115" s="286"/>
      <c r="FD115" s="286"/>
      <c r="FE115" s="286"/>
      <c r="FF115" s="286"/>
      <c r="FG115" s="286"/>
      <c r="FH115" s="286"/>
      <c r="FI115" s="286"/>
      <c r="FJ115" s="286"/>
      <c r="FK115" s="286"/>
      <c r="FL115" s="286"/>
      <c r="FM115" s="286"/>
      <c r="FN115" s="286"/>
      <c r="FO115" s="286"/>
      <c r="FP115" s="286"/>
      <c r="FQ115" s="286"/>
      <c r="FR115" s="286"/>
      <c r="FS115" s="286"/>
      <c r="FT115" s="286"/>
      <c r="FU115" s="286"/>
      <c r="FV115" s="286"/>
      <c r="FW115" s="286"/>
      <c r="FX115" s="286"/>
      <c r="FY115" s="286"/>
      <c r="FZ115" s="286"/>
      <c r="GA115" s="286"/>
      <c r="GB115" s="286"/>
      <c r="GC115" s="286"/>
      <c r="GD115" s="286"/>
      <c r="GE115" s="286"/>
      <c r="GF115" s="286"/>
      <c r="GG115" s="286"/>
      <c r="GH115" s="286"/>
      <c r="GI115" s="286"/>
      <c r="GJ115" s="286"/>
      <c r="GK115" s="286"/>
      <c r="GL115" s="286"/>
      <c r="GM115" s="286"/>
      <c r="GN115" s="286"/>
      <c r="GO115" s="286"/>
      <c r="GP115" s="286"/>
      <c r="GQ115" s="286"/>
      <c r="GR115" s="286"/>
      <c r="GS115" s="286"/>
      <c r="GT115" s="286"/>
      <c r="GU115" s="286"/>
      <c r="GV115" s="286"/>
      <c r="GW115" s="286"/>
      <c r="GX115" s="286"/>
      <c r="GY115" s="286"/>
      <c r="GZ115" s="286"/>
      <c r="HA115" s="286"/>
      <c r="HB115" s="286"/>
      <c r="HC115" s="286"/>
      <c r="HD115" s="286"/>
      <c r="HE115" s="286"/>
      <c r="HF115" s="286"/>
      <c r="HG115" s="286"/>
      <c r="HH115" s="286"/>
      <c r="HI115" s="286"/>
      <c r="HJ115" s="286"/>
      <c r="HK115" s="286"/>
      <c r="HL115" s="286"/>
      <c r="HM115" s="286"/>
      <c r="HN115" s="286"/>
      <c r="HO115" s="286"/>
      <c r="HP115" s="286"/>
      <c r="HQ115" s="286"/>
      <c r="HR115" s="286"/>
      <c r="HS115" s="286"/>
      <c r="HT115" s="286"/>
      <c r="HU115" s="286"/>
      <c r="HV115" s="286"/>
      <c r="HW115" s="286"/>
      <c r="HX115" s="286"/>
      <c r="HY115" s="286"/>
      <c r="HZ115" s="286"/>
      <c r="IA115" s="286"/>
      <c r="IB115" s="286"/>
      <c r="IC115" s="286"/>
      <c r="ID115" s="286"/>
      <c r="IE115" s="286"/>
      <c r="IF115" s="286"/>
      <c r="IG115" s="286"/>
      <c r="IH115" s="286"/>
    </row>
    <row r="116" spans="1:242" s="270" customFormat="1" ht="13.5" customHeight="1" x14ac:dyDescent="0.25">
      <c r="A116" s="272"/>
      <c r="B116" s="244"/>
      <c r="C116" s="359"/>
      <c r="D116" s="322"/>
      <c r="E116" s="323"/>
      <c r="F116" s="323">
        <v>5</v>
      </c>
      <c r="G116" s="323"/>
      <c r="H116" s="323"/>
      <c r="I116" s="323"/>
      <c r="J116" s="323"/>
      <c r="K116" s="323"/>
      <c r="L116" s="323"/>
      <c r="M116" s="323"/>
      <c r="N116" s="323"/>
      <c r="O116" s="323"/>
      <c r="P116" s="323">
        <v>1</v>
      </c>
      <c r="Q116" s="323"/>
      <c r="R116" s="323"/>
      <c r="S116" s="323"/>
      <c r="T116" s="323"/>
      <c r="U116" s="323"/>
      <c r="V116" s="323"/>
      <c r="W116" s="323"/>
      <c r="X116" s="323"/>
      <c r="Y116" s="323">
        <v>1</v>
      </c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>
        <v>1</v>
      </c>
      <c r="AJ116" s="323"/>
      <c r="AK116" s="323"/>
      <c r="AL116" s="323"/>
      <c r="AM116" s="323"/>
      <c r="AN116" s="323"/>
      <c r="AO116" s="323"/>
      <c r="AP116" s="323"/>
      <c r="AQ116" s="323"/>
      <c r="AR116" s="323"/>
      <c r="AS116" s="323"/>
      <c r="AT116" s="323">
        <v>1</v>
      </c>
      <c r="AU116" s="323"/>
      <c r="AV116" s="323">
        <v>1</v>
      </c>
      <c r="AW116" s="323">
        <v>2</v>
      </c>
      <c r="AX116" s="335"/>
      <c r="AY116" s="323"/>
      <c r="AZ116" s="323"/>
      <c r="BA116" s="323"/>
      <c r="BB116" s="323"/>
      <c r="BC116" s="330"/>
      <c r="BD116" s="330"/>
      <c r="BE116" s="323"/>
      <c r="BF116" s="323"/>
      <c r="BG116" s="323"/>
      <c r="BH116" s="323"/>
      <c r="BI116" s="323"/>
      <c r="BJ116" s="323"/>
      <c r="BK116" s="323"/>
      <c r="BL116" s="323"/>
      <c r="BM116" s="323"/>
      <c r="BN116" s="323">
        <v>33</v>
      </c>
      <c r="BO116" s="323"/>
      <c r="BP116" s="323"/>
      <c r="BQ116" s="323"/>
      <c r="BR116" s="323"/>
      <c r="BS116" s="323"/>
      <c r="BT116" s="395">
        <f t="shared" si="4"/>
        <v>45</v>
      </c>
      <c r="BU116"/>
      <c r="BV116" s="287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9"/>
      <c r="CW116" s="289"/>
      <c r="CX116" s="289"/>
      <c r="CY116" s="289"/>
      <c r="CZ116" s="289"/>
      <c r="DA116" s="289"/>
      <c r="DB116" s="289"/>
      <c r="DC116" s="289"/>
      <c r="DD116" s="289"/>
      <c r="DE116" s="289"/>
      <c r="DF116" s="289"/>
      <c r="DG116" s="289"/>
      <c r="DH116" s="289"/>
      <c r="DI116" s="289"/>
      <c r="DJ116" s="289"/>
      <c r="DK116" s="289"/>
      <c r="DL116" s="289"/>
      <c r="DM116" s="289"/>
      <c r="DN116" s="289"/>
      <c r="DO116" s="289"/>
      <c r="DP116" s="289"/>
      <c r="DQ116" s="289"/>
      <c r="DR116" s="289"/>
      <c r="DS116" s="289"/>
      <c r="DT116" s="289"/>
      <c r="DU116" s="289"/>
      <c r="DV116" s="289"/>
      <c r="DW116" s="289"/>
      <c r="DX116" s="289"/>
      <c r="DY116" s="289"/>
      <c r="DZ116" s="289"/>
      <c r="EA116" s="289"/>
      <c r="EB116" s="289"/>
      <c r="EC116" s="289"/>
      <c r="ED116" s="289"/>
      <c r="EE116" s="289"/>
      <c r="EF116" s="289"/>
      <c r="EG116" s="289"/>
      <c r="EH116" s="289"/>
      <c r="EI116" s="289"/>
      <c r="EJ116" s="289"/>
      <c r="EK116" s="289"/>
      <c r="EL116" s="289"/>
      <c r="EM116" s="289"/>
      <c r="EN116" s="289"/>
      <c r="EO116" s="289"/>
      <c r="EP116" s="289"/>
      <c r="EQ116" s="289"/>
      <c r="ER116" s="289"/>
      <c r="ES116" s="289"/>
      <c r="ET116" s="289"/>
      <c r="EU116" s="289"/>
      <c r="EV116" s="289"/>
      <c r="EW116" s="289"/>
      <c r="EX116" s="289"/>
      <c r="EY116" s="289"/>
      <c r="EZ116" s="289"/>
      <c r="FA116" s="289"/>
      <c r="FB116" s="289"/>
      <c r="FC116" s="289"/>
      <c r="FD116" s="289"/>
      <c r="FE116" s="289"/>
      <c r="FF116" s="289"/>
      <c r="FG116" s="289"/>
      <c r="FH116" s="289"/>
      <c r="FI116" s="289"/>
      <c r="FJ116" s="289"/>
      <c r="FK116" s="289"/>
      <c r="FL116" s="289"/>
      <c r="FM116" s="289"/>
      <c r="FN116" s="289"/>
      <c r="FO116" s="289"/>
      <c r="FP116" s="289"/>
      <c r="FQ116" s="289"/>
      <c r="FR116" s="289"/>
      <c r="FS116" s="289"/>
      <c r="FT116" s="289"/>
      <c r="FU116" s="289"/>
      <c r="FV116" s="289"/>
      <c r="FW116" s="289"/>
      <c r="FX116" s="289"/>
      <c r="FY116" s="289"/>
      <c r="FZ116" s="289"/>
      <c r="GA116" s="289"/>
      <c r="GB116" s="289"/>
      <c r="GC116" s="289"/>
      <c r="GD116" s="289"/>
      <c r="GE116" s="289"/>
      <c r="GF116" s="289"/>
      <c r="GG116" s="289"/>
      <c r="GH116" s="289"/>
      <c r="GI116" s="289"/>
      <c r="GJ116" s="289"/>
      <c r="GK116" s="289"/>
      <c r="GL116" s="289"/>
      <c r="GM116" s="289"/>
      <c r="GN116" s="289"/>
      <c r="GO116" s="289"/>
      <c r="GP116" s="289"/>
      <c r="GQ116" s="289"/>
      <c r="GR116" s="289"/>
      <c r="GS116" s="289"/>
      <c r="GT116" s="289"/>
      <c r="GU116" s="289"/>
      <c r="GV116" s="289"/>
      <c r="GW116" s="289"/>
      <c r="GX116" s="289"/>
      <c r="GY116" s="289"/>
      <c r="GZ116" s="289"/>
      <c r="HA116" s="289"/>
      <c r="HB116" s="289"/>
      <c r="HC116" s="289"/>
      <c r="HD116" s="289"/>
      <c r="HE116" s="289"/>
      <c r="HF116" s="289"/>
      <c r="HG116" s="289"/>
      <c r="HH116" s="289"/>
      <c r="HI116" s="289"/>
      <c r="HJ116" s="289"/>
      <c r="HK116" s="289"/>
      <c r="HL116" s="289"/>
      <c r="HM116" s="289"/>
      <c r="HN116" s="289"/>
      <c r="HO116" s="289"/>
      <c r="HP116" s="289"/>
      <c r="HQ116" s="289"/>
      <c r="HR116" s="289"/>
      <c r="HS116" s="289"/>
      <c r="HT116" s="289"/>
      <c r="HU116" s="289"/>
      <c r="HV116" s="289"/>
      <c r="HW116" s="289"/>
      <c r="HX116" s="289"/>
      <c r="HY116" s="289"/>
      <c r="HZ116" s="289"/>
      <c r="IA116" s="289"/>
      <c r="IB116" s="289"/>
      <c r="IC116" s="289"/>
      <c r="ID116" s="289"/>
      <c r="IE116" s="289"/>
      <c r="IF116" s="289"/>
      <c r="IG116" s="289"/>
      <c r="IH116" s="289"/>
    </row>
    <row r="117" spans="1:242" s="23" customFormat="1" ht="13.5" customHeight="1" x14ac:dyDescent="0.25">
      <c r="A117" s="265">
        <v>54</v>
      </c>
      <c r="B117" s="175" t="s">
        <v>32</v>
      </c>
      <c r="C117" s="78" t="s">
        <v>159</v>
      </c>
      <c r="D117" s="327"/>
      <c r="E117" s="324">
        <v>1</v>
      </c>
      <c r="F117" s="324"/>
      <c r="G117" s="324"/>
      <c r="H117" s="324"/>
      <c r="I117" s="324"/>
      <c r="J117" s="324"/>
      <c r="K117" s="324"/>
      <c r="L117" s="324"/>
      <c r="M117" s="324"/>
      <c r="N117" s="324">
        <v>1</v>
      </c>
      <c r="O117" s="324"/>
      <c r="P117" s="324"/>
      <c r="Q117" s="324"/>
      <c r="R117" s="324"/>
      <c r="S117" s="324"/>
      <c r="T117" s="324">
        <v>2</v>
      </c>
      <c r="U117" s="324">
        <v>1</v>
      </c>
      <c r="V117" s="324"/>
      <c r="W117" s="324"/>
      <c r="X117" s="324"/>
      <c r="Y117" s="324"/>
      <c r="Z117" s="324"/>
      <c r="AA117" s="324">
        <v>2</v>
      </c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>
        <v>34</v>
      </c>
      <c r="AU117" s="324"/>
      <c r="AV117" s="324"/>
      <c r="AW117" s="324"/>
      <c r="AX117" s="324"/>
      <c r="AY117" s="158"/>
      <c r="AZ117" s="191"/>
      <c r="BA117" s="324"/>
      <c r="BB117" s="324"/>
      <c r="BC117" s="162"/>
      <c r="BD117" s="162"/>
      <c r="BE117" s="324"/>
      <c r="BF117" s="324"/>
      <c r="BG117" s="324"/>
      <c r="BH117" s="324"/>
      <c r="BI117" s="324"/>
      <c r="BJ117" s="324"/>
      <c r="BK117" s="324"/>
      <c r="BL117" s="324"/>
      <c r="BM117" s="324">
        <v>2</v>
      </c>
      <c r="BN117" s="324"/>
      <c r="BO117" s="324"/>
      <c r="BP117" s="324"/>
      <c r="BQ117" s="324"/>
      <c r="BR117" s="324"/>
      <c r="BS117" s="324"/>
      <c r="BT117" s="185">
        <f t="shared" si="4"/>
        <v>43</v>
      </c>
      <c r="BU117"/>
      <c r="BV117" s="284"/>
      <c r="BW117" s="285"/>
      <c r="BX117" s="285"/>
      <c r="BY117" s="285"/>
      <c r="BZ117" s="285"/>
      <c r="CA117" s="285"/>
      <c r="CB117" s="285"/>
      <c r="CC117" s="285"/>
      <c r="CD117" s="285"/>
      <c r="CE117" s="285"/>
      <c r="CF117" s="285"/>
      <c r="CG117" s="285"/>
      <c r="CH117" s="285"/>
      <c r="CI117" s="285"/>
      <c r="CJ117" s="285"/>
      <c r="CK117" s="285"/>
      <c r="CL117" s="285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6"/>
      <c r="CW117" s="286"/>
      <c r="CX117" s="286"/>
      <c r="CY117" s="286"/>
      <c r="CZ117" s="286"/>
      <c r="DA117" s="286"/>
      <c r="DB117" s="286"/>
      <c r="DC117" s="286"/>
      <c r="DD117" s="286"/>
      <c r="DE117" s="286"/>
      <c r="DF117" s="286"/>
      <c r="DG117" s="286"/>
      <c r="DH117" s="286"/>
      <c r="DI117" s="286"/>
      <c r="DJ117" s="286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6"/>
      <c r="DW117" s="286"/>
      <c r="DX117" s="286"/>
      <c r="DY117" s="286"/>
      <c r="DZ117" s="286"/>
      <c r="EA117" s="286"/>
      <c r="EB117" s="286"/>
      <c r="EC117" s="286"/>
      <c r="ED117" s="286"/>
      <c r="EE117" s="286"/>
      <c r="EF117" s="286"/>
      <c r="EG117" s="286"/>
      <c r="EH117" s="286"/>
      <c r="EI117" s="286"/>
      <c r="EJ117" s="286"/>
      <c r="EK117" s="286"/>
      <c r="EL117" s="286"/>
      <c r="EM117" s="286"/>
      <c r="EN117" s="286"/>
      <c r="EO117" s="286"/>
      <c r="EP117" s="286"/>
      <c r="EQ117" s="286"/>
      <c r="ER117" s="286"/>
      <c r="ES117" s="286"/>
      <c r="ET117" s="286"/>
      <c r="EU117" s="286"/>
      <c r="EV117" s="286"/>
      <c r="EW117" s="286"/>
      <c r="EX117" s="286"/>
      <c r="EY117" s="286"/>
      <c r="EZ117" s="286"/>
      <c r="FA117" s="286"/>
      <c r="FB117" s="286"/>
      <c r="FC117" s="286"/>
      <c r="FD117" s="286"/>
      <c r="FE117" s="286"/>
      <c r="FF117" s="286"/>
      <c r="FG117" s="286"/>
      <c r="FH117" s="286"/>
      <c r="FI117" s="286"/>
      <c r="FJ117" s="286"/>
      <c r="FK117" s="286"/>
      <c r="FL117" s="286"/>
      <c r="FM117" s="286"/>
      <c r="FN117" s="286"/>
      <c r="FO117" s="286"/>
      <c r="FP117" s="286"/>
      <c r="FQ117" s="286"/>
      <c r="FR117" s="286"/>
      <c r="FS117" s="286"/>
      <c r="FT117" s="286"/>
      <c r="FU117" s="286"/>
      <c r="FV117" s="286"/>
      <c r="FW117" s="286"/>
      <c r="FX117" s="286"/>
      <c r="FY117" s="286"/>
      <c r="FZ117" s="286"/>
      <c r="GA117" s="286"/>
      <c r="GB117" s="286"/>
      <c r="GC117" s="286"/>
      <c r="GD117" s="286"/>
      <c r="GE117" s="286"/>
      <c r="GF117" s="286"/>
      <c r="GG117" s="286"/>
      <c r="GH117" s="286"/>
      <c r="GI117" s="286"/>
      <c r="GJ117" s="286"/>
      <c r="GK117" s="286"/>
      <c r="GL117" s="286"/>
      <c r="GM117" s="286"/>
      <c r="GN117" s="286"/>
      <c r="GO117" s="286"/>
      <c r="GP117" s="286"/>
      <c r="GQ117" s="286"/>
      <c r="GR117" s="286"/>
      <c r="GS117" s="286"/>
      <c r="GT117" s="286"/>
      <c r="GU117" s="286"/>
      <c r="GV117" s="286"/>
      <c r="GW117" s="286"/>
      <c r="GX117" s="286"/>
      <c r="GY117" s="286"/>
      <c r="GZ117" s="286"/>
      <c r="HA117" s="286"/>
      <c r="HB117" s="286"/>
      <c r="HC117" s="286"/>
      <c r="HD117" s="286"/>
      <c r="HE117" s="286"/>
      <c r="HF117" s="286"/>
      <c r="HG117" s="286"/>
      <c r="HH117" s="286"/>
      <c r="HI117" s="286"/>
      <c r="HJ117" s="286"/>
      <c r="HK117" s="286"/>
      <c r="HL117" s="286"/>
      <c r="HM117" s="286"/>
      <c r="HN117" s="286"/>
      <c r="HO117" s="286"/>
      <c r="HP117" s="286"/>
      <c r="HQ117" s="286"/>
      <c r="HR117" s="286"/>
      <c r="HS117" s="286"/>
      <c r="HT117" s="286"/>
      <c r="HU117" s="286"/>
      <c r="HV117" s="286"/>
      <c r="HW117" s="286"/>
      <c r="HX117" s="286"/>
      <c r="HY117" s="286"/>
      <c r="HZ117" s="286"/>
      <c r="IA117" s="286"/>
      <c r="IB117" s="286"/>
      <c r="IC117" s="286"/>
      <c r="ID117" s="286"/>
      <c r="IE117" s="286"/>
      <c r="IF117" s="286"/>
      <c r="IG117" s="286"/>
      <c r="IH117" s="286"/>
    </row>
    <row r="118" spans="1:242" s="270" customFormat="1" ht="13.5" customHeight="1" x14ac:dyDescent="0.25">
      <c r="A118" s="272"/>
      <c r="B118" s="244"/>
      <c r="C118" s="359"/>
      <c r="D118" s="322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>
        <v>7</v>
      </c>
      <c r="AB118" s="323"/>
      <c r="AC118" s="323"/>
      <c r="AD118" s="323"/>
      <c r="AE118" s="323">
        <v>1</v>
      </c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>
        <v>4</v>
      </c>
      <c r="AU118" s="323"/>
      <c r="AV118" s="323"/>
      <c r="AW118" s="323"/>
      <c r="AX118" s="323"/>
      <c r="AY118" s="334"/>
      <c r="AZ118" s="331"/>
      <c r="BA118" s="323"/>
      <c r="BB118" s="323"/>
      <c r="BC118" s="330"/>
      <c r="BD118" s="330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>
        <v>1</v>
      </c>
      <c r="BO118" s="323"/>
      <c r="BP118" s="323"/>
      <c r="BQ118" s="323"/>
      <c r="BR118" s="323"/>
      <c r="BS118" s="323"/>
      <c r="BT118" s="395">
        <f t="shared" si="4"/>
        <v>13</v>
      </c>
      <c r="BU118"/>
      <c r="BV118" s="287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  <c r="CH118" s="288"/>
      <c r="CI118" s="288"/>
      <c r="CJ118" s="288"/>
      <c r="CK118" s="288"/>
      <c r="CL118" s="288"/>
      <c r="CM118" s="288"/>
      <c r="CN118" s="288"/>
      <c r="CO118" s="288"/>
      <c r="CP118" s="288"/>
      <c r="CQ118" s="288"/>
      <c r="CR118" s="288"/>
      <c r="CS118" s="288"/>
      <c r="CT118" s="288"/>
      <c r="CU118" s="288"/>
      <c r="CV118" s="289"/>
      <c r="CW118" s="289"/>
      <c r="CX118" s="289"/>
      <c r="CY118" s="289"/>
      <c r="CZ118" s="289"/>
      <c r="DA118" s="289"/>
      <c r="DB118" s="289"/>
      <c r="DC118" s="289"/>
      <c r="DD118" s="289"/>
      <c r="DE118" s="289"/>
      <c r="DF118" s="289"/>
      <c r="DG118" s="289"/>
      <c r="DH118" s="289"/>
      <c r="DI118" s="289"/>
      <c r="DJ118" s="289"/>
      <c r="DK118" s="289"/>
      <c r="DL118" s="289"/>
      <c r="DM118" s="289"/>
      <c r="DN118" s="289"/>
      <c r="DO118" s="289"/>
      <c r="DP118" s="289"/>
      <c r="DQ118" s="289"/>
      <c r="DR118" s="289"/>
      <c r="DS118" s="289"/>
      <c r="DT118" s="289"/>
      <c r="DU118" s="289"/>
      <c r="DV118" s="289"/>
      <c r="DW118" s="289"/>
      <c r="DX118" s="289"/>
      <c r="DY118" s="289"/>
      <c r="DZ118" s="289"/>
      <c r="EA118" s="289"/>
      <c r="EB118" s="289"/>
      <c r="EC118" s="289"/>
      <c r="ED118" s="289"/>
      <c r="EE118" s="289"/>
      <c r="EF118" s="289"/>
      <c r="EG118" s="289"/>
      <c r="EH118" s="289"/>
      <c r="EI118" s="289"/>
      <c r="EJ118" s="289"/>
      <c r="EK118" s="289"/>
      <c r="EL118" s="289"/>
      <c r="EM118" s="289"/>
      <c r="EN118" s="289"/>
      <c r="EO118" s="289"/>
      <c r="EP118" s="289"/>
      <c r="EQ118" s="289"/>
      <c r="ER118" s="289"/>
      <c r="ES118" s="289"/>
      <c r="ET118" s="289"/>
      <c r="EU118" s="289"/>
      <c r="EV118" s="289"/>
      <c r="EW118" s="289"/>
      <c r="EX118" s="289"/>
      <c r="EY118" s="289"/>
      <c r="EZ118" s="289"/>
      <c r="FA118" s="289"/>
      <c r="FB118" s="289"/>
      <c r="FC118" s="289"/>
      <c r="FD118" s="289"/>
      <c r="FE118" s="289"/>
      <c r="FF118" s="289"/>
      <c r="FG118" s="289"/>
      <c r="FH118" s="289"/>
      <c r="FI118" s="289"/>
      <c r="FJ118" s="289"/>
      <c r="FK118" s="289"/>
      <c r="FL118" s="289"/>
      <c r="FM118" s="289"/>
      <c r="FN118" s="289"/>
      <c r="FO118" s="289"/>
      <c r="FP118" s="289"/>
      <c r="FQ118" s="289"/>
      <c r="FR118" s="289"/>
      <c r="FS118" s="289"/>
      <c r="FT118" s="289"/>
      <c r="FU118" s="289"/>
      <c r="FV118" s="289"/>
      <c r="FW118" s="289"/>
      <c r="FX118" s="289"/>
      <c r="FY118" s="289"/>
      <c r="FZ118" s="289"/>
      <c r="GA118" s="289"/>
      <c r="GB118" s="289"/>
      <c r="GC118" s="289"/>
      <c r="GD118" s="289"/>
      <c r="GE118" s="289"/>
      <c r="GF118" s="289"/>
      <c r="GG118" s="289"/>
      <c r="GH118" s="289"/>
      <c r="GI118" s="289"/>
      <c r="GJ118" s="289"/>
      <c r="GK118" s="289"/>
      <c r="GL118" s="289"/>
      <c r="GM118" s="289"/>
      <c r="GN118" s="289"/>
      <c r="GO118" s="289"/>
      <c r="GP118" s="289"/>
      <c r="GQ118" s="289"/>
      <c r="GR118" s="289"/>
      <c r="GS118" s="289"/>
      <c r="GT118" s="289"/>
      <c r="GU118" s="289"/>
      <c r="GV118" s="289"/>
      <c r="GW118" s="289"/>
      <c r="GX118" s="289"/>
      <c r="GY118" s="289"/>
      <c r="GZ118" s="289"/>
      <c r="HA118" s="289"/>
      <c r="HB118" s="289"/>
      <c r="HC118" s="289"/>
      <c r="HD118" s="289"/>
      <c r="HE118" s="289"/>
      <c r="HF118" s="289"/>
      <c r="HG118" s="289"/>
      <c r="HH118" s="289"/>
      <c r="HI118" s="289"/>
      <c r="HJ118" s="289"/>
      <c r="HK118" s="289"/>
      <c r="HL118" s="289"/>
      <c r="HM118" s="289"/>
      <c r="HN118" s="289"/>
      <c r="HO118" s="289"/>
      <c r="HP118" s="289"/>
      <c r="HQ118" s="289"/>
      <c r="HR118" s="289"/>
      <c r="HS118" s="289"/>
      <c r="HT118" s="289"/>
      <c r="HU118" s="289"/>
      <c r="HV118" s="289"/>
      <c r="HW118" s="289"/>
      <c r="HX118" s="289"/>
      <c r="HY118" s="289"/>
      <c r="HZ118" s="289"/>
      <c r="IA118" s="289"/>
      <c r="IB118" s="289"/>
      <c r="IC118" s="289"/>
      <c r="ID118" s="289"/>
      <c r="IE118" s="289"/>
      <c r="IF118" s="289"/>
      <c r="IG118" s="289"/>
      <c r="IH118" s="289"/>
    </row>
    <row r="119" spans="1:242" s="23" customFormat="1" ht="13.5" customHeight="1" x14ac:dyDescent="0.25">
      <c r="A119" s="265">
        <v>55</v>
      </c>
      <c r="B119" s="175" t="s">
        <v>33</v>
      </c>
      <c r="C119" s="78" t="s">
        <v>160</v>
      </c>
      <c r="D119" s="327" t="s">
        <v>368</v>
      </c>
      <c r="E119" s="324" t="s">
        <v>368</v>
      </c>
      <c r="F119" s="324" t="s">
        <v>368</v>
      </c>
      <c r="G119" s="324"/>
      <c r="H119" s="324"/>
      <c r="I119" s="324" t="s">
        <v>368</v>
      </c>
      <c r="J119" s="324" t="s">
        <v>368</v>
      </c>
      <c r="K119" s="324" t="s">
        <v>368</v>
      </c>
      <c r="L119" s="324" t="s">
        <v>368</v>
      </c>
      <c r="M119" s="324" t="s">
        <v>368</v>
      </c>
      <c r="N119" s="324" t="s">
        <v>368</v>
      </c>
      <c r="O119" s="324" t="s">
        <v>368</v>
      </c>
      <c r="P119" s="324" t="s">
        <v>368</v>
      </c>
      <c r="Q119" s="324" t="s">
        <v>368</v>
      </c>
      <c r="R119" s="324" t="s">
        <v>368</v>
      </c>
      <c r="S119" s="324" t="s">
        <v>368</v>
      </c>
      <c r="T119" s="324" t="s">
        <v>368</v>
      </c>
      <c r="U119" s="324" t="s">
        <v>368</v>
      </c>
      <c r="V119" s="324" t="s">
        <v>368</v>
      </c>
      <c r="W119" s="324" t="s">
        <v>368</v>
      </c>
      <c r="X119" s="324" t="s">
        <v>368</v>
      </c>
      <c r="Y119" s="324" t="s">
        <v>368</v>
      </c>
      <c r="Z119" s="324" t="s">
        <v>368</v>
      </c>
      <c r="AA119" s="324" t="s">
        <v>368</v>
      </c>
      <c r="AB119" s="324" t="s">
        <v>368</v>
      </c>
      <c r="AC119" s="324" t="s">
        <v>368</v>
      </c>
      <c r="AD119" s="324" t="s">
        <v>368</v>
      </c>
      <c r="AE119" s="324" t="s">
        <v>368</v>
      </c>
      <c r="AF119" s="324" t="s">
        <v>368</v>
      </c>
      <c r="AG119" s="324" t="s">
        <v>368</v>
      </c>
      <c r="AH119" s="324"/>
      <c r="AI119" s="324" t="s">
        <v>368</v>
      </c>
      <c r="AJ119" s="324"/>
      <c r="AK119" s="324" t="s">
        <v>368</v>
      </c>
      <c r="AL119" s="324" t="s">
        <v>368</v>
      </c>
      <c r="AM119" s="324"/>
      <c r="AN119" s="324" t="s">
        <v>368</v>
      </c>
      <c r="AO119" s="324" t="s">
        <v>368</v>
      </c>
      <c r="AP119" s="324" t="s">
        <v>368</v>
      </c>
      <c r="AQ119" s="324" t="s">
        <v>368</v>
      </c>
      <c r="AR119" s="324" t="s">
        <v>368</v>
      </c>
      <c r="AS119" s="324" t="s">
        <v>368</v>
      </c>
      <c r="AT119" s="324" t="s">
        <v>368</v>
      </c>
      <c r="AU119" s="324" t="s">
        <v>368</v>
      </c>
      <c r="AV119" s="324" t="s">
        <v>368</v>
      </c>
      <c r="AW119" s="324" t="s">
        <v>368</v>
      </c>
      <c r="AX119" s="324" t="s">
        <v>368</v>
      </c>
      <c r="AY119" s="324" t="s">
        <v>368</v>
      </c>
      <c r="AZ119" s="186"/>
      <c r="BA119" s="324" t="s">
        <v>368</v>
      </c>
      <c r="BB119" s="324"/>
      <c r="BC119" s="324" t="s">
        <v>368</v>
      </c>
      <c r="BD119" s="324" t="s">
        <v>368</v>
      </c>
      <c r="BE119" s="324" t="s">
        <v>368</v>
      </c>
      <c r="BF119" s="324" t="s">
        <v>368</v>
      </c>
      <c r="BG119" s="324"/>
      <c r="BH119" s="324" t="s">
        <v>368</v>
      </c>
      <c r="BI119" s="324" t="s">
        <v>368</v>
      </c>
      <c r="BJ119" s="324"/>
      <c r="BK119" s="324" t="s">
        <v>368</v>
      </c>
      <c r="BL119" s="324" t="s">
        <v>368</v>
      </c>
      <c r="BM119" s="324" t="s">
        <v>368</v>
      </c>
      <c r="BN119" s="324" t="s">
        <v>368</v>
      </c>
      <c r="BO119" s="324" t="s">
        <v>368</v>
      </c>
      <c r="BP119" s="324" t="s">
        <v>368</v>
      </c>
      <c r="BQ119" s="324"/>
      <c r="BR119" s="324" t="s">
        <v>368</v>
      </c>
      <c r="BS119" s="324" t="s">
        <v>368</v>
      </c>
      <c r="BT119" s="185">
        <f t="shared" si="4"/>
        <v>0</v>
      </c>
      <c r="BU119"/>
      <c r="BV119" s="284"/>
      <c r="BW119" s="285"/>
      <c r="BX119" s="285"/>
      <c r="BY119" s="285"/>
      <c r="BZ119" s="285"/>
      <c r="CA119" s="285"/>
      <c r="CB119" s="285"/>
      <c r="CC119" s="285"/>
      <c r="CD119" s="285"/>
      <c r="CE119" s="285"/>
      <c r="CF119" s="285"/>
      <c r="CG119" s="285"/>
      <c r="CH119" s="285"/>
      <c r="CI119" s="285"/>
      <c r="CJ119" s="285"/>
      <c r="CK119" s="285"/>
      <c r="CL119" s="285"/>
      <c r="CM119" s="285"/>
      <c r="CN119" s="285"/>
      <c r="CO119" s="285"/>
      <c r="CP119" s="285"/>
      <c r="CQ119" s="285"/>
      <c r="CR119" s="285"/>
      <c r="CS119" s="285"/>
      <c r="CT119" s="285"/>
      <c r="CU119" s="285"/>
      <c r="CV119" s="286"/>
      <c r="CW119" s="286"/>
      <c r="CX119" s="286"/>
      <c r="CY119" s="286"/>
      <c r="CZ119" s="286"/>
      <c r="DA119" s="286"/>
      <c r="DB119" s="286"/>
      <c r="DC119" s="286"/>
      <c r="DD119" s="286"/>
      <c r="DE119" s="286"/>
      <c r="DF119" s="286"/>
      <c r="DG119" s="286"/>
      <c r="DH119" s="286"/>
      <c r="DI119" s="286"/>
      <c r="DJ119" s="286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6"/>
      <c r="DW119" s="286"/>
      <c r="DX119" s="286"/>
      <c r="DY119" s="286"/>
      <c r="DZ119" s="286"/>
      <c r="EA119" s="286"/>
      <c r="EB119" s="286"/>
      <c r="EC119" s="286"/>
      <c r="ED119" s="286"/>
      <c r="EE119" s="286"/>
      <c r="EF119" s="286"/>
      <c r="EG119" s="286"/>
      <c r="EH119" s="286"/>
      <c r="EI119" s="286"/>
      <c r="EJ119" s="286"/>
      <c r="EK119" s="286"/>
      <c r="EL119" s="286"/>
      <c r="EM119" s="286"/>
      <c r="EN119" s="286"/>
      <c r="EO119" s="286"/>
      <c r="EP119" s="286"/>
      <c r="EQ119" s="286"/>
      <c r="ER119" s="286"/>
      <c r="ES119" s="286"/>
      <c r="ET119" s="286"/>
      <c r="EU119" s="286"/>
      <c r="EV119" s="286"/>
      <c r="EW119" s="286"/>
      <c r="EX119" s="286"/>
      <c r="EY119" s="286"/>
      <c r="EZ119" s="286"/>
      <c r="FA119" s="286"/>
      <c r="FB119" s="286"/>
      <c r="FC119" s="286"/>
      <c r="FD119" s="286"/>
      <c r="FE119" s="286"/>
      <c r="FF119" s="286"/>
      <c r="FG119" s="286"/>
      <c r="FH119" s="286"/>
      <c r="FI119" s="286"/>
      <c r="FJ119" s="286"/>
      <c r="FK119" s="286"/>
      <c r="FL119" s="286"/>
      <c r="FM119" s="286"/>
      <c r="FN119" s="286"/>
      <c r="FO119" s="286"/>
      <c r="FP119" s="286"/>
      <c r="FQ119" s="286"/>
      <c r="FR119" s="286"/>
      <c r="FS119" s="286"/>
      <c r="FT119" s="286"/>
      <c r="FU119" s="286"/>
      <c r="FV119" s="286"/>
      <c r="FW119" s="286"/>
      <c r="FX119" s="286"/>
      <c r="FY119" s="286"/>
      <c r="FZ119" s="286"/>
      <c r="GA119" s="286"/>
      <c r="GB119" s="286"/>
      <c r="GC119" s="286"/>
      <c r="GD119" s="286"/>
      <c r="GE119" s="286"/>
      <c r="GF119" s="286"/>
      <c r="GG119" s="286"/>
      <c r="GH119" s="286"/>
      <c r="GI119" s="286"/>
      <c r="GJ119" s="286"/>
      <c r="GK119" s="286"/>
      <c r="GL119" s="286"/>
      <c r="GM119" s="286"/>
      <c r="GN119" s="286"/>
      <c r="GO119" s="286"/>
      <c r="GP119" s="286"/>
      <c r="GQ119" s="286"/>
      <c r="GR119" s="286"/>
      <c r="GS119" s="286"/>
      <c r="GT119" s="286"/>
      <c r="GU119" s="286"/>
      <c r="GV119" s="286"/>
      <c r="GW119" s="286"/>
      <c r="GX119" s="286"/>
      <c r="GY119" s="286"/>
      <c r="GZ119" s="286"/>
      <c r="HA119" s="286"/>
      <c r="HB119" s="286"/>
      <c r="HC119" s="286"/>
      <c r="HD119" s="286"/>
      <c r="HE119" s="286"/>
      <c r="HF119" s="286"/>
      <c r="HG119" s="286"/>
      <c r="HH119" s="286"/>
      <c r="HI119" s="286"/>
      <c r="HJ119" s="286"/>
      <c r="HK119" s="286"/>
      <c r="HL119" s="286"/>
      <c r="HM119" s="286"/>
      <c r="HN119" s="286"/>
      <c r="HO119" s="286"/>
      <c r="HP119" s="286"/>
      <c r="HQ119" s="286"/>
      <c r="HR119" s="286"/>
      <c r="HS119" s="286"/>
      <c r="HT119" s="286"/>
      <c r="HU119" s="286"/>
      <c r="HV119" s="286"/>
      <c r="HW119" s="286"/>
      <c r="HX119" s="286"/>
      <c r="HY119" s="286"/>
      <c r="HZ119" s="286"/>
      <c r="IA119" s="286"/>
      <c r="IB119" s="286"/>
      <c r="IC119" s="286"/>
      <c r="ID119" s="286"/>
      <c r="IE119" s="286"/>
      <c r="IF119" s="286"/>
      <c r="IG119" s="286"/>
      <c r="IH119" s="286"/>
    </row>
    <row r="120" spans="1:242" s="270" customFormat="1" ht="13.5" customHeight="1" x14ac:dyDescent="0.25">
      <c r="A120" s="272"/>
      <c r="B120" s="244"/>
      <c r="C120" s="359"/>
      <c r="D120" s="322" t="s">
        <v>368</v>
      </c>
      <c r="E120" s="323" t="s">
        <v>368</v>
      </c>
      <c r="F120" s="323" t="s">
        <v>368</v>
      </c>
      <c r="G120" s="323"/>
      <c r="H120" s="323"/>
      <c r="I120" s="323" t="s">
        <v>368</v>
      </c>
      <c r="J120" s="323" t="s">
        <v>368</v>
      </c>
      <c r="K120" s="323" t="s">
        <v>368</v>
      </c>
      <c r="L120" s="323" t="s">
        <v>368</v>
      </c>
      <c r="M120" s="323" t="s">
        <v>368</v>
      </c>
      <c r="N120" s="323" t="s">
        <v>368</v>
      </c>
      <c r="O120" s="323" t="s">
        <v>368</v>
      </c>
      <c r="P120" s="323" t="s">
        <v>368</v>
      </c>
      <c r="Q120" s="323" t="s">
        <v>368</v>
      </c>
      <c r="R120" s="323" t="s">
        <v>368</v>
      </c>
      <c r="S120" s="323" t="s">
        <v>368</v>
      </c>
      <c r="T120" s="323" t="s">
        <v>368</v>
      </c>
      <c r="U120" s="323" t="s">
        <v>368</v>
      </c>
      <c r="V120" s="323" t="s">
        <v>368</v>
      </c>
      <c r="W120" s="323" t="s">
        <v>368</v>
      </c>
      <c r="X120" s="323" t="s">
        <v>368</v>
      </c>
      <c r="Y120" s="323" t="s">
        <v>368</v>
      </c>
      <c r="Z120" s="323" t="s">
        <v>368</v>
      </c>
      <c r="AA120" s="323" t="s">
        <v>368</v>
      </c>
      <c r="AB120" s="323" t="s">
        <v>368</v>
      </c>
      <c r="AC120" s="323" t="s">
        <v>368</v>
      </c>
      <c r="AD120" s="323" t="s">
        <v>368</v>
      </c>
      <c r="AE120" s="323" t="s">
        <v>368</v>
      </c>
      <c r="AF120" s="323" t="s">
        <v>368</v>
      </c>
      <c r="AG120" s="323" t="s">
        <v>368</v>
      </c>
      <c r="AH120" s="323"/>
      <c r="AI120" s="323" t="s">
        <v>368</v>
      </c>
      <c r="AJ120" s="323"/>
      <c r="AK120" s="323" t="s">
        <v>368</v>
      </c>
      <c r="AL120" s="323" t="s">
        <v>368</v>
      </c>
      <c r="AM120" s="323"/>
      <c r="AN120" s="323" t="s">
        <v>368</v>
      </c>
      <c r="AO120" s="323" t="s">
        <v>368</v>
      </c>
      <c r="AP120" s="323" t="s">
        <v>368</v>
      </c>
      <c r="AQ120" s="323" t="s">
        <v>368</v>
      </c>
      <c r="AR120" s="323" t="s">
        <v>368</v>
      </c>
      <c r="AS120" s="323" t="s">
        <v>368</v>
      </c>
      <c r="AT120" s="323"/>
      <c r="AU120" s="323" t="s">
        <v>368</v>
      </c>
      <c r="AV120" s="323" t="s">
        <v>368</v>
      </c>
      <c r="AW120" s="323" t="s">
        <v>368</v>
      </c>
      <c r="AX120" s="323" t="s">
        <v>368</v>
      </c>
      <c r="AY120" s="323" t="s">
        <v>368</v>
      </c>
      <c r="AZ120" s="329"/>
      <c r="BA120" s="323" t="s">
        <v>368</v>
      </c>
      <c r="BB120" s="323"/>
      <c r="BC120" s="323" t="s">
        <v>368</v>
      </c>
      <c r="BD120" s="323" t="s">
        <v>368</v>
      </c>
      <c r="BE120" s="323" t="s">
        <v>368</v>
      </c>
      <c r="BF120" s="323" t="s">
        <v>368</v>
      </c>
      <c r="BG120" s="323"/>
      <c r="BH120" s="323" t="s">
        <v>368</v>
      </c>
      <c r="BI120" s="323" t="s">
        <v>368</v>
      </c>
      <c r="BJ120" s="323"/>
      <c r="BK120" s="323" t="s">
        <v>368</v>
      </c>
      <c r="BL120" s="323" t="s">
        <v>368</v>
      </c>
      <c r="BM120" s="323" t="s">
        <v>368</v>
      </c>
      <c r="BN120" s="323" t="s">
        <v>368</v>
      </c>
      <c r="BO120" s="323" t="s">
        <v>368</v>
      </c>
      <c r="BP120" s="323" t="s">
        <v>368</v>
      </c>
      <c r="BQ120" s="323"/>
      <c r="BR120" s="323" t="s">
        <v>368</v>
      </c>
      <c r="BS120" s="323" t="s">
        <v>368</v>
      </c>
      <c r="BT120" s="395">
        <f t="shared" si="4"/>
        <v>0</v>
      </c>
      <c r="BU120"/>
      <c r="BV120" s="287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  <c r="CH120" s="288"/>
      <c r="CI120" s="288"/>
      <c r="CJ120" s="288"/>
      <c r="CK120" s="288"/>
      <c r="CL120" s="288"/>
      <c r="CM120" s="288"/>
      <c r="CN120" s="288"/>
      <c r="CO120" s="288"/>
      <c r="CP120" s="288"/>
      <c r="CQ120" s="288"/>
      <c r="CR120" s="288"/>
      <c r="CS120" s="288"/>
      <c r="CT120" s="288"/>
      <c r="CU120" s="288"/>
      <c r="CV120" s="289"/>
      <c r="CW120" s="289"/>
      <c r="CX120" s="289"/>
      <c r="CY120" s="289"/>
      <c r="CZ120" s="289"/>
      <c r="DA120" s="289"/>
      <c r="DB120" s="289"/>
      <c r="DC120" s="289"/>
      <c r="DD120" s="289"/>
      <c r="DE120" s="289"/>
      <c r="DF120" s="289"/>
      <c r="DG120" s="289"/>
      <c r="DH120" s="289"/>
      <c r="DI120" s="289"/>
      <c r="DJ120" s="289"/>
      <c r="DK120" s="289"/>
      <c r="DL120" s="289"/>
      <c r="DM120" s="289"/>
      <c r="DN120" s="289"/>
      <c r="DO120" s="289"/>
      <c r="DP120" s="289"/>
      <c r="DQ120" s="289"/>
      <c r="DR120" s="289"/>
      <c r="DS120" s="289"/>
      <c r="DT120" s="289"/>
      <c r="DU120" s="289"/>
      <c r="DV120" s="289"/>
      <c r="DW120" s="289"/>
      <c r="DX120" s="289"/>
      <c r="DY120" s="289"/>
      <c r="DZ120" s="289"/>
      <c r="EA120" s="289"/>
      <c r="EB120" s="289"/>
      <c r="EC120" s="289"/>
      <c r="ED120" s="289"/>
      <c r="EE120" s="289"/>
      <c r="EF120" s="289"/>
      <c r="EG120" s="289"/>
      <c r="EH120" s="289"/>
      <c r="EI120" s="289"/>
      <c r="EJ120" s="289"/>
      <c r="EK120" s="289"/>
      <c r="EL120" s="289"/>
      <c r="EM120" s="289"/>
      <c r="EN120" s="289"/>
      <c r="EO120" s="289"/>
      <c r="EP120" s="289"/>
      <c r="EQ120" s="289"/>
      <c r="ER120" s="289"/>
      <c r="ES120" s="289"/>
      <c r="ET120" s="289"/>
      <c r="EU120" s="289"/>
      <c r="EV120" s="289"/>
      <c r="EW120" s="289"/>
      <c r="EX120" s="289"/>
      <c r="EY120" s="289"/>
      <c r="EZ120" s="289"/>
      <c r="FA120" s="289"/>
      <c r="FB120" s="289"/>
      <c r="FC120" s="289"/>
      <c r="FD120" s="289"/>
      <c r="FE120" s="289"/>
      <c r="FF120" s="289"/>
      <c r="FG120" s="289"/>
      <c r="FH120" s="289"/>
      <c r="FI120" s="289"/>
      <c r="FJ120" s="289"/>
      <c r="FK120" s="289"/>
      <c r="FL120" s="289"/>
      <c r="FM120" s="289"/>
      <c r="FN120" s="289"/>
      <c r="FO120" s="289"/>
      <c r="FP120" s="289"/>
      <c r="FQ120" s="289"/>
      <c r="FR120" s="289"/>
      <c r="FS120" s="289"/>
      <c r="FT120" s="289"/>
      <c r="FU120" s="289"/>
      <c r="FV120" s="289"/>
      <c r="FW120" s="289"/>
      <c r="FX120" s="289"/>
      <c r="FY120" s="289"/>
      <c r="FZ120" s="289"/>
      <c r="GA120" s="289"/>
      <c r="GB120" s="289"/>
      <c r="GC120" s="289"/>
      <c r="GD120" s="289"/>
      <c r="GE120" s="289"/>
      <c r="GF120" s="289"/>
      <c r="GG120" s="289"/>
      <c r="GH120" s="289"/>
      <c r="GI120" s="289"/>
      <c r="GJ120" s="289"/>
      <c r="GK120" s="289"/>
      <c r="GL120" s="289"/>
      <c r="GM120" s="289"/>
      <c r="GN120" s="289"/>
      <c r="GO120" s="289"/>
      <c r="GP120" s="289"/>
      <c r="GQ120" s="289"/>
      <c r="GR120" s="289"/>
      <c r="GS120" s="289"/>
      <c r="GT120" s="289"/>
      <c r="GU120" s="289"/>
      <c r="GV120" s="289"/>
      <c r="GW120" s="289"/>
      <c r="GX120" s="289"/>
      <c r="GY120" s="289"/>
      <c r="GZ120" s="289"/>
      <c r="HA120" s="289"/>
      <c r="HB120" s="289"/>
      <c r="HC120" s="289"/>
      <c r="HD120" s="289"/>
      <c r="HE120" s="289"/>
      <c r="HF120" s="289"/>
      <c r="HG120" s="289"/>
      <c r="HH120" s="289"/>
      <c r="HI120" s="289"/>
      <c r="HJ120" s="289"/>
      <c r="HK120" s="289"/>
      <c r="HL120" s="289"/>
      <c r="HM120" s="289"/>
      <c r="HN120" s="289"/>
      <c r="HO120" s="289"/>
      <c r="HP120" s="289"/>
      <c r="HQ120" s="289"/>
      <c r="HR120" s="289"/>
      <c r="HS120" s="289"/>
      <c r="HT120" s="289"/>
      <c r="HU120" s="289"/>
      <c r="HV120" s="289"/>
      <c r="HW120" s="289"/>
      <c r="HX120" s="289"/>
      <c r="HY120" s="289"/>
      <c r="HZ120" s="289"/>
      <c r="IA120" s="289"/>
      <c r="IB120" s="289"/>
      <c r="IC120" s="289"/>
      <c r="ID120" s="289"/>
      <c r="IE120" s="289"/>
      <c r="IF120" s="289"/>
      <c r="IG120" s="289"/>
      <c r="IH120" s="289"/>
    </row>
    <row r="121" spans="1:242" s="23" customFormat="1" ht="13.5" customHeight="1" x14ac:dyDescent="0.25">
      <c r="A121" s="265">
        <v>56</v>
      </c>
      <c r="B121" s="175" t="s">
        <v>35</v>
      </c>
      <c r="C121" s="78" t="s">
        <v>36</v>
      </c>
      <c r="D121" s="327" t="s">
        <v>368</v>
      </c>
      <c r="E121" s="324" t="s">
        <v>368</v>
      </c>
      <c r="F121" s="324" t="s">
        <v>368</v>
      </c>
      <c r="G121" s="324"/>
      <c r="H121" s="324"/>
      <c r="I121" s="324" t="s">
        <v>368</v>
      </c>
      <c r="J121" s="324" t="s">
        <v>368</v>
      </c>
      <c r="K121" s="324" t="s">
        <v>368</v>
      </c>
      <c r="L121" s="324" t="s">
        <v>368</v>
      </c>
      <c r="M121" s="324" t="s">
        <v>368</v>
      </c>
      <c r="N121" s="324" t="s">
        <v>368</v>
      </c>
      <c r="O121" s="324" t="s">
        <v>368</v>
      </c>
      <c r="P121" s="324" t="s">
        <v>368</v>
      </c>
      <c r="Q121" s="324" t="s">
        <v>368</v>
      </c>
      <c r="R121" s="324" t="s">
        <v>368</v>
      </c>
      <c r="S121" s="324" t="s">
        <v>368</v>
      </c>
      <c r="T121" s="324" t="s">
        <v>368</v>
      </c>
      <c r="U121" s="324" t="s">
        <v>368</v>
      </c>
      <c r="V121" s="324" t="s">
        <v>368</v>
      </c>
      <c r="W121" s="324" t="s">
        <v>368</v>
      </c>
      <c r="X121" s="324" t="s">
        <v>368</v>
      </c>
      <c r="Y121" s="324" t="s">
        <v>368</v>
      </c>
      <c r="Z121" s="324" t="s">
        <v>368</v>
      </c>
      <c r="AA121" s="324" t="s">
        <v>368</v>
      </c>
      <c r="AB121" s="324" t="s">
        <v>368</v>
      </c>
      <c r="AC121" s="324" t="s">
        <v>368</v>
      </c>
      <c r="AD121" s="324" t="s">
        <v>368</v>
      </c>
      <c r="AE121" s="324" t="s">
        <v>368</v>
      </c>
      <c r="AF121" s="324" t="s">
        <v>368</v>
      </c>
      <c r="AG121" s="324" t="s">
        <v>368</v>
      </c>
      <c r="AH121" s="324"/>
      <c r="AI121" s="324" t="s">
        <v>368</v>
      </c>
      <c r="AJ121" s="324"/>
      <c r="AK121" s="324" t="s">
        <v>368</v>
      </c>
      <c r="AL121" s="324" t="s">
        <v>368</v>
      </c>
      <c r="AM121" s="324"/>
      <c r="AN121" s="324" t="s">
        <v>368</v>
      </c>
      <c r="AO121" s="324" t="s">
        <v>368</v>
      </c>
      <c r="AP121" s="324" t="s">
        <v>368</v>
      </c>
      <c r="AQ121" s="324" t="s">
        <v>368</v>
      </c>
      <c r="AR121" s="324" t="s">
        <v>368</v>
      </c>
      <c r="AS121" s="324" t="s">
        <v>368</v>
      </c>
      <c r="AT121" s="324" t="s">
        <v>368</v>
      </c>
      <c r="AU121" s="324" t="s">
        <v>368</v>
      </c>
      <c r="AV121" s="324" t="s">
        <v>368</v>
      </c>
      <c r="AW121" s="324" t="s">
        <v>368</v>
      </c>
      <c r="AX121" s="324" t="s">
        <v>368</v>
      </c>
      <c r="AY121" s="162" t="s">
        <v>368</v>
      </c>
      <c r="AZ121" s="349"/>
      <c r="BA121" s="158" t="s">
        <v>368</v>
      </c>
      <c r="BB121" s="186"/>
      <c r="BC121" s="162" t="s">
        <v>368</v>
      </c>
      <c r="BD121" s="162" t="s">
        <v>368</v>
      </c>
      <c r="BE121" s="324" t="s">
        <v>368</v>
      </c>
      <c r="BF121" s="162" t="s">
        <v>368</v>
      </c>
      <c r="BG121" s="324"/>
      <c r="BH121" s="324" t="s">
        <v>368</v>
      </c>
      <c r="BI121" s="324" t="s">
        <v>368</v>
      </c>
      <c r="BJ121" s="324"/>
      <c r="BK121" s="324" t="s">
        <v>368</v>
      </c>
      <c r="BL121" s="324" t="s">
        <v>368</v>
      </c>
      <c r="BM121" s="324" t="s">
        <v>368</v>
      </c>
      <c r="BN121" s="324" t="s">
        <v>368</v>
      </c>
      <c r="BO121" s="324" t="s">
        <v>368</v>
      </c>
      <c r="BP121" s="324" t="s">
        <v>368</v>
      </c>
      <c r="BQ121" s="324"/>
      <c r="BR121" s="324" t="s">
        <v>368</v>
      </c>
      <c r="BS121" s="324" t="s">
        <v>368</v>
      </c>
      <c r="BT121" s="185">
        <f t="shared" si="4"/>
        <v>0</v>
      </c>
      <c r="BU121"/>
      <c r="BV121" s="294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6"/>
      <c r="DW121" s="286"/>
      <c r="DX121" s="286"/>
      <c r="DY121" s="286"/>
      <c r="DZ121" s="286"/>
      <c r="EA121" s="286"/>
      <c r="EB121" s="286"/>
      <c r="EC121" s="286"/>
      <c r="ED121" s="286"/>
      <c r="EE121" s="286"/>
      <c r="EF121" s="286"/>
      <c r="EG121" s="286"/>
      <c r="EH121" s="286"/>
      <c r="EI121" s="286"/>
      <c r="EJ121" s="286"/>
      <c r="EK121" s="286"/>
      <c r="EL121" s="286"/>
      <c r="EM121" s="286"/>
      <c r="EN121" s="286"/>
      <c r="EO121" s="286"/>
      <c r="EP121" s="286"/>
      <c r="EQ121" s="286"/>
      <c r="ER121" s="286"/>
      <c r="ES121" s="286"/>
      <c r="ET121" s="286"/>
      <c r="EU121" s="286"/>
      <c r="EV121" s="286"/>
      <c r="EW121" s="286"/>
      <c r="EX121" s="286"/>
      <c r="EY121" s="286"/>
      <c r="EZ121" s="286"/>
      <c r="FA121" s="286"/>
      <c r="FB121" s="286"/>
      <c r="FC121" s="286"/>
      <c r="FD121" s="286"/>
      <c r="FE121" s="286"/>
      <c r="FF121" s="286"/>
      <c r="FG121" s="286"/>
      <c r="FH121" s="286"/>
      <c r="FI121" s="286"/>
      <c r="FJ121" s="286"/>
      <c r="FK121" s="286"/>
      <c r="FL121" s="286"/>
      <c r="FM121" s="286"/>
      <c r="FN121" s="286"/>
      <c r="FO121" s="286"/>
      <c r="FP121" s="286"/>
      <c r="FQ121" s="286"/>
      <c r="FR121" s="286"/>
      <c r="FS121" s="286"/>
      <c r="FT121" s="286"/>
      <c r="FU121" s="286"/>
      <c r="FV121" s="286"/>
      <c r="FW121" s="286"/>
      <c r="FX121" s="286"/>
      <c r="FY121" s="286"/>
      <c r="FZ121" s="286"/>
      <c r="GA121" s="286"/>
      <c r="GB121" s="286"/>
      <c r="GC121" s="286"/>
      <c r="GD121" s="286"/>
      <c r="GE121" s="286"/>
      <c r="GF121" s="286"/>
      <c r="GG121" s="286"/>
      <c r="GH121" s="286"/>
      <c r="GI121" s="286"/>
      <c r="GJ121" s="286"/>
      <c r="GK121" s="286"/>
      <c r="GL121" s="286"/>
      <c r="GM121" s="286"/>
      <c r="GN121" s="286"/>
      <c r="GO121" s="286"/>
      <c r="GP121" s="286"/>
      <c r="GQ121" s="286"/>
      <c r="GR121" s="286"/>
      <c r="GS121" s="286"/>
      <c r="GT121" s="286"/>
      <c r="GU121" s="286"/>
      <c r="GV121" s="286"/>
      <c r="GW121" s="286"/>
      <c r="GX121" s="286"/>
      <c r="GY121" s="286"/>
      <c r="GZ121" s="286"/>
      <c r="HA121" s="286"/>
      <c r="HB121" s="286"/>
      <c r="HC121" s="286"/>
      <c r="HD121" s="286"/>
      <c r="HE121" s="286"/>
      <c r="HF121" s="286"/>
      <c r="HG121" s="286"/>
      <c r="HH121" s="286"/>
      <c r="HI121" s="286"/>
      <c r="HJ121" s="286"/>
      <c r="HK121" s="286"/>
      <c r="HL121" s="286"/>
      <c r="HM121" s="286"/>
      <c r="HN121" s="286"/>
      <c r="HO121" s="286"/>
      <c r="HP121" s="286"/>
      <c r="HQ121" s="286"/>
      <c r="HR121" s="286"/>
      <c r="HS121" s="286"/>
      <c r="HT121" s="286"/>
      <c r="HU121" s="286"/>
      <c r="HV121" s="286"/>
      <c r="HW121" s="286"/>
      <c r="HX121" s="286"/>
      <c r="HY121" s="286"/>
      <c r="HZ121" s="286"/>
      <c r="IA121" s="286"/>
      <c r="IB121" s="286"/>
      <c r="IC121" s="286"/>
      <c r="ID121" s="286"/>
      <c r="IE121" s="286"/>
      <c r="IF121" s="286"/>
      <c r="IG121" s="286"/>
      <c r="IH121" s="286"/>
    </row>
    <row r="122" spans="1:242" s="270" customFormat="1" ht="13.5" customHeight="1" x14ac:dyDescent="0.25">
      <c r="A122" s="272"/>
      <c r="B122" s="244"/>
      <c r="C122" s="359"/>
      <c r="D122" s="322" t="s">
        <v>368</v>
      </c>
      <c r="E122" s="323" t="s">
        <v>368</v>
      </c>
      <c r="F122" s="323" t="s">
        <v>368</v>
      </c>
      <c r="G122" s="323"/>
      <c r="H122" s="323"/>
      <c r="I122" s="323" t="s">
        <v>368</v>
      </c>
      <c r="J122" s="323" t="s">
        <v>368</v>
      </c>
      <c r="K122" s="323" t="s">
        <v>368</v>
      </c>
      <c r="L122" s="323" t="s">
        <v>368</v>
      </c>
      <c r="M122" s="323" t="s">
        <v>368</v>
      </c>
      <c r="N122" s="323" t="s">
        <v>368</v>
      </c>
      <c r="O122" s="323" t="s">
        <v>368</v>
      </c>
      <c r="P122" s="323" t="s">
        <v>368</v>
      </c>
      <c r="Q122" s="323" t="s">
        <v>368</v>
      </c>
      <c r="R122" s="323" t="s">
        <v>368</v>
      </c>
      <c r="S122" s="323" t="s">
        <v>368</v>
      </c>
      <c r="T122" s="323" t="s">
        <v>368</v>
      </c>
      <c r="U122" s="323" t="s">
        <v>368</v>
      </c>
      <c r="V122" s="323" t="s">
        <v>368</v>
      </c>
      <c r="W122" s="323" t="s">
        <v>368</v>
      </c>
      <c r="X122" s="323" t="s">
        <v>368</v>
      </c>
      <c r="Y122" s="323" t="s">
        <v>368</v>
      </c>
      <c r="Z122" s="323" t="s">
        <v>368</v>
      </c>
      <c r="AA122" s="323" t="s">
        <v>368</v>
      </c>
      <c r="AB122" s="323" t="s">
        <v>368</v>
      </c>
      <c r="AC122" s="323" t="s">
        <v>368</v>
      </c>
      <c r="AD122" s="323" t="s">
        <v>368</v>
      </c>
      <c r="AE122" s="323" t="s">
        <v>368</v>
      </c>
      <c r="AF122" s="323" t="s">
        <v>368</v>
      </c>
      <c r="AG122" s="323" t="s">
        <v>368</v>
      </c>
      <c r="AH122" s="323"/>
      <c r="AI122" s="323" t="s">
        <v>368</v>
      </c>
      <c r="AJ122" s="323"/>
      <c r="AK122" s="323" t="s">
        <v>368</v>
      </c>
      <c r="AL122" s="323" t="s">
        <v>368</v>
      </c>
      <c r="AM122" s="323"/>
      <c r="AN122" s="323" t="s">
        <v>368</v>
      </c>
      <c r="AO122" s="323" t="s">
        <v>368</v>
      </c>
      <c r="AP122" s="323" t="s">
        <v>368</v>
      </c>
      <c r="AQ122" s="323" t="s">
        <v>368</v>
      </c>
      <c r="AR122" s="323" t="s">
        <v>368</v>
      </c>
      <c r="AS122" s="323" t="s">
        <v>368</v>
      </c>
      <c r="AT122" s="323" t="s">
        <v>368</v>
      </c>
      <c r="AU122" s="323" t="s">
        <v>368</v>
      </c>
      <c r="AV122" s="323" t="s">
        <v>368</v>
      </c>
      <c r="AW122" s="323" t="s">
        <v>368</v>
      </c>
      <c r="AX122" s="323" t="s">
        <v>368</v>
      </c>
      <c r="AY122" s="330" t="s">
        <v>368</v>
      </c>
      <c r="AZ122" s="350"/>
      <c r="BA122" s="334" t="s">
        <v>368</v>
      </c>
      <c r="BB122" s="329"/>
      <c r="BC122" s="330" t="s">
        <v>368</v>
      </c>
      <c r="BD122" s="330" t="s">
        <v>368</v>
      </c>
      <c r="BE122" s="323" t="s">
        <v>368</v>
      </c>
      <c r="BF122" s="330" t="s">
        <v>368</v>
      </c>
      <c r="BG122" s="323"/>
      <c r="BH122" s="323" t="s">
        <v>368</v>
      </c>
      <c r="BI122" s="323" t="s">
        <v>368</v>
      </c>
      <c r="BJ122" s="323"/>
      <c r="BK122" s="323" t="s">
        <v>368</v>
      </c>
      <c r="BL122" s="323" t="s">
        <v>368</v>
      </c>
      <c r="BM122" s="323" t="s">
        <v>368</v>
      </c>
      <c r="BN122" s="323" t="s">
        <v>368</v>
      </c>
      <c r="BO122" s="323" t="s">
        <v>368</v>
      </c>
      <c r="BP122" s="323" t="s">
        <v>368</v>
      </c>
      <c r="BQ122" s="323"/>
      <c r="BR122" s="323" t="s">
        <v>368</v>
      </c>
      <c r="BS122" s="323" t="s">
        <v>368</v>
      </c>
      <c r="BT122" s="395">
        <f t="shared" si="4"/>
        <v>0</v>
      </c>
      <c r="BU122"/>
      <c r="BV122" s="295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  <c r="CH122" s="288"/>
      <c r="CI122" s="288"/>
      <c r="CJ122" s="288"/>
      <c r="CK122" s="288"/>
      <c r="CL122" s="288"/>
      <c r="CM122" s="288"/>
      <c r="CN122" s="288"/>
      <c r="CO122" s="288"/>
      <c r="CP122" s="288"/>
      <c r="CQ122" s="288"/>
      <c r="CR122" s="288"/>
      <c r="CS122" s="288"/>
      <c r="CT122" s="288"/>
      <c r="CU122" s="288"/>
      <c r="CV122" s="289"/>
      <c r="CW122" s="289"/>
      <c r="CX122" s="289"/>
      <c r="CY122" s="289"/>
      <c r="CZ122" s="289"/>
      <c r="DA122" s="289"/>
      <c r="DB122" s="289"/>
      <c r="DC122" s="289"/>
      <c r="DD122" s="289"/>
      <c r="DE122" s="289"/>
      <c r="DF122" s="289"/>
      <c r="DG122" s="289"/>
      <c r="DH122" s="289"/>
      <c r="DI122" s="289"/>
      <c r="DJ122" s="289"/>
      <c r="DK122" s="289"/>
      <c r="DL122" s="289"/>
      <c r="DM122" s="289"/>
      <c r="DN122" s="289"/>
      <c r="DO122" s="289"/>
      <c r="DP122" s="289"/>
      <c r="DQ122" s="289"/>
      <c r="DR122" s="289"/>
      <c r="DS122" s="289"/>
      <c r="DT122" s="289"/>
      <c r="DU122" s="289"/>
      <c r="DV122" s="289"/>
      <c r="DW122" s="289"/>
      <c r="DX122" s="289"/>
      <c r="DY122" s="289"/>
      <c r="DZ122" s="289"/>
      <c r="EA122" s="289"/>
      <c r="EB122" s="289"/>
      <c r="EC122" s="289"/>
      <c r="ED122" s="289"/>
      <c r="EE122" s="289"/>
      <c r="EF122" s="289"/>
      <c r="EG122" s="289"/>
      <c r="EH122" s="289"/>
      <c r="EI122" s="289"/>
      <c r="EJ122" s="289"/>
      <c r="EK122" s="289"/>
      <c r="EL122" s="289"/>
      <c r="EM122" s="289"/>
      <c r="EN122" s="289"/>
      <c r="EO122" s="289"/>
      <c r="EP122" s="289"/>
      <c r="EQ122" s="289"/>
      <c r="ER122" s="289"/>
      <c r="ES122" s="289"/>
      <c r="ET122" s="289"/>
      <c r="EU122" s="289"/>
      <c r="EV122" s="289"/>
      <c r="EW122" s="289"/>
      <c r="EX122" s="289"/>
      <c r="EY122" s="289"/>
      <c r="EZ122" s="289"/>
      <c r="FA122" s="289"/>
      <c r="FB122" s="289"/>
      <c r="FC122" s="289"/>
      <c r="FD122" s="289"/>
      <c r="FE122" s="289"/>
      <c r="FF122" s="289"/>
      <c r="FG122" s="289"/>
      <c r="FH122" s="289"/>
      <c r="FI122" s="289"/>
      <c r="FJ122" s="289"/>
      <c r="FK122" s="289"/>
      <c r="FL122" s="289"/>
      <c r="FM122" s="289"/>
      <c r="FN122" s="289"/>
      <c r="FO122" s="289"/>
      <c r="FP122" s="289"/>
      <c r="FQ122" s="289"/>
      <c r="FR122" s="289"/>
      <c r="FS122" s="289"/>
      <c r="FT122" s="289"/>
      <c r="FU122" s="289"/>
      <c r="FV122" s="289"/>
      <c r="FW122" s="289"/>
      <c r="FX122" s="289"/>
      <c r="FY122" s="289"/>
      <c r="FZ122" s="289"/>
      <c r="GA122" s="289"/>
      <c r="GB122" s="289"/>
      <c r="GC122" s="289"/>
      <c r="GD122" s="289"/>
      <c r="GE122" s="289"/>
      <c r="GF122" s="289"/>
      <c r="GG122" s="289"/>
      <c r="GH122" s="289"/>
      <c r="GI122" s="289"/>
      <c r="GJ122" s="289"/>
      <c r="GK122" s="289"/>
      <c r="GL122" s="289"/>
      <c r="GM122" s="289"/>
      <c r="GN122" s="289"/>
      <c r="GO122" s="289"/>
      <c r="GP122" s="289"/>
      <c r="GQ122" s="289"/>
      <c r="GR122" s="289"/>
      <c r="GS122" s="289"/>
      <c r="GT122" s="289"/>
      <c r="GU122" s="289"/>
      <c r="GV122" s="289"/>
      <c r="GW122" s="289"/>
      <c r="GX122" s="289"/>
      <c r="GY122" s="289"/>
      <c r="GZ122" s="289"/>
      <c r="HA122" s="289"/>
      <c r="HB122" s="289"/>
      <c r="HC122" s="289"/>
      <c r="HD122" s="289"/>
      <c r="HE122" s="289"/>
      <c r="HF122" s="289"/>
      <c r="HG122" s="289"/>
      <c r="HH122" s="289"/>
      <c r="HI122" s="289"/>
      <c r="HJ122" s="289"/>
      <c r="HK122" s="289"/>
      <c r="HL122" s="289"/>
      <c r="HM122" s="289"/>
      <c r="HN122" s="289"/>
      <c r="HO122" s="289"/>
      <c r="HP122" s="289"/>
      <c r="HQ122" s="289"/>
      <c r="HR122" s="289"/>
      <c r="HS122" s="289"/>
      <c r="HT122" s="289"/>
      <c r="HU122" s="289"/>
      <c r="HV122" s="289"/>
      <c r="HW122" s="289"/>
      <c r="HX122" s="289"/>
      <c r="HY122" s="289"/>
      <c r="HZ122" s="289"/>
      <c r="IA122" s="289"/>
      <c r="IB122" s="289"/>
      <c r="IC122" s="289"/>
      <c r="ID122" s="289"/>
      <c r="IE122" s="289"/>
      <c r="IF122" s="289"/>
      <c r="IG122" s="289"/>
      <c r="IH122" s="289"/>
    </row>
    <row r="123" spans="1:242" s="23" customFormat="1" ht="13.5" customHeight="1" x14ac:dyDescent="0.25">
      <c r="A123" s="265">
        <v>57</v>
      </c>
      <c r="B123" s="175" t="s">
        <v>116</v>
      </c>
      <c r="C123" s="78" t="s">
        <v>301</v>
      </c>
      <c r="D123" s="327">
        <v>1</v>
      </c>
      <c r="E123" s="158"/>
      <c r="F123" s="324">
        <v>30</v>
      </c>
      <c r="G123" s="332"/>
      <c r="H123" s="332"/>
      <c r="I123" s="158"/>
      <c r="J123" s="158"/>
      <c r="K123" s="324"/>
      <c r="L123" s="324">
        <v>1</v>
      </c>
      <c r="M123" s="324"/>
      <c r="N123" s="324">
        <v>14</v>
      </c>
      <c r="O123" s="324">
        <v>161</v>
      </c>
      <c r="P123" s="324"/>
      <c r="Q123" s="324">
        <v>2</v>
      </c>
      <c r="R123" s="324">
        <v>1</v>
      </c>
      <c r="S123" s="324">
        <v>2</v>
      </c>
      <c r="T123" s="158"/>
      <c r="U123" s="158"/>
      <c r="V123" s="158"/>
      <c r="W123" s="324">
        <v>2</v>
      </c>
      <c r="X123" s="158"/>
      <c r="Y123" s="158"/>
      <c r="Z123" s="158"/>
      <c r="AA123" s="158"/>
      <c r="AB123" s="158"/>
      <c r="AC123" s="324"/>
      <c r="AD123" s="324"/>
      <c r="AE123" s="158"/>
      <c r="AF123" s="158"/>
      <c r="AG123" s="324">
        <v>37</v>
      </c>
      <c r="AH123" s="332"/>
      <c r="AI123" s="158"/>
      <c r="AJ123" s="186"/>
      <c r="AK123" s="324">
        <v>75</v>
      </c>
      <c r="AL123" s="324"/>
      <c r="AM123" s="324"/>
      <c r="AN123" s="324">
        <v>1</v>
      </c>
      <c r="AO123" s="159"/>
      <c r="AP123" s="159"/>
      <c r="AQ123" s="159"/>
      <c r="AR123" s="324"/>
      <c r="AS123" s="324">
        <v>1</v>
      </c>
      <c r="AT123" s="158"/>
      <c r="AU123" s="324">
        <v>1</v>
      </c>
      <c r="AV123" s="324">
        <v>13</v>
      </c>
      <c r="AW123" s="324">
        <v>1</v>
      </c>
      <c r="AX123" s="324"/>
      <c r="AY123" s="158"/>
      <c r="AZ123" s="186"/>
      <c r="BA123" s="324"/>
      <c r="BB123" s="332"/>
      <c r="BC123" s="158"/>
      <c r="BD123" s="162">
        <v>10</v>
      </c>
      <c r="BE123" s="324"/>
      <c r="BF123" s="158"/>
      <c r="BG123" s="162"/>
      <c r="BH123" s="158"/>
      <c r="BI123" s="158"/>
      <c r="BJ123" s="324"/>
      <c r="BK123" s="324"/>
      <c r="BL123" s="324"/>
      <c r="BM123" s="324"/>
      <c r="BN123" s="324">
        <v>331</v>
      </c>
      <c r="BO123" s="324"/>
      <c r="BP123" s="324"/>
      <c r="BQ123" s="324"/>
      <c r="BR123" s="324">
        <v>7</v>
      </c>
      <c r="BS123" s="324">
        <v>32</v>
      </c>
      <c r="BT123" s="185">
        <f t="shared" si="4"/>
        <v>723</v>
      </c>
      <c r="BU123"/>
      <c r="BV123" s="284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6"/>
      <c r="DW123" s="286"/>
      <c r="DX123" s="286"/>
      <c r="DY123" s="286"/>
      <c r="DZ123" s="286"/>
      <c r="EA123" s="286"/>
      <c r="EB123" s="286"/>
      <c r="EC123" s="286"/>
      <c r="ED123" s="286"/>
      <c r="EE123" s="286"/>
      <c r="EF123" s="286"/>
      <c r="EG123" s="286"/>
      <c r="EH123" s="286"/>
      <c r="EI123" s="286"/>
      <c r="EJ123" s="286"/>
      <c r="EK123" s="286"/>
      <c r="EL123" s="286"/>
      <c r="EM123" s="286"/>
      <c r="EN123" s="286"/>
      <c r="EO123" s="286"/>
      <c r="EP123" s="286"/>
      <c r="EQ123" s="286"/>
      <c r="ER123" s="286"/>
      <c r="ES123" s="286"/>
      <c r="ET123" s="286"/>
      <c r="EU123" s="286"/>
      <c r="EV123" s="286"/>
      <c r="EW123" s="286"/>
      <c r="EX123" s="286"/>
      <c r="EY123" s="286"/>
      <c r="EZ123" s="286"/>
      <c r="FA123" s="286"/>
      <c r="FB123" s="286"/>
      <c r="FC123" s="286"/>
      <c r="FD123" s="286"/>
      <c r="FE123" s="286"/>
      <c r="FF123" s="286"/>
      <c r="FG123" s="286"/>
      <c r="FH123" s="286"/>
      <c r="FI123" s="286"/>
      <c r="FJ123" s="286"/>
      <c r="FK123" s="286"/>
      <c r="FL123" s="286"/>
      <c r="FM123" s="286"/>
      <c r="FN123" s="286"/>
      <c r="FO123" s="286"/>
      <c r="FP123" s="286"/>
      <c r="FQ123" s="286"/>
      <c r="FR123" s="286"/>
      <c r="FS123" s="286"/>
      <c r="FT123" s="286"/>
      <c r="FU123" s="286"/>
      <c r="FV123" s="286"/>
      <c r="FW123" s="286"/>
      <c r="FX123" s="286"/>
      <c r="FY123" s="286"/>
      <c r="FZ123" s="286"/>
      <c r="GA123" s="286"/>
      <c r="GB123" s="286"/>
      <c r="GC123" s="286"/>
      <c r="GD123" s="286"/>
      <c r="GE123" s="286"/>
      <c r="GF123" s="286"/>
      <c r="GG123" s="286"/>
      <c r="GH123" s="286"/>
      <c r="GI123" s="286"/>
      <c r="GJ123" s="286"/>
      <c r="GK123" s="286"/>
      <c r="GL123" s="286"/>
      <c r="GM123" s="286"/>
      <c r="GN123" s="286"/>
      <c r="GO123" s="286"/>
      <c r="GP123" s="286"/>
      <c r="GQ123" s="286"/>
      <c r="GR123" s="286"/>
      <c r="GS123" s="286"/>
      <c r="GT123" s="286"/>
      <c r="GU123" s="286"/>
      <c r="GV123" s="286"/>
      <c r="GW123" s="286"/>
      <c r="GX123" s="286"/>
      <c r="GY123" s="286"/>
      <c r="GZ123" s="286"/>
      <c r="HA123" s="286"/>
      <c r="HB123" s="286"/>
      <c r="HC123" s="286"/>
      <c r="HD123" s="286"/>
      <c r="HE123" s="286"/>
      <c r="HF123" s="286"/>
      <c r="HG123" s="286"/>
      <c r="HH123" s="286"/>
      <c r="HI123" s="286"/>
      <c r="HJ123" s="286"/>
      <c r="HK123" s="286"/>
      <c r="HL123" s="286"/>
      <c r="HM123" s="286"/>
      <c r="HN123" s="286"/>
      <c r="HO123" s="286"/>
      <c r="HP123" s="286"/>
      <c r="HQ123" s="286"/>
      <c r="HR123" s="286"/>
      <c r="HS123" s="286"/>
      <c r="HT123" s="286"/>
      <c r="HU123" s="286"/>
      <c r="HV123" s="286"/>
      <c r="HW123" s="286"/>
      <c r="HX123" s="286"/>
      <c r="HY123" s="286"/>
      <c r="HZ123" s="286"/>
      <c r="IA123" s="286"/>
      <c r="IB123" s="286"/>
      <c r="IC123" s="286"/>
      <c r="ID123" s="286"/>
      <c r="IE123" s="286"/>
      <c r="IF123" s="286"/>
      <c r="IG123" s="286"/>
      <c r="IH123" s="286"/>
    </row>
    <row r="124" spans="1:242" s="270" customFormat="1" ht="13.5" customHeight="1" x14ac:dyDescent="0.25">
      <c r="A124" s="272"/>
      <c r="B124" s="244"/>
      <c r="C124" s="359" t="s">
        <v>246</v>
      </c>
      <c r="D124" s="322">
        <v>1</v>
      </c>
      <c r="E124" s="334"/>
      <c r="F124" s="323">
        <v>17</v>
      </c>
      <c r="G124" s="333"/>
      <c r="H124" s="333"/>
      <c r="I124" s="334"/>
      <c r="J124" s="334"/>
      <c r="K124" s="323"/>
      <c r="L124" s="323"/>
      <c r="M124" s="323">
        <v>1</v>
      </c>
      <c r="N124" s="323">
        <v>3</v>
      </c>
      <c r="O124" s="323">
        <v>145</v>
      </c>
      <c r="P124" s="323"/>
      <c r="Q124" s="323">
        <v>1</v>
      </c>
      <c r="R124" s="323">
        <v>3</v>
      </c>
      <c r="S124" s="323">
        <v>1</v>
      </c>
      <c r="T124" s="334"/>
      <c r="U124" s="334"/>
      <c r="V124" s="334"/>
      <c r="W124" s="323">
        <v>1</v>
      </c>
      <c r="X124" s="334"/>
      <c r="Y124" s="334"/>
      <c r="Z124" s="334"/>
      <c r="AA124" s="334"/>
      <c r="AB124" s="334"/>
      <c r="AC124" s="323"/>
      <c r="AD124" s="323"/>
      <c r="AE124" s="334"/>
      <c r="AF124" s="334"/>
      <c r="AG124" s="323">
        <v>34</v>
      </c>
      <c r="AH124" s="333"/>
      <c r="AI124" s="334"/>
      <c r="AJ124" s="329"/>
      <c r="AK124" s="323">
        <v>47</v>
      </c>
      <c r="AL124" s="323"/>
      <c r="AM124" s="323"/>
      <c r="AN124" s="323"/>
      <c r="AO124" s="335"/>
      <c r="AP124" s="335"/>
      <c r="AQ124" s="335"/>
      <c r="AR124" s="323"/>
      <c r="AS124" s="323"/>
      <c r="AT124" s="334"/>
      <c r="AU124" s="323">
        <v>1</v>
      </c>
      <c r="AV124" s="323">
        <v>9</v>
      </c>
      <c r="AW124" s="323"/>
      <c r="AX124" s="323"/>
      <c r="AY124" s="334"/>
      <c r="AZ124" s="329"/>
      <c r="BA124" s="323"/>
      <c r="BB124" s="333"/>
      <c r="BC124" s="334"/>
      <c r="BD124" s="330">
        <v>3</v>
      </c>
      <c r="BE124" s="323">
        <v>1</v>
      </c>
      <c r="BF124" s="334"/>
      <c r="BG124" s="330"/>
      <c r="BH124" s="334"/>
      <c r="BI124" s="334"/>
      <c r="BJ124" s="323"/>
      <c r="BK124" s="323"/>
      <c r="BL124" s="323"/>
      <c r="BM124" s="323"/>
      <c r="BN124" s="323">
        <v>229</v>
      </c>
      <c r="BO124" s="323"/>
      <c r="BP124" s="323"/>
      <c r="BQ124" s="323"/>
      <c r="BR124" s="323">
        <v>7</v>
      </c>
      <c r="BS124" s="323">
        <v>35</v>
      </c>
      <c r="BT124" s="395">
        <f t="shared" si="4"/>
        <v>539</v>
      </c>
      <c r="BU124"/>
      <c r="BV124" s="287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  <c r="CH124" s="288"/>
      <c r="CI124" s="288"/>
      <c r="CJ124" s="288"/>
      <c r="CK124" s="288"/>
      <c r="CL124" s="288"/>
      <c r="CM124" s="288"/>
      <c r="CN124" s="288"/>
      <c r="CO124" s="288"/>
      <c r="CP124" s="288"/>
      <c r="CQ124" s="288"/>
      <c r="CR124" s="288"/>
      <c r="CS124" s="288"/>
      <c r="CT124" s="288"/>
      <c r="CU124" s="288"/>
      <c r="CV124" s="289"/>
      <c r="CW124" s="289"/>
      <c r="CX124" s="289"/>
      <c r="CY124" s="289"/>
      <c r="CZ124" s="289"/>
      <c r="DA124" s="289"/>
      <c r="DB124" s="289"/>
      <c r="DC124" s="289"/>
      <c r="DD124" s="289"/>
      <c r="DE124" s="289"/>
      <c r="DF124" s="289"/>
      <c r="DG124" s="289"/>
      <c r="DH124" s="289"/>
      <c r="DI124" s="289"/>
      <c r="DJ124" s="289"/>
      <c r="DK124" s="289"/>
      <c r="DL124" s="289"/>
      <c r="DM124" s="289"/>
      <c r="DN124" s="289"/>
      <c r="DO124" s="289"/>
      <c r="DP124" s="289"/>
      <c r="DQ124" s="289"/>
      <c r="DR124" s="289"/>
      <c r="DS124" s="289"/>
      <c r="DT124" s="289"/>
      <c r="DU124" s="289"/>
      <c r="DV124" s="289"/>
      <c r="DW124" s="289"/>
      <c r="DX124" s="289"/>
      <c r="DY124" s="289"/>
      <c r="DZ124" s="289"/>
      <c r="EA124" s="289"/>
      <c r="EB124" s="289"/>
      <c r="EC124" s="289"/>
      <c r="ED124" s="289"/>
      <c r="EE124" s="289"/>
      <c r="EF124" s="289"/>
      <c r="EG124" s="289"/>
      <c r="EH124" s="289"/>
      <c r="EI124" s="289"/>
      <c r="EJ124" s="289"/>
      <c r="EK124" s="289"/>
      <c r="EL124" s="289"/>
      <c r="EM124" s="289"/>
      <c r="EN124" s="289"/>
      <c r="EO124" s="289"/>
      <c r="EP124" s="289"/>
      <c r="EQ124" s="289"/>
      <c r="ER124" s="289"/>
      <c r="ES124" s="289"/>
      <c r="ET124" s="289"/>
      <c r="EU124" s="289"/>
      <c r="EV124" s="289"/>
      <c r="EW124" s="289"/>
      <c r="EX124" s="289"/>
      <c r="EY124" s="289"/>
      <c r="EZ124" s="289"/>
      <c r="FA124" s="289"/>
      <c r="FB124" s="289"/>
      <c r="FC124" s="289"/>
      <c r="FD124" s="289"/>
      <c r="FE124" s="289"/>
      <c r="FF124" s="289"/>
      <c r="FG124" s="289"/>
      <c r="FH124" s="289"/>
      <c r="FI124" s="289"/>
      <c r="FJ124" s="289"/>
      <c r="FK124" s="289"/>
      <c r="FL124" s="289"/>
      <c r="FM124" s="289"/>
      <c r="FN124" s="289"/>
      <c r="FO124" s="289"/>
      <c r="FP124" s="289"/>
      <c r="FQ124" s="289"/>
      <c r="FR124" s="289"/>
      <c r="FS124" s="289"/>
      <c r="FT124" s="289"/>
      <c r="FU124" s="289"/>
      <c r="FV124" s="289"/>
      <c r="FW124" s="289"/>
      <c r="FX124" s="289"/>
      <c r="FY124" s="289"/>
      <c r="FZ124" s="289"/>
      <c r="GA124" s="289"/>
      <c r="GB124" s="289"/>
      <c r="GC124" s="289"/>
      <c r="GD124" s="289"/>
      <c r="GE124" s="289"/>
      <c r="GF124" s="289"/>
      <c r="GG124" s="289"/>
      <c r="GH124" s="289"/>
      <c r="GI124" s="289"/>
      <c r="GJ124" s="289"/>
      <c r="GK124" s="289"/>
      <c r="GL124" s="289"/>
      <c r="GM124" s="289"/>
      <c r="GN124" s="289"/>
      <c r="GO124" s="289"/>
      <c r="GP124" s="289"/>
      <c r="GQ124" s="289"/>
      <c r="GR124" s="289"/>
      <c r="GS124" s="289"/>
      <c r="GT124" s="289"/>
      <c r="GU124" s="289"/>
      <c r="GV124" s="289"/>
      <c r="GW124" s="289"/>
      <c r="GX124" s="289"/>
      <c r="GY124" s="289"/>
      <c r="GZ124" s="289"/>
      <c r="HA124" s="289"/>
      <c r="HB124" s="289"/>
      <c r="HC124" s="289"/>
      <c r="HD124" s="289"/>
      <c r="HE124" s="289"/>
      <c r="HF124" s="289"/>
      <c r="HG124" s="289"/>
      <c r="HH124" s="289"/>
      <c r="HI124" s="289"/>
      <c r="HJ124" s="289"/>
      <c r="HK124" s="289"/>
      <c r="HL124" s="289"/>
      <c r="HM124" s="289"/>
      <c r="HN124" s="289"/>
      <c r="HO124" s="289"/>
      <c r="HP124" s="289"/>
      <c r="HQ124" s="289"/>
      <c r="HR124" s="289"/>
      <c r="HS124" s="289"/>
      <c r="HT124" s="289"/>
      <c r="HU124" s="289"/>
      <c r="HV124" s="289"/>
      <c r="HW124" s="289"/>
      <c r="HX124" s="289"/>
      <c r="HY124" s="289"/>
      <c r="HZ124" s="289"/>
      <c r="IA124" s="289"/>
      <c r="IB124" s="289"/>
      <c r="IC124" s="289"/>
      <c r="ID124" s="289"/>
      <c r="IE124" s="289"/>
      <c r="IF124" s="289"/>
      <c r="IG124" s="289"/>
      <c r="IH124" s="289"/>
    </row>
    <row r="125" spans="1:242" s="23" customFormat="1" ht="13.5" customHeight="1" x14ac:dyDescent="0.25">
      <c r="A125" s="265">
        <v>58</v>
      </c>
      <c r="B125" s="175" t="s">
        <v>59</v>
      </c>
      <c r="C125" s="78" t="s">
        <v>161</v>
      </c>
      <c r="D125" s="327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24"/>
      <c r="BB125" s="332"/>
      <c r="BC125" s="158"/>
      <c r="BD125" s="324"/>
      <c r="BE125" s="324"/>
      <c r="BF125" s="324"/>
      <c r="BG125" s="162"/>
      <c r="BH125" s="162"/>
      <c r="BI125" s="162"/>
      <c r="BJ125" s="324"/>
      <c r="BK125" s="324"/>
      <c r="BL125" s="324"/>
      <c r="BM125" s="324"/>
      <c r="BN125" s="324"/>
      <c r="BO125" s="324"/>
      <c r="BP125" s="324"/>
      <c r="BQ125" s="324"/>
      <c r="BR125" s="324"/>
      <c r="BS125" s="324"/>
      <c r="BT125" s="185">
        <f t="shared" ref="BT125:BT160" si="5">SUM(D125:BS125)</f>
        <v>0</v>
      </c>
      <c r="BU125"/>
      <c r="BV125" s="284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6"/>
      <c r="DW125" s="286"/>
      <c r="DX125" s="286"/>
      <c r="DY125" s="286"/>
      <c r="DZ125" s="286"/>
      <c r="EA125" s="286"/>
      <c r="EB125" s="286"/>
      <c r="EC125" s="286"/>
      <c r="ED125" s="286"/>
      <c r="EE125" s="286"/>
      <c r="EF125" s="286"/>
      <c r="EG125" s="286"/>
      <c r="EH125" s="286"/>
      <c r="EI125" s="286"/>
      <c r="EJ125" s="286"/>
      <c r="EK125" s="286"/>
      <c r="EL125" s="286"/>
      <c r="EM125" s="286"/>
      <c r="EN125" s="286"/>
      <c r="EO125" s="286"/>
      <c r="EP125" s="286"/>
      <c r="EQ125" s="286"/>
      <c r="ER125" s="286"/>
      <c r="ES125" s="286"/>
      <c r="ET125" s="286"/>
      <c r="EU125" s="286"/>
      <c r="EV125" s="286"/>
      <c r="EW125" s="286"/>
      <c r="EX125" s="286"/>
      <c r="EY125" s="286"/>
      <c r="EZ125" s="286"/>
      <c r="FA125" s="286"/>
      <c r="FB125" s="286"/>
      <c r="FC125" s="286"/>
      <c r="FD125" s="286"/>
      <c r="FE125" s="286"/>
      <c r="FF125" s="286"/>
      <c r="FG125" s="286"/>
      <c r="FH125" s="286"/>
      <c r="FI125" s="286"/>
      <c r="FJ125" s="286"/>
      <c r="FK125" s="286"/>
      <c r="FL125" s="286"/>
      <c r="FM125" s="286"/>
      <c r="FN125" s="286"/>
      <c r="FO125" s="286"/>
      <c r="FP125" s="286"/>
      <c r="FQ125" s="286"/>
      <c r="FR125" s="286"/>
      <c r="FS125" s="286"/>
      <c r="FT125" s="286"/>
      <c r="FU125" s="286"/>
      <c r="FV125" s="286"/>
      <c r="FW125" s="286"/>
      <c r="FX125" s="286"/>
      <c r="FY125" s="286"/>
      <c r="FZ125" s="286"/>
      <c r="GA125" s="286"/>
      <c r="GB125" s="286"/>
      <c r="GC125" s="286"/>
      <c r="GD125" s="286"/>
      <c r="GE125" s="286"/>
      <c r="GF125" s="286"/>
      <c r="GG125" s="286"/>
      <c r="GH125" s="286"/>
      <c r="GI125" s="286"/>
      <c r="GJ125" s="286"/>
      <c r="GK125" s="286"/>
      <c r="GL125" s="286"/>
      <c r="GM125" s="286"/>
      <c r="GN125" s="286"/>
      <c r="GO125" s="286"/>
      <c r="GP125" s="286"/>
      <c r="GQ125" s="286"/>
      <c r="GR125" s="286"/>
      <c r="GS125" s="286"/>
      <c r="GT125" s="286"/>
      <c r="GU125" s="286"/>
      <c r="GV125" s="286"/>
      <c r="GW125" s="286"/>
      <c r="GX125" s="286"/>
      <c r="GY125" s="286"/>
      <c r="GZ125" s="286"/>
      <c r="HA125" s="286"/>
      <c r="HB125" s="286"/>
      <c r="HC125" s="286"/>
      <c r="HD125" s="286"/>
      <c r="HE125" s="286"/>
      <c r="HF125" s="286"/>
      <c r="HG125" s="286"/>
      <c r="HH125" s="286"/>
      <c r="HI125" s="286"/>
      <c r="HJ125" s="286"/>
      <c r="HK125" s="286"/>
      <c r="HL125" s="286"/>
      <c r="HM125" s="286"/>
      <c r="HN125" s="286"/>
      <c r="HO125" s="286"/>
      <c r="HP125" s="286"/>
      <c r="HQ125" s="286"/>
      <c r="HR125" s="286"/>
      <c r="HS125" s="286"/>
      <c r="HT125" s="286"/>
      <c r="HU125" s="286"/>
      <c r="HV125" s="286"/>
      <c r="HW125" s="286"/>
      <c r="HX125" s="286"/>
      <c r="HY125" s="286"/>
      <c r="HZ125" s="286"/>
      <c r="IA125" s="286"/>
      <c r="IB125" s="286"/>
      <c r="IC125" s="286"/>
      <c r="ID125" s="286"/>
      <c r="IE125" s="286"/>
      <c r="IF125" s="286"/>
      <c r="IG125" s="286"/>
      <c r="IH125" s="286"/>
    </row>
    <row r="126" spans="1:242" s="270" customFormat="1" ht="13.5" customHeight="1" x14ac:dyDescent="0.25">
      <c r="A126" s="272"/>
      <c r="B126" s="244"/>
      <c r="C126" s="359" t="s">
        <v>162</v>
      </c>
      <c r="D126" s="322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33"/>
      <c r="BC126" s="334"/>
      <c r="BD126" s="323"/>
      <c r="BE126" s="323"/>
      <c r="BF126" s="323"/>
      <c r="BG126" s="330"/>
      <c r="BH126" s="330"/>
      <c r="BI126" s="330"/>
      <c r="BJ126" s="323"/>
      <c r="BK126" s="323"/>
      <c r="BL126" s="323"/>
      <c r="BM126" s="323"/>
      <c r="BN126" s="323"/>
      <c r="BO126" s="323"/>
      <c r="BP126" s="323"/>
      <c r="BQ126" s="323"/>
      <c r="BR126" s="323"/>
      <c r="BS126" s="323"/>
      <c r="BT126" s="395">
        <f t="shared" si="5"/>
        <v>0</v>
      </c>
      <c r="BU126"/>
      <c r="BV126" s="287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288"/>
      <c r="CQ126" s="288"/>
      <c r="CR126" s="288"/>
      <c r="CS126" s="288"/>
      <c r="CT126" s="288"/>
      <c r="CU126" s="288"/>
      <c r="CV126" s="289"/>
      <c r="CW126" s="289"/>
      <c r="CX126" s="289"/>
      <c r="CY126" s="289"/>
      <c r="CZ126" s="289"/>
      <c r="DA126" s="289"/>
      <c r="DB126" s="289"/>
      <c r="DC126" s="289"/>
      <c r="DD126" s="289"/>
      <c r="DE126" s="289"/>
      <c r="DF126" s="289"/>
      <c r="DG126" s="289"/>
      <c r="DH126" s="289"/>
      <c r="DI126" s="289"/>
      <c r="DJ126" s="289"/>
      <c r="DK126" s="289"/>
      <c r="DL126" s="289"/>
      <c r="DM126" s="289"/>
      <c r="DN126" s="289"/>
      <c r="DO126" s="289"/>
      <c r="DP126" s="289"/>
      <c r="DQ126" s="289"/>
      <c r="DR126" s="289"/>
      <c r="DS126" s="289"/>
      <c r="DT126" s="289"/>
      <c r="DU126" s="289"/>
      <c r="DV126" s="289"/>
      <c r="DW126" s="289"/>
      <c r="DX126" s="289"/>
      <c r="DY126" s="289"/>
      <c r="DZ126" s="289"/>
      <c r="EA126" s="289"/>
      <c r="EB126" s="289"/>
      <c r="EC126" s="289"/>
      <c r="ED126" s="289"/>
      <c r="EE126" s="289"/>
      <c r="EF126" s="289"/>
      <c r="EG126" s="289"/>
      <c r="EH126" s="289"/>
      <c r="EI126" s="289"/>
      <c r="EJ126" s="289"/>
      <c r="EK126" s="289"/>
      <c r="EL126" s="289"/>
      <c r="EM126" s="289"/>
      <c r="EN126" s="289"/>
      <c r="EO126" s="289"/>
      <c r="EP126" s="289"/>
      <c r="EQ126" s="289"/>
      <c r="ER126" s="289"/>
      <c r="ES126" s="289"/>
      <c r="ET126" s="289"/>
      <c r="EU126" s="289"/>
      <c r="EV126" s="289"/>
      <c r="EW126" s="289"/>
      <c r="EX126" s="289"/>
      <c r="EY126" s="289"/>
      <c r="EZ126" s="289"/>
      <c r="FA126" s="289"/>
      <c r="FB126" s="289"/>
      <c r="FC126" s="289"/>
      <c r="FD126" s="289"/>
      <c r="FE126" s="289"/>
      <c r="FF126" s="289"/>
      <c r="FG126" s="289"/>
      <c r="FH126" s="289"/>
      <c r="FI126" s="289"/>
      <c r="FJ126" s="289"/>
      <c r="FK126" s="289"/>
      <c r="FL126" s="289"/>
      <c r="FM126" s="289"/>
      <c r="FN126" s="289"/>
      <c r="FO126" s="289"/>
      <c r="FP126" s="289"/>
      <c r="FQ126" s="289"/>
      <c r="FR126" s="289"/>
      <c r="FS126" s="289"/>
      <c r="FT126" s="289"/>
      <c r="FU126" s="289"/>
      <c r="FV126" s="289"/>
      <c r="FW126" s="289"/>
      <c r="FX126" s="289"/>
      <c r="FY126" s="289"/>
      <c r="FZ126" s="289"/>
      <c r="GA126" s="289"/>
      <c r="GB126" s="289"/>
      <c r="GC126" s="289"/>
      <c r="GD126" s="289"/>
      <c r="GE126" s="289"/>
      <c r="GF126" s="289"/>
      <c r="GG126" s="289"/>
      <c r="GH126" s="289"/>
      <c r="GI126" s="289"/>
      <c r="GJ126" s="289"/>
      <c r="GK126" s="289"/>
      <c r="GL126" s="289"/>
      <c r="GM126" s="289"/>
      <c r="GN126" s="289"/>
      <c r="GO126" s="289"/>
      <c r="GP126" s="289"/>
      <c r="GQ126" s="289"/>
      <c r="GR126" s="289"/>
      <c r="GS126" s="289"/>
      <c r="GT126" s="289"/>
      <c r="GU126" s="289"/>
      <c r="GV126" s="289"/>
      <c r="GW126" s="289"/>
      <c r="GX126" s="289"/>
      <c r="GY126" s="289"/>
      <c r="GZ126" s="289"/>
      <c r="HA126" s="289"/>
      <c r="HB126" s="289"/>
      <c r="HC126" s="289"/>
      <c r="HD126" s="289"/>
      <c r="HE126" s="289"/>
      <c r="HF126" s="289"/>
      <c r="HG126" s="289"/>
      <c r="HH126" s="289"/>
      <c r="HI126" s="289"/>
      <c r="HJ126" s="289"/>
      <c r="HK126" s="289"/>
      <c r="HL126" s="289"/>
      <c r="HM126" s="289"/>
      <c r="HN126" s="289"/>
      <c r="HO126" s="289"/>
      <c r="HP126" s="289"/>
      <c r="HQ126" s="289"/>
      <c r="HR126" s="289"/>
      <c r="HS126" s="289"/>
      <c r="HT126" s="289"/>
      <c r="HU126" s="289"/>
      <c r="HV126" s="289"/>
      <c r="HW126" s="289"/>
      <c r="HX126" s="289"/>
      <c r="HY126" s="289"/>
      <c r="HZ126" s="289"/>
      <c r="IA126" s="289"/>
      <c r="IB126" s="289"/>
      <c r="IC126" s="289"/>
      <c r="ID126" s="289"/>
      <c r="IE126" s="289"/>
      <c r="IF126" s="289"/>
      <c r="IG126" s="289"/>
      <c r="IH126" s="289"/>
    </row>
    <row r="127" spans="1:242" s="23" customFormat="1" ht="13.5" customHeight="1" x14ac:dyDescent="0.25">
      <c r="A127" s="265">
        <v>59</v>
      </c>
      <c r="B127" s="175" t="s">
        <v>179</v>
      </c>
      <c r="C127" s="78" t="s">
        <v>337</v>
      </c>
      <c r="D127" s="327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>
        <v>15</v>
      </c>
      <c r="V127" s="324"/>
      <c r="W127" s="324"/>
      <c r="X127" s="324"/>
      <c r="Y127" s="324"/>
      <c r="Z127" s="324"/>
      <c r="AA127" s="324">
        <v>5</v>
      </c>
      <c r="AB127" s="324">
        <v>1</v>
      </c>
      <c r="AC127" s="324"/>
      <c r="AD127" s="324"/>
      <c r="AE127" s="324"/>
      <c r="AF127" s="324"/>
      <c r="AG127" s="324"/>
      <c r="AH127" s="324"/>
      <c r="AI127" s="324">
        <v>3</v>
      </c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>
        <v>1</v>
      </c>
      <c r="AU127" s="324"/>
      <c r="AV127" s="324"/>
      <c r="AW127" s="324"/>
      <c r="AX127" s="324"/>
      <c r="AY127" s="324"/>
      <c r="AZ127" s="324"/>
      <c r="BA127" s="324"/>
      <c r="BB127" s="324"/>
      <c r="BC127" s="324"/>
      <c r="BD127" s="158"/>
      <c r="BE127" s="324"/>
      <c r="BF127" s="324"/>
      <c r="BG127" s="324"/>
      <c r="BH127" s="324"/>
      <c r="BI127" s="162"/>
      <c r="BJ127" s="164"/>
      <c r="BK127" s="324"/>
      <c r="BL127" s="324"/>
      <c r="BM127" s="324"/>
      <c r="BN127" s="324">
        <v>3</v>
      </c>
      <c r="BO127" s="324"/>
      <c r="BP127" s="324"/>
      <c r="BQ127" s="324"/>
      <c r="BR127" s="324"/>
      <c r="BS127" s="324"/>
      <c r="BT127" s="185">
        <f t="shared" si="5"/>
        <v>28</v>
      </c>
      <c r="BU127"/>
      <c r="BV127" s="284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86"/>
      <c r="DX127" s="286"/>
      <c r="DY127" s="286"/>
      <c r="DZ127" s="286"/>
      <c r="EA127" s="286"/>
      <c r="EB127" s="286"/>
      <c r="EC127" s="286"/>
      <c r="ED127" s="286"/>
      <c r="EE127" s="286"/>
      <c r="EF127" s="286"/>
      <c r="EG127" s="286"/>
      <c r="EH127" s="286"/>
      <c r="EI127" s="286"/>
      <c r="EJ127" s="286"/>
      <c r="EK127" s="286"/>
      <c r="EL127" s="286"/>
      <c r="EM127" s="286"/>
      <c r="EN127" s="286"/>
      <c r="EO127" s="286"/>
      <c r="EP127" s="286"/>
      <c r="EQ127" s="286"/>
      <c r="ER127" s="286"/>
      <c r="ES127" s="286"/>
      <c r="ET127" s="286"/>
      <c r="EU127" s="286"/>
      <c r="EV127" s="286"/>
      <c r="EW127" s="286"/>
      <c r="EX127" s="286"/>
      <c r="EY127" s="286"/>
      <c r="EZ127" s="286"/>
      <c r="FA127" s="286"/>
      <c r="FB127" s="286"/>
      <c r="FC127" s="286"/>
      <c r="FD127" s="286"/>
      <c r="FE127" s="286"/>
      <c r="FF127" s="286"/>
      <c r="FG127" s="286"/>
      <c r="FH127" s="286"/>
      <c r="FI127" s="286"/>
      <c r="FJ127" s="286"/>
      <c r="FK127" s="286"/>
      <c r="FL127" s="286"/>
      <c r="FM127" s="286"/>
      <c r="FN127" s="286"/>
      <c r="FO127" s="286"/>
      <c r="FP127" s="286"/>
      <c r="FQ127" s="286"/>
      <c r="FR127" s="286"/>
      <c r="FS127" s="286"/>
      <c r="FT127" s="286"/>
      <c r="FU127" s="286"/>
      <c r="FV127" s="286"/>
      <c r="FW127" s="286"/>
      <c r="FX127" s="286"/>
      <c r="FY127" s="286"/>
      <c r="FZ127" s="286"/>
      <c r="GA127" s="286"/>
      <c r="GB127" s="286"/>
      <c r="GC127" s="286"/>
      <c r="GD127" s="286"/>
      <c r="GE127" s="286"/>
      <c r="GF127" s="286"/>
      <c r="GG127" s="286"/>
      <c r="GH127" s="286"/>
      <c r="GI127" s="286"/>
      <c r="GJ127" s="286"/>
      <c r="GK127" s="286"/>
      <c r="GL127" s="286"/>
      <c r="GM127" s="286"/>
      <c r="GN127" s="286"/>
      <c r="GO127" s="286"/>
      <c r="GP127" s="286"/>
      <c r="GQ127" s="286"/>
      <c r="GR127" s="286"/>
      <c r="GS127" s="286"/>
      <c r="GT127" s="286"/>
      <c r="GU127" s="286"/>
      <c r="GV127" s="286"/>
      <c r="GW127" s="286"/>
      <c r="GX127" s="286"/>
      <c r="GY127" s="286"/>
      <c r="GZ127" s="286"/>
      <c r="HA127" s="286"/>
      <c r="HB127" s="286"/>
      <c r="HC127" s="286"/>
      <c r="HD127" s="286"/>
      <c r="HE127" s="286"/>
      <c r="HF127" s="286"/>
      <c r="HG127" s="286"/>
      <c r="HH127" s="286"/>
      <c r="HI127" s="286"/>
      <c r="HJ127" s="286"/>
      <c r="HK127" s="286"/>
      <c r="HL127" s="286"/>
      <c r="HM127" s="286"/>
      <c r="HN127" s="286"/>
      <c r="HO127" s="286"/>
      <c r="HP127" s="286"/>
      <c r="HQ127" s="286"/>
      <c r="HR127" s="286"/>
      <c r="HS127" s="286"/>
      <c r="HT127" s="286"/>
      <c r="HU127" s="286"/>
      <c r="HV127" s="286"/>
      <c r="HW127" s="286"/>
      <c r="HX127" s="286"/>
      <c r="HY127" s="286"/>
      <c r="HZ127" s="286"/>
      <c r="IA127" s="286"/>
      <c r="IB127" s="286"/>
      <c r="IC127" s="286"/>
      <c r="ID127" s="286"/>
      <c r="IE127" s="286"/>
      <c r="IF127" s="286"/>
      <c r="IG127" s="286"/>
      <c r="IH127" s="286"/>
    </row>
    <row r="128" spans="1:242" s="270" customFormat="1" ht="13.5" customHeight="1" x14ac:dyDescent="0.25">
      <c r="A128" s="272"/>
      <c r="B128" s="244"/>
      <c r="C128" s="359" t="s">
        <v>338</v>
      </c>
      <c r="D128" s="322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>
        <v>6</v>
      </c>
      <c r="V128" s="323"/>
      <c r="W128" s="323"/>
      <c r="X128" s="323"/>
      <c r="Y128" s="323"/>
      <c r="Z128" s="323"/>
      <c r="AA128" s="323">
        <v>4</v>
      </c>
      <c r="AB128" s="323">
        <v>4</v>
      </c>
      <c r="AC128" s="323"/>
      <c r="AD128" s="323"/>
      <c r="AE128" s="323"/>
      <c r="AF128" s="323"/>
      <c r="AG128" s="323"/>
      <c r="AH128" s="323"/>
      <c r="AI128" s="323"/>
      <c r="AJ128" s="323"/>
      <c r="AK128" s="323"/>
      <c r="AL128" s="323"/>
      <c r="AM128" s="323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34"/>
      <c r="BE128" s="323"/>
      <c r="BF128" s="323"/>
      <c r="BG128" s="323"/>
      <c r="BH128" s="323"/>
      <c r="BI128" s="330"/>
      <c r="BJ128" s="348"/>
      <c r="BK128" s="323"/>
      <c r="BL128" s="323"/>
      <c r="BM128" s="323"/>
      <c r="BN128" s="323">
        <v>7</v>
      </c>
      <c r="BO128" s="323"/>
      <c r="BP128" s="323"/>
      <c r="BQ128" s="323"/>
      <c r="BR128" s="323"/>
      <c r="BS128" s="323"/>
      <c r="BT128" s="395">
        <f t="shared" si="5"/>
        <v>21</v>
      </c>
      <c r="BU128"/>
      <c r="BV128" s="287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9"/>
      <c r="CW128" s="289"/>
      <c r="CX128" s="289"/>
      <c r="CY128" s="289"/>
      <c r="CZ128" s="289"/>
      <c r="DA128" s="289"/>
      <c r="DB128" s="289"/>
      <c r="DC128" s="289"/>
      <c r="DD128" s="289"/>
      <c r="DE128" s="289"/>
      <c r="DF128" s="289"/>
      <c r="DG128" s="289"/>
      <c r="DH128" s="289"/>
      <c r="DI128" s="289"/>
      <c r="DJ128" s="289"/>
      <c r="DK128" s="289"/>
      <c r="DL128" s="289"/>
      <c r="DM128" s="289"/>
      <c r="DN128" s="289"/>
      <c r="DO128" s="289"/>
      <c r="DP128" s="289"/>
      <c r="DQ128" s="289"/>
      <c r="DR128" s="289"/>
      <c r="DS128" s="289"/>
      <c r="DT128" s="289"/>
      <c r="DU128" s="289"/>
      <c r="DV128" s="289"/>
      <c r="DW128" s="289"/>
      <c r="DX128" s="289"/>
      <c r="DY128" s="289"/>
      <c r="DZ128" s="289"/>
      <c r="EA128" s="289"/>
      <c r="EB128" s="289"/>
      <c r="EC128" s="289"/>
      <c r="ED128" s="289"/>
      <c r="EE128" s="289"/>
      <c r="EF128" s="289"/>
      <c r="EG128" s="289"/>
      <c r="EH128" s="289"/>
      <c r="EI128" s="289"/>
      <c r="EJ128" s="289"/>
      <c r="EK128" s="289"/>
      <c r="EL128" s="289"/>
      <c r="EM128" s="289"/>
      <c r="EN128" s="289"/>
      <c r="EO128" s="289"/>
      <c r="EP128" s="289"/>
      <c r="EQ128" s="289"/>
      <c r="ER128" s="289"/>
      <c r="ES128" s="289"/>
      <c r="ET128" s="289"/>
      <c r="EU128" s="289"/>
      <c r="EV128" s="289"/>
      <c r="EW128" s="289"/>
      <c r="EX128" s="289"/>
      <c r="EY128" s="289"/>
      <c r="EZ128" s="289"/>
      <c r="FA128" s="289"/>
      <c r="FB128" s="289"/>
      <c r="FC128" s="289"/>
      <c r="FD128" s="289"/>
      <c r="FE128" s="289"/>
      <c r="FF128" s="289"/>
      <c r="FG128" s="289"/>
      <c r="FH128" s="289"/>
      <c r="FI128" s="289"/>
      <c r="FJ128" s="289"/>
      <c r="FK128" s="289"/>
      <c r="FL128" s="289"/>
      <c r="FM128" s="289"/>
      <c r="FN128" s="289"/>
      <c r="FO128" s="289"/>
      <c r="FP128" s="289"/>
      <c r="FQ128" s="289"/>
      <c r="FR128" s="289"/>
      <c r="FS128" s="289"/>
      <c r="FT128" s="289"/>
      <c r="FU128" s="289"/>
      <c r="FV128" s="289"/>
      <c r="FW128" s="289"/>
      <c r="FX128" s="289"/>
      <c r="FY128" s="289"/>
      <c r="FZ128" s="289"/>
      <c r="GA128" s="289"/>
      <c r="GB128" s="289"/>
      <c r="GC128" s="289"/>
      <c r="GD128" s="289"/>
      <c r="GE128" s="289"/>
      <c r="GF128" s="289"/>
      <c r="GG128" s="289"/>
      <c r="GH128" s="289"/>
      <c r="GI128" s="289"/>
      <c r="GJ128" s="289"/>
      <c r="GK128" s="289"/>
      <c r="GL128" s="289"/>
      <c r="GM128" s="289"/>
      <c r="GN128" s="289"/>
      <c r="GO128" s="289"/>
      <c r="GP128" s="289"/>
      <c r="GQ128" s="289"/>
      <c r="GR128" s="289"/>
      <c r="GS128" s="289"/>
      <c r="GT128" s="289"/>
      <c r="GU128" s="289"/>
      <c r="GV128" s="289"/>
      <c r="GW128" s="289"/>
      <c r="GX128" s="289"/>
      <c r="GY128" s="289"/>
      <c r="GZ128" s="289"/>
      <c r="HA128" s="289"/>
      <c r="HB128" s="289"/>
      <c r="HC128" s="289"/>
      <c r="HD128" s="289"/>
      <c r="HE128" s="289"/>
      <c r="HF128" s="289"/>
      <c r="HG128" s="289"/>
      <c r="HH128" s="289"/>
      <c r="HI128" s="289"/>
      <c r="HJ128" s="289"/>
      <c r="HK128" s="289"/>
      <c r="HL128" s="289"/>
      <c r="HM128" s="289"/>
      <c r="HN128" s="289"/>
      <c r="HO128" s="289"/>
      <c r="HP128" s="289"/>
      <c r="HQ128" s="289"/>
      <c r="HR128" s="289"/>
      <c r="HS128" s="289"/>
      <c r="HT128" s="289"/>
      <c r="HU128" s="289"/>
      <c r="HV128" s="289"/>
      <c r="HW128" s="289"/>
      <c r="HX128" s="289"/>
      <c r="HY128" s="289"/>
      <c r="HZ128" s="289"/>
      <c r="IA128" s="289"/>
      <c r="IB128" s="289"/>
      <c r="IC128" s="289"/>
      <c r="ID128" s="289"/>
      <c r="IE128" s="289"/>
      <c r="IF128" s="289"/>
      <c r="IG128" s="289"/>
      <c r="IH128" s="289"/>
    </row>
    <row r="129" spans="1:242" s="23" customFormat="1" ht="13.5" customHeight="1" x14ac:dyDescent="0.25">
      <c r="A129" s="265">
        <v>60</v>
      </c>
      <c r="B129" s="175" t="s">
        <v>37</v>
      </c>
      <c r="C129" s="78" t="s">
        <v>163</v>
      </c>
      <c r="D129" s="327"/>
      <c r="E129" s="324"/>
      <c r="F129" s="324">
        <v>12</v>
      </c>
      <c r="G129" s="324"/>
      <c r="H129" s="324"/>
      <c r="I129" s="324">
        <v>1</v>
      </c>
      <c r="J129" s="324"/>
      <c r="K129" s="324"/>
      <c r="L129" s="324"/>
      <c r="M129" s="324">
        <v>4</v>
      </c>
      <c r="N129" s="324">
        <v>2</v>
      </c>
      <c r="O129" s="324">
        <v>7</v>
      </c>
      <c r="P129" s="324"/>
      <c r="Q129" s="324"/>
      <c r="R129" s="324"/>
      <c r="S129" s="324"/>
      <c r="T129" s="324">
        <v>2</v>
      </c>
      <c r="U129" s="324">
        <v>32</v>
      </c>
      <c r="V129" s="324">
        <v>2</v>
      </c>
      <c r="W129" s="324"/>
      <c r="X129" s="324"/>
      <c r="Y129" s="324">
        <v>1</v>
      </c>
      <c r="Z129" s="324"/>
      <c r="AA129" s="324">
        <v>37</v>
      </c>
      <c r="AB129" s="324"/>
      <c r="AC129" s="324"/>
      <c r="AD129" s="324"/>
      <c r="AE129" s="324">
        <v>2</v>
      </c>
      <c r="AF129" s="324"/>
      <c r="AG129" s="324"/>
      <c r="AH129" s="324"/>
      <c r="AI129" s="324"/>
      <c r="AJ129" s="324"/>
      <c r="AK129" s="324">
        <v>1</v>
      </c>
      <c r="AL129" s="324"/>
      <c r="AM129" s="324"/>
      <c r="AN129" s="324">
        <v>1</v>
      </c>
      <c r="AO129" s="324"/>
      <c r="AP129" s="324"/>
      <c r="AQ129" s="324"/>
      <c r="AR129" s="324"/>
      <c r="AS129" s="324"/>
      <c r="AT129" s="324">
        <v>24</v>
      </c>
      <c r="AU129" s="324"/>
      <c r="AV129" s="324"/>
      <c r="AW129" s="324"/>
      <c r="AX129" s="324"/>
      <c r="AY129" s="324">
        <v>5</v>
      </c>
      <c r="AZ129" s="324"/>
      <c r="BA129" s="324"/>
      <c r="BB129" s="324"/>
      <c r="BC129" s="324"/>
      <c r="BD129" s="324"/>
      <c r="BE129" s="158"/>
      <c r="BF129" s="324"/>
      <c r="BG129" s="324"/>
      <c r="BH129" s="324"/>
      <c r="BI129" s="324"/>
      <c r="BJ129" s="162"/>
      <c r="BK129" s="324"/>
      <c r="BL129" s="324"/>
      <c r="BM129" s="324"/>
      <c r="BN129" s="324">
        <v>25</v>
      </c>
      <c r="BO129" s="324"/>
      <c r="BP129" s="324"/>
      <c r="BQ129" s="324"/>
      <c r="BR129" s="324"/>
      <c r="BS129" s="324"/>
      <c r="BT129" s="185">
        <f t="shared" si="5"/>
        <v>158</v>
      </c>
      <c r="BU129"/>
      <c r="BV129" s="284"/>
      <c r="BW129" s="285"/>
      <c r="BX129" s="285"/>
      <c r="BY129" s="285"/>
      <c r="BZ129" s="285"/>
      <c r="CA129" s="285"/>
      <c r="CB129" s="285"/>
      <c r="CC129" s="285"/>
      <c r="CD129" s="285"/>
      <c r="CE129" s="285"/>
      <c r="CF129" s="285"/>
      <c r="CG129" s="285"/>
      <c r="CH129" s="285"/>
      <c r="CI129" s="285"/>
      <c r="CJ129" s="285"/>
      <c r="CK129" s="285"/>
      <c r="CL129" s="285"/>
      <c r="CM129" s="285"/>
      <c r="CN129" s="285"/>
      <c r="CO129" s="285"/>
      <c r="CP129" s="285"/>
      <c r="CQ129" s="285"/>
      <c r="CR129" s="285"/>
      <c r="CS129" s="285"/>
      <c r="CT129" s="285"/>
      <c r="CU129" s="285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6"/>
      <c r="DW129" s="286"/>
      <c r="DX129" s="286"/>
      <c r="DY129" s="286"/>
      <c r="DZ129" s="286"/>
      <c r="EA129" s="286"/>
      <c r="EB129" s="286"/>
      <c r="EC129" s="286"/>
      <c r="ED129" s="286"/>
      <c r="EE129" s="286"/>
      <c r="EF129" s="286"/>
      <c r="EG129" s="286"/>
      <c r="EH129" s="286"/>
      <c r="EI129" s="286"/>
      <c r="EJ129" s="286"/>
      <c r="EK129" s="286"/>
      <c r="EL129" s="286"/>
      <c r="EM129" s="286"/>
      <c r="EN129" s="286"/>
      <c r="EO129" s="286"/>
      <c r="EP129" s="286"/>
      <c r="EQ129" s="286"/>
      <c r="ER129" s="286"/>
      <c r="ES129" s="286"/>
      <c r="ET129" s="286"/>
      <c r="EU129" s="286"/>
      <c r="EV129" s="286"/>
      <c r="EW129" s="286"/>
      <c r="EX129" s="286"/>
      <c r="EY129" s="286"/>
      <c r="EZ129" s="286"/>
      <c r="FA129" s="286"/>
      <c r="FB129" s="286"/>
      <c r="FC129" s="286"/>
      <c r="FD129" s="286"/>
      <c r="FE129" s="286"/>
      <c r="FF129" s="286"/>
      <c r="FG129" s="286"/>
      <c r="FH129" s="286"/>
      <c r="FI129" s="286"/>
      <c r="FJ129" s="286"/>
      <c r="FK129" s="286"/>
      <c r="FL129" s="286"/>
      <c r="FM129" s="286"/>
      <c r="FN129" s="286"/>
      <c r="FO129" s="286"/>
      <c r="FP129" s="286"/>
      <c r="FQ129" s="286"/>
      <c r="FR129" s="286"/>
      <c r="FS129" s="286"/>
      <c r="FT129" s="286"/>
      <c r="FU129" s="286"/>
      <c r="FV129" s="286"/>
      <c r="FW129" s="286"/>
      <c r="FX129" s="286"/>
      <c r="FY129" s="286"/>
      <c r="FZ129" s="286"/>
      <c r="GA129" s="286"/>
      <c r="GB129" s="286"/>
      <c r="GC129" s="286"/>
      <c r="GD129" s="286"/>
      <c r="GE129" s="286"/>
      <c r="GF129" s="286"/>
      <c r="GG129" s="286"/>
      <c r="GH129" s="286"/>
      <c r="GI129" s="286"/>
      <c r="GJ129" s="286"/>
      <c r="GK129" s="286"/>
      <c r="GL129" s="286"/>
      <c r="GM129" s="286"/>
      <c r="GN129" s="286"/>
      <c r="GO129" s="286"/>
      <c r="GP129" s="286"/>
      <c r="GQ129" s="286"/>
      <c r="GR129" s="286"/>
      <c r="GS129" s="286"/>
      <c r="GT129" s="286"/>
      <c r="GU129" s="286"/>
      <c r="GV129" s="286"/>
      <c r="GW129" s="286"/>
      <c r="GX129" s="286"/>
      <c r="GY129" s="286"/>
      <c r="GZ129" s="286"/>
      <c r="HA129" s="286"/>
      <c r="HB129" s="286"/>
      <c r="HC129" s="286"/>
      <c r="HD129" s="286"/>
      <c r="HE129" s="286"/>
      <c r="HF129" s="286"/>
      <c r="HG129" s="286"/>
      <c r="HH129" s="286"/>
      <c r="HI129" s="286"/>
      <c r="HJ129" s="286"/>
      <c r="HK129" s="286"/>
      <c r="HL129" s="286"/>
      <c r="HM129" s="286"/>
      <c r="HN129" s="286"/>
      <c r="HO129" s="286"/>
      <c r="HP129" s="286"/>
      <c r="HQ129" s="286"/>
      <c r="HR129" s="286"/>
      <c r="HS129" s="286"/>
      <c r="HT129" s="286"/>
      <c r="HU129" s="286"/>
      <c r="HV129" s="286"/>
      <c r="HW129" s="286"/>
      <c r="HX129" s="286"/>
      <c r="HY129" s="286"/>
      <c r="HZ129" s="286"/>
      <c r="IA129" s="286"/>
      <c r="IB129" s="286"/>
      <c r="IC129" s="286"/>
      <c r="ID129" s="286"/>
      <c r="IE129" s="286"/>
      <c r="IF129" s="286"/>
      <c r="IG129" s="286"/>
      <c r="IH129" s="286"/>
    </row>
    <row r="130" spans="1:242" s="270" customFormat="1" ht="13.5" customHeight="1" x14ac:dyDescent="0.25">
      <c r="A130" s="272"/>
      <c r="B130" s="244"/>
      <c r="C130" s="359" t="s">
        <v>164</v>
      </c>
      <c r="D130" s="322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>
        <v>1</v>
      </c>
      <c r="O130" s="323">
        <v>1</v>
      </c>
      <c r="P130" s="323"/>
      <c r="Q130" s="323"/>
      <c r="R130" s="323"/>
      <c r="S130" s="323"/>
      <c r="T130" s="323"/>
      <c r="U130" s="323">
        <v>18</v>
      </c>
      <c r="V130" s="323"/>
      <c r="W130" s="323"/>
      <c r="X130" s="323"/>
      <c r="Y130" s="323">
        <v>1</v>
      </c>
      <c r="Z130" s="323"/>
      <c r="AA130" s="323">
        <v>13</v>
      </c>
      <c r="AB130" s="323">
        <v>7</v>
      </c>
      <c r="AC130" s="323"/>
      <c r="AD130" s="323"/>
      <c r="AE130" s="323"/>
      <c r="AF130" s="323"/>
      <c r="AG130" s="323"/>
      <c r="AH130" s="323"/>
      <c r="AI130" s="323"/>
      <c r="AJ130" s="323"/>
      <c r="AK130" s="323"/>
      <c r="AL130" s="323"/>
      <c r="AM130" s="323"/>
      <c r="AN130" s="323"/>
      <c r="AO130" s="323"/>
      <c r="AP130" s="323"/>
      <c r="AQ130" s="323"/>
      <c r="AR130" s="323"/>
      <c r="AS130" s="323"/>
      <c r="AT130" s="323">
        <v>34</v>
      </c>
      <c r="AU130" s="323"/>
      <c r="AV130" s="323">
        <v>1</v>
      </c>
      <c r="AW130" s="323"/>
      <c r="AX130" s="323"/>
      <c r="AY130" s="323">
        <v>1</v>
      </c>
      <c r="AZ130" s="323"/>
      <c r="BA130" s="323"/>
      <c r="BB130" s="323"/>
      <c r="BC130" s="323"/>
      <c r="BD130" s="323"/>
      <c r="BE130" s="334"/>
      <c r="BF130" s="323"/>
      <c r="BG130" s="323"/>
      <c r="BH130" s="323"/>
      <c r="BI130" s="323"/>
      <c r="BJ130" s="330"/>
      <c r="BK130" s="323"/>
      <c r="BL130" s="323"/>
      <c r="BM130" s="323">
        <v>1</v>
      </c>
      <c r="BN130" s="323">
        <v>16</v>
      </c>
      <c r="BO130" s="323"/>
      <c r="BP130" s="323"/>
      <c r="BQ130" s="323"/>
      <c r="BR130" s="323"/>
      <c r="BS130" s="323"/>
      <c r="BT130" s="395">
        <f t="shared" si="5"/>
        <v>94</v>
      </c>
      <c r="BU130"/>
      <c r="BV130" s="287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9"/>
      <c r="CW130" s="289"/>
      <c r="CX130" s="289"/>
      <c r="CY130" s="289"/>
      <c r="CZ130" s="289"/>
      <c r="DA130" s="289"/>
      <c r="DB130" s="289"/>
      <c r="DC130" s="289"/>
      <c r="DD130" s="289"/>
      <c r="DE130" s="289"/>
      <c r="DF130" s="289"/>
      <c r="DG130" s="289"/>
      <c r="DH130" s="289"/>
      <c r="DI130" s="289"/>
      <c r="DJ130" s="289"/>
      <c r="DK130" s="289"/>
      <c r="DL130" s="289"/>
      <c r="DM130" s="289"/>
      <c r="DN130" s="289"/>
      <c r="DO130" s="289"/>
      <c r="DP130" s="289"/>
      <c r="DQ130" s="289"/>
      <c r="DR130" s="289"/>
      <c r="DS130" s="289"/>
      <c r="DT130" s="289"/>
      <c r="DU130" s="289"/>
      <c r="DV130" s="289"/>
      <c r="DW130" s="289"/>
      <c r="DX130" s="289"/>
      <c r="DY130" s="289"/>
      <c r="DZ130" s="289"/>
      <c r="EA130" s="289"/>
      <c r="EB130" s="289"/>
      <c r="EC130" s="289"/>
      <c r="ED130" s="289"/>
      <c r="EE130" s="289"/>
      <c r="EF130" s="289"/>
      <c r="EG130" s="289"/>
      <c r="EH130" s="289"/>
      <c r="EI130" s="289"/>
      <c r="EJ130" s="289"/>
      <c r="EK130" s="289"/>
      <c r="EL130" s="289"/>
      <c r="EM130" s="289"/>
      <c r="EN130" s="289"/>
      <c r="EO130" s="289"/>
      <c r="EP130" s="289"/>
      <c r="EQ130" s="289"/>
      <c r="ER130" s="289"/>
      <c r="ES130" s="289"/>
      <c r="ET130" s="289"/>
      <c r="EU130" s="289"/>
      <c r="EV130" s="289"/>
      <c r="EW130" s="289"/>
      <c r="EX130" s="289"/>
      <c r="EY130" s="289"/>
      <c r="EZ130" s="289"/>
      <c r="FA130" s="289"/>
      <c r="FB130" s="289"/>
      <c r="FC130" s="289"/>
      <c r="FD130" s="289"/>
      <c r="FE130" s="289"/>
      <c r="FF130" s="289"/>
      <c r="FG130" s="289"/>
      <c r="FH130" s="289"/>
      <c r="FI130" s="289"/>
      <c r="FJ130" s="289"/>
      <c r="FK130" s="289"/>
      <c r="FL130" s="289"/>
      <c r="FM130" s="289"/>
      <c r="FN130" s="289"/>
      <c r="FO130" s="289"/>
      <c r="FP130" s="289"/>
      <c r="FQ130" s="289"/>
      <c r="FR130" s="289"/>
      <c r="FS130" s="289"/>
      <c r="FT130" s="289"/>
      <c r="FU130" s="289"/>
      <c r="FV130" s="289"/>
      <c r="FW130" s="289"/>
      <c r="FX130" s="289"/>
      <c r="FY130" s="289"/>
      <c r="FZ130" s="289"/>
      <c r="GA130" s="289"/>
      <c r="GB130" s="289"/>
      <c r="GC130" s="289"/>
      <c r="GD130" s="289"/>
      <c r="GE130" s="289"/>
      <c r="GF130" s="289"/>
      <c r="GG130" s="289"/>
      <c r="GH130" s="289"/>
      <c r="GI130" s="289"/>
      <c r="GJ130" s="289"/>
      <c r="GK130" s="289"/>
      <c r="GL130" s="289"/>
      <c r="GM130" s="289"/>
      <c r="GN130" s="289"/>
      <c r="GO130" s="289"/>
      <c r="GP130" s="289"/>
      <c r="GQ130" s="289"/>
      <c r="GR130" s="289"/>
      <c r="GS130" s="289"/>
      <c r="GT130" s="289"/>
      <c r="GU130" s="289"/>
      <c r="GV130" s="289"/>
      <c r="GW130" s="289"/>
      <c r="GX130" s="289"/>
      <c r="GY130" s="289"/>
      <c r="GZ130" s="289"/>
      <c r="HA130" s="289"/>
      <c r="HB130" s="289"/>
      <c r="HC130" s="289"/>
      <c r="HD130" s="289"/>
      <c r="HE130" s="289"/>
      <c r="HF130" s="289"/>
      <c r="HG130" s="289"/>
      <c r="HH130" s="289"/>
      <c r="HI130" s="289"/>
      <c r="HJ130" s="289"/>
      <c r="HK130" s="289"/>
      <c r="HL130" s="289"/>
      <c r="HM130" s="289"/>
      <c r="HN130" s="289"/>
      <c r="HO130" s="289"/>
      <c r="HP130" s="289"/>
      <c r="HQ130" s="289"/>
      <c r="HR130" s="289"/>
      <c r="HS130" s="289"/>
      <c r="HT130" s="289"/>
      <c r="HU130" s="289"/>
      <c r="HV130" s="289"/>
      <c r="HW130" s="289"/>
      <c r="HX130" s="289"/>
      <c r="HY130" s="289"/>
      <c r="HZ130" s="289"/>
      <c r="IA130" s="289"/>
      <c r="IB130" s="289"/>
      <c r="IC130" s="289"/>
      <c r="ID130" s="289"/>
      <c r="IE130" s="289"/>
      <c r="IF130" s="289"/>
      <c r="IG130" s="289"/>
      <c r="IH130" s="289"/>
    </row>
    <row r="131" spans="1:242" s="23" customFormat="1" ht="13.5" customHeight="1" x14ac:dyDescent="0.25">
      <c r="A131" s="265">
        <v>61</v>
      </c>
      <c r="B131" s="175" t="s">
        <v>38</v>
      </c>
      <c r="C131" s="78" t="s">
        <v>165</v>
      </c>
      <c r="D131" s="327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>
        <v>1</v>
      </c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324"/>
      <c r="AY131" s="324"/>
      <c r="AZ131" s="324"/>
      <c r="BA131" s="324"/>
      <c r="BB131" s="324"/>
      <c r="BC131" s="324"/>
      <c r="BD131" s="324"/>
      <c r="BE131" s="324"/>
      <c r="BF131" s="158"/>
      <c r="BG131" s="324"/>
      <c r="BH131" s="324"/>
      <c r="BI131" s="324"/>
      <c r="BJ131" s="324"/>
      <c r="BK131" s="162"/>
      <c r="BL131" s="162"/>
      <c r="BM131" s="162"/>
      <c r="BN131" s="162"/>
      <c r="BO131" s="162"/>
      <c r="BP131" s="324"/>
      <c r="BQ131" s="324"/>
      <c r="BR131" s="324"/>
      <c r="BS131" s="324"/>
      <c r="BT131" s="185">
        <f t="shared" si="5"/>
        <v>1</v>
      </c>
      <c r="BU131"/>
      <c r="BV131" s="290"/>
      <c r="BW131" s="285"/>
      <c r="BX131" s="285"/>
      <c r="BY131" s="285"/>
      <c r="BZ131" s="285"/>
      <c r="CA131" s="285"/>
      <c r="CB131" s="285"/>
      <c r="CC131" s="285"/>
      <c r="CD131" s="285"/>
      <c r="CE131" s="285"/>
      <c r="CF131" s="285"/>
      <c r="CG131" s="285"/>
      <c r="CH131" s="285"/>
      <c r="CI131" s="285"/>
      <c r="CJ131" s="285"/>
      <c r="CK131" s="285"/>
      <c r="CL131" s="285"/>
      <c r="CM131" s="285"/>
      <c r="CN131" s="285"/>
      <c r="CO131" s="285"/>
      <c r="CP131" s="285"/>
      <c r="CQ131" s="285"/>
      <c r="CR131" s="285"/>
      <c r="CS131" s="285"/>
      <c r="CT131" s="285"/>
      <c r="CU131" s="285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6"/>
      <c r="DW131" s="286"/>
      <c r="DX131" s="286"/>
      <c r="DY131" s="286"/>
      <c r="DZ131" s="286"/>
      <c r="EA131" s="286"/>
      <c r="EB131" s="286"/>
      <c r="EC131" s="286"/>
      <c r="ED131" s="286"/>
      <c r="EE131" s="286"/>
      <c r="EF131" s="286"/>
      <c r="EG131" s="286"/>
      <c r="EH131" s="286"/>
      <c r="EI131" s="286"/>
      <c r="EJ131" s="286"/>
      <c r="EK131" s="286"/>
      <c r="EL131" s="286"/>
      <c r="EM131" s="286"/>
      <c r="EN131" s="286"/>
      <c r="EO131" s="286"/>
      <c r="EP131" s="286"/>
      <c r="EQ131" s="286"/>
      <c r="ER131" s="286"/>
      <c r="ES131" s="286"/>
      <c r="ET131" s="286"/>
      <c r="EU131" s="286"/>
      <c r="EV131" s="286"/>
      <c r="EW131" s="286"/>
      <c r="EX131" s="286"/>
      <c r="EY131" s="286"/>
      <c r="EZ131" s="286"/>
      <c r="FA131" s="286"/>
      <c r="FB131" s="286"/>
      <c r="FC131" s="286"/>
      <c r="FD131" s="286"/>
      <c r="FE131" s="286"/>
      <c r="FF131" s="286"/>
      <c r="FG131" s="286"/>
      <c r="FH131" s="286"/>
      <c r="FI131" s="286"/>
      <c r="FJ131" s="286"/>
      <c r="FK131" s="286"/>
      <c r="FL131" s="286"/>
      <c r="FM131" s="286"/>
      <c r="FN131" s="286"/>
      <c r="FO131" s="286"/>
      <c r="FP131" s="286"/>
      <c r="FQ131" s="286"/>
      <c r="FR131" s="286"/>
      <c r="FS131" s="286"/>
      <c r="FT131" s="286"/>
      <c r="FU131" s="286"/>
      <c r="FV131" s="286"/>
      <c r="FW131" s="286"/>
      <c r="FX131" s="286"/>
      <c r="FY131" s="286"/>
      <c r="FZ131" s="286"/>
      <c r="GA131" s="286"/>
      <c r="GB131" s="286"/>
      <c r="GC131" s="286"/>
      <c r="GD131" s="286"/>
      <c r="GE131" s="286"/>
      <c r="GF131" s="286"/>
      <c r="GG131" s="286"/>
      <c r="GH131" s="286"/>
      <c r="GI131" s="286"/>
      <c r="GJ131" s="286"/>
      <c r="GK131" s="286"/>
      <c r="GL131" s="286"/>
      <c r="GM131" s="286"/>
      <c r="GN131" s="286"/>
      <c r="GO131" s="286"/>
      <c r="GP131" s="286"/>
      <c r="GQ131" s="286"/>
      <c r="GR131" s="286"/>
      <c r="GS131" s="286"/>
      <c r="GT131" s="286"/>
      <c r="GU131" s="286"/>
      <c r="GV131" s="286"/>
      <c r="GW131" s="286"/>
      <c r="GX131" s="286"/>
      <c r="GY131" s="286"/>
      <c r="GZ131" s="286"/>
      <c r="HA131" s="286"/>
      <c r="HB131" s="286"/>
      <c r="HC131" s="286"/>
      <c r="HD131" s="286"/>
      <c r="HE131" s="286"/>
      <c r="HF131" s="286"/>
      <c r="HG131" s="286"/>
      <c r="HH131" s="286"/>
      <c r="HI131" s="286"/>
      <c r="HJ131" s="286"/>
      <c r="HK131" s="286"/>
      <c r="HL131" s="286"/>
      <c r="HM131" s="286"/>
      <c r="HN131" s="286"/>
      <c r="HO131" s="286"/>
      <c r="HP131" s="286"/>
      <c r="HQ131" s="286"/>
      <c r="HR131" s="286"/>
      <c r="HS131" s="286"/>
      <c r="HT131" s="286"/>
      <c r="HU131" s="286"/>
      <c r="HV131" s="286"/>
      <c r="HW131" s="286"/>
      <c r="HX131" s="286"/>
      <c r="HY131" s="286"/>
      <c r="HZ131" s="286"/>
      <c r="IA131" s="286"/>
      <c r="IB131" s="286"/>
      <c r="IC131" s="286"/>
      <c r="ID131" s="286"/>
      <c r="IE131" s="286"/>
      <c r="IF131" s="286"/>
      <c r="IG131" s="286"/>
      <c r="IH131" s="286"/>
    </row>
    <row r="132" spans="1:242" s="270" customFormat="1" ht="13.5" customHeight="1" x14ac:dyDescent="0.25">
      <c r="A132" s="272"/>
      <c r="B132" s="244"/>
      <c r="C132" s="359"/>
      <c r="D132" s="336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  <c r="AP132" s="337"/>
      <c r="AQ132" s="337"/>
      <c r="AR132" s="337"/>
      <c r="AS132" s="337"/>
      <c r="AT132" s="337"/>
      <c r="AU132" s="337"/>
      <c r="AV132" s="337"/>
      <c r="AW132" s="337"/>
      <c r="AX132" s="337"/>
      <c r="AY132" s="337"/>
      <c r="AZ132" s="337"/>
      <c r="BA132" s="337"/>
      <c r="BB132" s="337"/>
      <c r="BC132" s="337"/>
      <c r="BD132" s="337"/>
      <c r="BE132" s="337"/>
      <c r="BF132" s="338"/>
      <c r="BG132" s="337"/>
      <c r="BH132" s="337"/>
      <c r="BI132" s="337"/>
      <c r="BJ132" s="337"/>
      <c r="BK132" s="339"/>
      <c r="BL132" s="339"/>
      <c r="BM132" s="339"/>
      <c r="BN132" s="339"/>
      <c r="BO132" s="339"/>
      <c r="BP132" s="337"/>
      <c r="BQ132" s="337"/>
      <c r="BR132" s="337"/>
      <c r="BS132" s="337"/>
      <c r="BT132" s="396">
        <f t="shared" si="5"/>
        <v>0</v>
      </c>
      <c r="BU132"/>
      <c r="BV132" s="287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9"/>
      <c r="CW132" s="289"/>
      <c r="CX132" s="289"/>
      <c r="CY132" s="289"/>
      <c r="CZ132" s="289"/>
      <c r="DA132" s="289"/>
      <c r="DB132" s="289"/>
      <c r="DC132" s="289"/>
      <c r="DD132" s="289"/>
      <c r="DE132" s="289"/>
      <c r="DF132" s="289"/>
      <c r="DG132" s="289"/>
      <c r="DH132" s="289"/>
      <c r="DI132" s="289"/>
      <c r="DJ132" s="289"/>
      <c r="DK132" s="289"/>
      <c r="DL132" s="289"/>
      <c r="DM132" s="289"/>
      <c r="DN132" s="289"/>
      <c r="DO132" s="289"/>
      <c r="DP132" s="289"/>
      <c r="DQ132" s="289"/>
      <c r="DR132" s="289"/>
      <c r="DS132" s="289"/>
      <c r="DT132" s="289"/>
      <c r="DU132" s="289"/>
      <c r="DV132" s="289"/>
      <c r="DW132" s="289"/>
      <c r="DX132" s="289"/>
      <c r="DY132" s="289"/>
      <c r="DZ132" s="289"/>
      <c r="EA132" s="289"/>
      <c r="EB132" s="289"/>
      <c r="EC132" s="289"/>
      <c r="ED132" s="289"/>
      <c r="EE132" s="289"/>
      <c r="EF132" s="289"/>
      <c r="EG132" s="289"/>
      <c r="EH132" s="289"/>
      <c r="EI132" s="289"/>
      <c r="EJ132" s="289"/>
      <c r="EK132" s="289"/>
      <c r="EL132" s="289"/>
      <c r="EM132" s="289"/>
      <c r="EN132" s="289"/>
      <c r="EO132" s="289"/>
      <c r="EP132" s="289"/>
      <c r="EQ132" s="289"/>
      <c r="ER132" s="289"/>
      <c r="ES132" s="289"/>
      <c r="ET132" s="289"/>
      <c r="EU132" s="289"/>
      <c r="EV132" s="289"/>
      <c r="EW132" s="289"/>
      <c r="EX132" s="289"/>
      <c r="EY132" s="289"/>
      <c r="EZ132" s="289"/>
      <c r="FA132" s="289"/>
      <c r="FB132" s="289"/>
      <c r="FC132" s="289"/>
      <c r="FD132" s="289"/>
      <c r="FE132" s="289"/>
      <c r="FF132" s="289"/>
      <c r="FG132" s="289"/>
      <c r="FH132" s="289"/>
      <c r="FI132" s="289"/>
      <c r="FJ132" s="289"/>
      <c r="FK132" s="289"/>
      <c r="FL132" s="289"/>
      <c r="FM132" s="289"/>
      <c r="FN132" s="289"/>
      <c r="FO132" s="289"/>
      <c r="FP132" s="289"/>
      <c r="FQ132" s="289"/>
      <c r="FR132" s="289"/>
      <c r="FS132" s="289"/>
      <c r="FT132" s="289"/>
      <c r="FU132" s="289"/>
      <c r="FV132" s="289"/>
      <c r="FW132" s="289"/>
      <c r="FX132" s="289"/>
      <c r="FY132" s="289"/>
      <c r="FZ132" s="289"/>
      <c r="GA132" s="289"/>
      <c r="GB132" s="289"/>
      <c r="GC132" s="289"/>
      <c r="GD132" s="289"/>
      <c r="GE132" s="289"/>
      <c r="GF132" s="289"/>
      <c r="GG132" s="289"/>
      <c r="GH132" s="289"/>
      <c r="GI132" s="289"/>
      <c r="GJ132" s="289"/>
      <c r="GK132" s="289"/>
      <c r="GL132" s="289"/>
      <c r="GM132" s="289"/>
      <c r="GN132" s="289"/>
      <c r="GO132" s="289"/>
      <c r="GP132" s="289"/>
      <c r="GQ132" s="289"/>
      <c r="GR132" s="289"/>
      <c r="GS132" s="289"/>
      <c r="GT132" s="289"/>
      <c r="GU132" s="289"/>
      <c r="GV132" s="289"/>
      <c r="GW132" s="289"/>
      <c r="GX132" s="289"/>
      <c r="GY132" s="289"/>
      <c r="GZ132" s="289"/>
      <c r="HA132" s="289"/>
      <c r="HB132" s="289"/>
      <c r="HC132" s="289"/>
      <c r="HD132" s="289"/>
      <c r="HE132" s="289"/>
      <c r="HF132" s="289"/>
      <c r="HG132" s="289"/>
      <c r="HH132" s="289"/>
      <c r="HI132" s="289"/>
      <c r="HJ132" s="289"/>
      <c r="HK132" s="289"/>
      <c r="HL132" s="289"/>
      <c r="HM132" s="289"/>
      <c r="HN132" s="289"/>
      <c r="HO132" s="289"/>
      <c r="HP132" s="289"/>
      <c r="HQ132" s="289"/>
      <c r="HR132" s="289"/>
      <c r="HS132" s="289"/>
      <c r="HT132" s="289"/>
      <c r="HU132" s="289"/>
      <c r="HV132" s="289"/>
      <c r="HW132" s="289"/>
      <c r="HX132" s="289"/>
      <c r="HY132" s="289"/>
      <c r="HZ132" s="289"/>
      <c r="IA132" s="289"/>
      <c r="IB132" s="289"/>
      <c r="IC132" s="289"/>
      <c r="ID132" s="289"/>
      <c r="IE132" s="289"/>
      <c r="IF132" s="289"/>
      <c r="IG132" s="289"/>
      <c r="IH132" s="289"/>
    </row>
    <row r="133" spans="1:242" s="23" customFormat="1" ht="13.5" customHeight="1" x14ac:dyDescent="0.25">
      <c r="A133" s="265">
        <v>62</v>
      </c>
      <c r="B133" s="175" t="s">
        <v>119</v>
      </c>
      <c r="C133" s="78" t="s">
        <v>120</v>
      </c>
      <c r="D133" s="327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>
        <v>1</v>
      </c>
      <c r="AC133" s="324"/>
      <c r="AD133" s="324"/>
      <c r="AE133" s="324"/>
      <c r="AF133" s="324"/>
      <c r="AG133" s="324"/>
      <c r="AH133" s="324"/>
      <c r="AI133" s="324"/>
      <c r="AJ133" s="324"/>
      <c r="AK133" s="324">
        <v>4</v>
      </c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>
        <v>1</v>
      </c>
      <c r="AW133" s="324"/>
      <c r="AX133" s="324"/>
      <c r="AY133" s="324"/>
      <c r="AZ133" s="324"/>
      <c r="BA133" s="324"/>
      <c r="BB133" s="324"/>
      <c r="BC133" s="324"/>
      <c r="BD133" s="324"/>
      <c r="BE133" s="324"/>
      <c r="BF133" s="324"/>
      <c r="BG133" s="158"/>
      <c r="BH133" s="324"/>
      <c r="BI133" s="324"/>
      <c r="BJ133" s="324"/>
      <c r="BK133" s="162"/>
      <c r="BL133" s="162"/>
      <c r="BM133" s="162"/>
      <c r="BN133" s="162">
        <v>1</v>
      </c>
      <c r="BO133" s="162"/>
      <c r="BP133" s="324"/>
      <c r="BQ133" s="324"/>
      <c r="BR133" s="324"/>
      <c r="BS133" s="324"/>
      <c r="BT133" s="185">
        <f t="shared" si="5"/>
        <v>7</v>
      </c>
      <c r="BU133"/>
      <c r="BV133" s="296"/>
      <c r="BW133" s="285"/>
      <c r="BX133" s="285"/>
      <c r="BY133" s="285"/>
      <c r="BZ133" s="285"/>
      <c r="CA133" s="285"/>
      <c r="CB133" s="285"/>
      <c r="CC133" s="285"/>
      <c r="CD133" s="285"/>
      <c r="CE133" s="285"/>
      <c r="CF133" s="285"/>
      <c r="CG133" s="285"/>
      <c r="CH133" s="285"/>
      <c r="CI133" s="285"/>
      <c r="CJ133" s="285"/>
      <c r="CK133" s="285"/>
      <c r="CL133" s="285"/>
      <c r="CM133" s="285"/>
      <c r="CN133" s="285"/>
      <c r="CO133" s="285"/>
      <c r="CP133" s="285"/>
      <c r="CQ133" s="285"/>
      <c r="CR133" s="285"/>
      <c r="CS133" s="285"/>
      <c r="CT133" s="285"/>
      <c r="CU133" s="285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6"/>
      <c r="DW133" s="286"/>
      <c r="DX133" s="286"/>
      <c r="DY133" s="286"/>
      <c r="DZ133" s="286"/>
      <c r="EA133" s="286"/>
      <c r="EB133" s="286"/>
      <c r="EC133" s="286"/>
      <c r="ED133" s="286"/>
      <c r="EE133" s="286"/>
      <c r="EF133" s="286"/>
      <c r="EG133" s="286"/>
      <c r="EH133" s="286"/>
      <c r="EI133" s="286"/>
      <c r="EJ133" s="286"/>
      <c r="EK133" s="286"/>
      <c r="EL133" s="286"/>
      <c r="EM133" s="286"/>
      <c r="EN133" s="286"/>
      <c r="EO133" s="286"/>
      <c r="EP133" s="286"/>
      <c r="EQ133" s="286"/>
      <c r="ER133" s="286"/>
      <c r="ES133" s="286"/>
      <c r="ET133" s="286"/>
      <c r="EU133" s="286"/>
      <c r="EV133" s="286"/>
      <c r="EW133" s="286"/>
      <c r="EX133" s="286"/>
      <c r="EY133" s="286"/>
      <c r="EZ133" s="286"/>
      <c r="FA133" s="286"/>
      <c r="FB133" s="286"/>
      <c r="FC133" s="286"/>
      <c r="FD133" s="286"/>
      <c r="FE133" s="286"/>
      <c r="FF133" s="286"/>
      <c r="FG133" s="286"/>
      <c r="FH133" s="286"/>
      <c r="FI133" s="286"/>
      <c r="FJ133" s="286"/>
      <c r="FK133" s="286"/>
      <c r="FL133" s="286"/>
      <c r="FM133" s="286"/>
      <c r="FN133" s="286"/>
      <c r="FO133" s="286"/>
      <c r="FP133" s="286"/>
      <c r="FQ133" s="286"/>
      <c r="FR133" s="286"/>
      <c r="FS133" s="286"/>
      <c r="FT133" s="286"/>
      <c r="FU133" s="286"/>
      <c r="FV133" s="286"/>
      <c r="FW133" s="286"/>
      <c r="FX133" s="286"/>
      <c r="FY133" s="286"/>
      <c r="FZ133" s="286"/>
      <c r="GA133" s="286"/>
      <c r="GB133" s="286"/>
      <c r="GC133" s="286"/>
      <c r="GD133" s="286"/>
      <c r="GE133" s="286"/>
      <c r="GF133" s="286"/>
      <c r="GG133" s="286"/>
      <c r="GH133" s="286"/>
      <c r="GI133" s="286"/>
      <c r="GJ133" s="286"/>
      <c r="GK133" s="286"/>
      <c r="GL133" s="286"/>
      <c r="GM133" s="286"/>
      <c r="GN133" s="286"/>
      <c r="GO133" s="286"/>
      <c r="GP133" s="286"/>
      <c r="GQ133" s="286"/>
      <c r="GR133" s="286"/>
      <c r="GS133" s="286"/>
      <c r="GT133" s="286"/>
      <c r="GU133" s="286"/>
      <c r="GV133" s="286"/>
      <c r="GW133" s="286"/>
      <c r="GX133" s="286"/>
      <c r="GY133" s="286"/>
      <c r="GZ133" s="286"/>
      <c r="HA133" s="286"/>
      <c r="HB133" s="286"/>
      <c r="HC133" s="286"/>
      <c r="HD133" s="286"/>
      <c r="HE133" s="286"/>
      <c r="HF133" s="286"/>
      <c r="HG133" s="286"/>
      <c r="HH133" s="286"/>
      <c r="HI133" s="286"/>
      <c r="HJ133" s="286"/>
      <c r="HK133" s="286"/>
      <c r="HL133" s="286"/>
      <c r="HM133" s="286"/>
      <c r="HN133" s="286"/>
      <c r="HO133" s="286"/>
      <c r="HP133" s="286"/>
      <c r="HQ133" s="286"/>
      <c r="HR133" s="286"/>
      <c r="HS133" s="286"/>
      <c r="HT133" s="286"/>
      <c r="HU133" s="286"/>
      <c r="HV133" s="286"/>
      <c r="HW133" s="286"/>
      <c r="HX133" s="286"/>
      <c r="HY133" s="286"/>
      <c r="HZ133" s="286"/>
      <c r="IA133" s="286"/>
      <c r="IB133" s="286"/>
      <c r="IC133" s="286"/>
      <c r="ID133" s="286"/>
      <c r="IE133" s="286"/>
      <c r="IF133" s="286"/>
      <c r="IG133" s="286"/>
      <c r="IH133" s="286"/>
    </row>
    <row r="134" spans="1:242" s="270" customFormat="1" ht="13.5" customHeight="1" x14ac:dyDescent="0.25">
      <c r="A134" s="269"/>
      <c r="B134" s="244"/>
      <c r="C134" s="359"/>
      <c r="D134" s="322"/>
      <c r="E134" s="323"/>
      <c r="F134" s="323">
        <v>1</v>
      </c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34"/>
      <c r="BH134" s="323"/>
      <c r="BI134" s="323"/>
      <c r="BJ134" s="323"/>
      <c r="BK134" s="330"/>
      <c r="BL134" s="330"/>
      <c r="BM134" s="330"/>
      <c r="BN134" s="330">
        <v>1</v>
      </c>
      <c r="BO134" s="330"/>
      <c r="BP134" s="323"/>
      <c r="BQ134" s="323"/>
      <c r="BR134" s="323"/>
      <c r="BS134" s="323"/>
      <c r="BT134" s="395">
        <f t="shared" si="5"/>
        <v>2</v>
      </c>
      <c r="BU134"/>
      <c r="BV134" s="297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9"/>
      <c r="CW134" s="289"/>
      <c r="CX134" s="289"/>
      <c r="CY134" s="289"/>
      <c r="CZ134" s="289"/>
      <c r="DA134" s="289"/>
      <c r="DB134" s="289"/>
      <c r="DC134" s="289"/>
      <c r="DD134" s="289"/>
      <c r="DE134" s="289"/>
      <c r="DF134" s="289"/>
      <c r="DG134" s="289"/>
      <c r="DH134" s="289"/>
      <c r="DI134" s="289"/>
      <c r="DJ134" s="289"/>
      <c r="DK134" s="289"/>
      <c r="DL134" s="289"/>
      <c r="DM134" s="289"/>
      <c r="DN134" s="289"/>
      <c r="DO134" s="289"/>
      <c r="DP134" s="289"/>
      <c r="DQ134" s="289"/>
      <c r="DR134" s="289"/>
      <c r="DS134" s="289"/>
      <c r="DT134" s="289"/>
      <c r="DU134" s="289"/>
      <c r="DV134" s="289"/>
      <c r="DW134" s="289"/>
      <c r="DX134" s="289"/>
      <c r="DY134" s="289"/>
      <c r="DZ134" s="289"/>
      <c r="EA134" s="289"/>
      <c r="EB134" s="289"/>
      <c r="EC134" s="289"/>
      <c r="ED134" s="289"/>
      <c r="EE134" s="289"/>
      <c r="EF134" s="289"/>
      <c r="EG134" s="289"/>
      <c r="EH134" s="289"/>
      <c r="EI134" s="289"/>
      <c r="EJ134" s="289"/>
      <c r="EK134" s="289"/>
      <c r="EL134" s="289"/>
      <c r="EM134" s="289"/>
      <c r="EN134" s="289"/>
      <c r="EO134" s="289"/>
      <c r="EP134" s="289"/>
      <c r="EQ134" s="289"/>
      <c r="ER134" s="289"/>
      <c r="ES134" s="289"/>
      <c r="ET134" s="289"/>
      <c r="EU134" s="289"/>
      <c r="EV134" s="289"/>
      <c r="EW134" s="289"/>
      <c r="EX134" s="289"/>
      <c r="EY134" s="289"/>
      <c r="EZ134" s="289"/>
      <c r="FA134" s="289"/>
      <c r="FB134" s="289"/>
      <c r="FC134" s="289"/>
      <c r="FD134" s="289"/>
      <c r="FE134" s="289"/>
      <c r="FF134" s="289"/>
      <c r="FG134" s="289"/>
      <c r="FH134" s="289"/>
      <c r="FI134" s="289"/>
      <c r="FJ134" s="289"/>
      <c r="FK134" s="289"/>
      <c r="FL134" s="289"/>
      <c r="FM134" s="289"/>
      <c r="FN134" s="289"/>
      <c r="FO134" s="289"/>
      <c r="FP134" s="289"/>
      <c r="FQ134" s="289"/>
      <c r="FR134" s="289"/>
      <c r="FS134" s="289"/>
      <c r="FT134" s="289"/>
      <c r="FU134" s="289"/>
      <c r="FV134" s="289"/>
      <c r="FW134" s="289"/>
      <c r="FX134" s="289"/>
      <c r="FY134" s="289"/>
      <c r="FZ134" s="289"/>
      <c r="GA134" s="289"/>
      <c r="GB134" s="289"/>
      <c r="GC134" s="289"/>
      <c r="GD134" s="289"/>
      <c r="GE134" s="289"/>
      <c r="GF134" s="289"/>
      <c r="GG134" s="289"/>
      <c r="GH134" s="289"/>
      <c r="GI134" s="289"/>
      <c r="GJ134" s="289"/>
      <c r="GK134" s="289"/>
      <c r="GL134" s="289"/>
      <c r="GM134" s="289"/>
      <c r="GN134" s="289"/>
      <c r="GO134" s="289"/>
      <c r="GP134" s="289"/>
      <c r="GQ134" s="289"/>
      <c r="GR134" s="289"/>
      <c r="GS134" s="289"/>
      <c r="GT134" s="289"/>
      <c r="GU134" s="289"/>
      <c r="GV134" s="289"/>
      <c r="GW134" s="289"/>
      <c r="GX134" s="289"/>
      <c r="GY134" s="289"/>
      <c r="GZ134" s="289"/>
      <c r="HA134" s="289"/>
      <c r="HB134" s="289"/>
      <c r="HC134" s="289"/>
      <c r="HD134" s="289"/>
      <c r="HE134" s="289"/>
      <c r="HF134" s="289"/>
      <c r="HG134" s="289"/>
      <c r="HH134" s="289"/>
      <c r="HI134" s="289"/>
      <c r="HJ134" s="289"/>
      <c r="HK134" s="289"/>
      <c r="HL134" s="289"/>
      <c r="HM134" s="289"/>
      <c r="HN134" s="289"/>
      <c r="HO134" s="289"/>
      <c r="HP134" s="289"/>
      <c r="HQ134" s="289"/>
      <c r="HR134" s="289"/>
      <c r="HS134" s="289"/>
      <c r="HT134" s="289"/>
      <c r="HU134" s="289"/>
      <c r="HV134" s="289"/>
      <c r="HW134" s="289"/>
      <c r="HX134" s="289"/>
      <c r="HY134" s="289"/>
      <c r="HZ134" s="289"/>
      <c r="IA134" s="289"/>
      <c r="IB134" s="289"/>
      <c r="IC134" s="289"/>
      <c r="ID134" s="289"/>
      <c r="IE134" s="289"/>
      <c r="IF134" s="289"/>
      <c r="IG134" s="289"/>
      <c r="IH134" s="289"/>
    </row>
    <row r="135" spans="1:242" s="23" customFormat="1" ht="13.5" customHeight="1" x14ac:dyDescent="0.25">
      <c r="A135" s="248">
        <v>63</v>
      </c>
      <c r="B135" s="175" t="s">
        <v>39</v>
      </c>
      <c r="C135" s="78" t="s">
        <v>105</v>
      </c>
      <c r="D135" s="327" t="s">
        <v>368</v>
      </c>
      <c r="E135" s="324" t="s">
        <v>368</v>
      </c>
      <c r="F135" s="324" t="s">
        <v>368</v>
      </c>
      <c r="G135" s="324"/>
      <c r="H135" s="324"/>
      <c r="I135" s="324" t="s">
        <v>368</v>
      </c>
      <c r="J135" s="324" t="s">
        <v>368</v>
      </c>
      <c r="K135" s="324" t="s">
        <v>368</v>
      </c>
      <c r="L135" s="324" t="s">
        <v>368</v>
      </c>
      <c r="M135" s="324" t="s">
        <v>368</v>
      </c>
      <c r="N135" s="324" t="s">
        <v>368</v>
      </c>
      <c r="O135" s="324" t="s">
        <v>368</v>
      </c>
      <c r="P135" s="324" t="s">
        <v>368</v>
      </c>
      <c r="Q135" s="324" t="s">
        <v>368</v>
      </c>
      <c r="R135" s="324" t="s">
        <v>368</v>
      </c>
      <c r="S135" s="324" t="s">
        <v>368</v>
      </c>
      <c r="T135" s="324" t="s">
        <v>368</v>
      </c>
      <c r="U135" s="324" t="s">
        <v>368</v>
      </c>
      <c r="V135" s="324" t="s">
        <v>368</v>
      </c>
      <c r="W135" s="324" t="s">
        <v>368</v>
      </c>
      <c r="X135" s="324" t="s">
        <v>368</v>
      </c>
      <c r="Y135" s="324" t="s">
        <v>368</v>
      </c>
      <c r="Z135" s="324" t="s">
        <v>368</v>
      </c>
      <c r="AA135" s="324" t="s">
        <v>368</v>
      </c>
      <c r="AB135" s="324" t="s">
        <v>368</v>
      </c>
      <c r="AC135" s="324" t="s">
        <v>368</v>
      </c>
      <c r="AD135" s="324" t="s">
        <v>368</v>
      </c>
      <c r="AE135" s="324" t="s">
        <v>368</v>
      </c>
      <c r="AF135" s="324" t="s">
        <v>368</v>
      </c>
      <c r="AG135" s="324" t="s">
        <v>368</v>
      </c>
      <c r="AH135" s="324"/>
      <c r="AI135" s="324" t="s">
        <v>368</v>
      </c>
      <c r="AJ135" s="324"/>
      <c r="AK135" s="324" t="s">
        <v>368</v>
      </c>
      <c r="AL135" s="324" t="s">
        <v>368</v>
      </c>
      <c r="AM135" s="324"/>
      <c r="AN135" s="324" t="s">
        <v>368</v>
      </c>
      <c r="AO135" s="324" t="s">
        <v>368</v>
      </c>
      <c r="AP135" s="324" t="s">
        <v>368</v>
      </c>
      <c r="AQ135" s="324" t="s">
        <v>368</v>
      </c>
      <c r="AR135" s="324" t="s">
        <v>368</v>
      </c>
      <c r="AS135" s="324" t="s">
        <v>368</v>
      </c>
      <c r="AT135" s="324" t="s">
        <v>368</v>
      </c>
      <c r="AU135" s="324" t="s">
        <v>368</v>
      </c>
      <c r="AV135" s="324" t="s">
        <v>368</v>
      </c>
      <c r="AW135" s="324" t="s">
        <v>368</v>
      </c>
      <c r="AX135" s="324" t="s">
        <v>368</v>
      </c>
      <c r="AY135" s="324" t="s">
        <v>368</v>
      </c>
      <c r="AZ135" s="324"/>
      <c r="BA135" s="324" t="s">
        <v>368</v>
      </c>
      <c r="BB135" s="324"/>
      <c r="BC135" s="324" t="s">
        <v>368</v>
      </c>
      <c r="BD135" s="324" t="s">
        <v>368</v>
      </c>
      <c r="BE135" s="324" t="s">
        <v>368</v>
      </c>
      <c r="BF135" s="324" t="s">
        <v>368</v>
      </c>
      <c r="BG135" s="162"/>
      <c r="BH135" s="158" t="s">
        <v>368</v>
      </c>
      <c r="BI135" s="324" t="s">
        <v>368</v>
      </c>
      <c r="BJ135" s="324"/>
      <c r="BK135" s="162" t="s">
        <v>368</v>
      </c>
      <c r="BL135" s="162" t="s">
        <v>368</v>
      </c>
      <c r="BM135" s="162" t="s">
        <v>368</v>
      </c>
      <c r="BN135" s="162" t="s">
        <v>368</v>
      </c>
      <c r="BO135" s="162" t="s">
        <v>368</v>
      </c>
      <c r="BP135" s="324" t="s">
        <v>368</v>
      </c>
      <c r="BQ135" s="324"/>
      <c r="BR135" s="324" t="s">
        <v>368</v>
      </c>
      <c r="BS135" s="324" t="s">
        <v>368</v>
      </c>
      <c r="BT135" s="394">
        <f>SUM(F135:BS135)</f>
        <v>0</v>
      </c>
      <c r="BU135"/>
      <c r="BV135" s="290"/>
      <c r="BW135" s="285"/>
      <c r="BX135" s="285"/>
      <c r="BY135" s="285"/>
      <c r="BZ135" s="285"/>
      <c r="CA135" s="285"/>
      <c r="CB135" s="285"/>
      <c r="CC135" s="285"/>
      <c r="CD135" s="285"/>
      <c r="CE135" s="285"/>
      <c r="CF135" s="285"/>
      <c r="CG135" s="285"/>
      <c r="CH135" s="285"/>
      <c r="CI135" s="285"/>
      <c r="CJ135" s="285"/>
      <c r="CK135" s="285"/>
      <c r="CL135" s="285"/>
      <c r="CM135" s="285"/>
      <c r="CN135" s="285"/>
      <c r="CO135" s="285"/>
      <c r="CP135" s="285"/>
      <c r="CQ135" s="285"/>
      <c r="CR135" s="285"/>
      <c r="CS135" s="285"/>
      <c r="CT135" s="285"/>
      <c r="CU135" s="285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6"/>
      <c r="DW135" s="286"/>
      <c r="DX135" s="286"/>
      <c r="DY135" s="286"/>
      <c r="DZ135" s="286"/>
      <c r="EA135" s="286"/>
      <c r="EB135" s="286"/>
      <c r="EC135" s="286"/>
      <c r="ED135" s="286"/>
      <c r="EE135" s="286"/>
      <c r="EF135" s="286"/>
      <c r="EG135" s="286"/>
      <c r="EH135" s="286"/>
      <c r="EI135" s="286"/>
      <c r="EJ135" s="286"/>
      <c r="EK135" s="286"/>
      <c r="EL135" s="286"/>
      <c r="EM135" s="286"/>
      <c r="EN135" s="286"/>
      <c r="EO135" s="286"/>
      <c r="EP135" s="286"/>
      <c r="EQ135" s="286"/>
      <c r="ER135" s="286"/>
      <c r="ES135" s="286"/>
      <c r="ET135" s="286"/>
      <c r="EU135" s="286"/>
      <c r="EV135" s="286"/>
      <c r="EW135" s="286"/>
      <c r="EX135" s="286"/>
      <c r="EY135" s="286"/>
      <c r="EZ135" s="286"/>
      <c r="FA135" s="286"/>
      <c r="FB135" s="286"/>
      <c r="FC135" s="286"/>
      <c r="FD135" s="286"/>
      <c r="FE135" s="286"/>
      <c r="FF135" s="286"/>
      <c r="FG135" s="286"/>
      <c r="FH135" s="286"/>
      <c r="FI135" s="286"/>
      <c r="FJ135" s="286"/>
      <c r="FK135" s="286"/>
      <c r="FL135" s="286"/>
      <c r="FM135" s="286"/>
      <c r="FN135" s="286"/>
      <c r="FO135" s="286"/>
      <c r="FP135" s="286"/>
      <c r="FQ135" s="286"/>
      <c r="FR135" s="286"/>
      <c r="FS135" s="286"/>
      <c r="FT135" s="286"/>
      <c r="FU135" s="286"/>
      <c r="FV135" s="286"/>
      <c r="FW135" s="286"/>
      <c r="FX135" s="286"/>
      <c r="FY135" s="286"/>
      <c r="FZ135" s="286"/>
      <c r="GA135" s="286"/>
      <c r="GB135" s="286"/>
      <c r="GC135" s="286"/>
      <c r="GD135" s="286"/>
      <c r="GE135" s="286"/>
      <c r="GF135" s="286"/>
      <c r="GG135" s="286"/>
      <c r="GH135" s="286"/>
      <c r="GI135" s="286"/>
      <c r="GJ135" s="286"/>
      <c r="GK135" s="286"/>
      <c r="GL135" s="286"/>
      <c r="GM135" s="286"/>
      <c r="GN135" s="286"/>
      <c r="GO135" s="286"/>
      <c r="GP135" s="286"/>
      <c r="GQ135" s="286"/>
      <c r="GR135" s="286"/>
      <c r="GS135" s="286"/>
      <c r="GT135" s="286"/>
      <c r="GU135" s="286"/>
      <c r="GV135" s="286"/>
      <c r="GW135" s="286"/>
      <c r="GX135" s="286"/>
      <c r="GY135" s="286"/>
      <c r="GZ135" s="286"/>
      <c r="HA135" s="286"/>
      <c r="HB135" s="286"/>
      <c r="HC135" s="286"/>
      <c r="HD135" s="286"/>
      <c r="HE135" s="286"/>
      <c r="HF135" s="286"/>
      <c r="HG135" s="286"/>
      <c r="HH135" s="286"/>
      <c r="HI135" s="286"/>
      <c r="HJ135" s="286"/>
      <c r="HK135" s="286"/>
      <c r="HL135" s="286"/>
      <c r="HM135" s="286"/>
      <c r="HN135" s="286"/>
      <c r="HO135" s="286"/>
      <c r="HP135" s="286"/>
      <c r="HQ135" s="286"/>
      <c r="HR135" s="286"/>
      <c r="HS135" s="286"/>
      <c r="HT135" s="286"/>
      <c r="HU135" s="286"/>
      <c r="HV135" s="286"/>
      <c r="HW135" s="286"/>
      <c r="HX135" s="286"/>
      <c r="HY135" s="286"/>
      <c r="HZ135" s="286"/>
      <c r="IA135" s="286"/>
      <c r="IB135" s="286"/>
      <c r="IC135" s="286"/>
      <c r="ID135" s="286"/>
      <c r="IE135" s="286"/>
      <c r="IF135" s="286"/>
      <c r="IG135" s="286"/>
      <c r="IH135" s="286"/>
    </row>
    <row r="136" spans="1:242" s="270" customFormat="1" ht="13.5" customHeight="1" x14ac:dyDescent="0.25">
      <c r="A136" s="269"/>
      <c r="B136" s="244"/>
      <c r="C136" s="362" t="s">
        <v>40</v>
      </c>
      <c r="D136" s="322" t="s">
        <v>368</v>
      </c>
      <c r="E136" s="323" t="s">
        <v>368</v>
      </c>
      <c r="F136" s="323" t="s">
        <v>368</v>
      </c>
      <c r="G136" s="323"/>
      <c r="H136" s="323"/>
      <c r="I136" s="323" t="s">
        <v>368</v>
      </c>
      <c r="J136" s="323" t="s">
        <v>368</v>
      </c>
      <c r="K136" s="323" t="s">
        <v>368</v>
      </c>
      <c r="L136" s="323" t="s">
        <v>368</v>
      </c>
      <c r="M136" s="323" t="s">
        <v>368</v>
      </c>
      <c r="N136" s="323" t="s">
        <v>368</v>
      </c>
      <c r="O136" s="323" t="s">
        <v>368</v>
      </c>
      <c r="P136" s="323" t="s">
        <v>368</v>
      </c>
      <c r="Q136" s="323" t="s">
        <v>368</v>
      </c>
      <c r="R136" s="323" t="s">
        <v>368</v>
      </c>
      <c r="S136" s="323" t="s">
        <v>368</v>
      </c>
      <c r="T136" s="323" t="s">
        <v>368</v>
      </c>
      <c r="U136" s="323" t="s">
        <v>368</v>
      </c>
      <c r="V136" s="323" t="s">
        <v>368</v>
      </c>
      <c r="W136" s="323" t="s">
        <v>368</v>
      </c>
      <c r="X136" s="323" t="s">
        <v>368</v>
      </c>
      <c r="Y136" s="323" t="s">
        <v>368</v>
      </c>
      <c r="Z136" s="323" t="s">
        <v>368</v>
      </c>
      <c r="AA136" s="323" t="s">
        <v>368</v>
      </c>
      <c r="AB136" s="323" t="s">
        <v>368</v>
      </c>
      <c r="AC136" s="323" t="s">
        <v>368</v>
      </c>
      <c r="AD136" s="323" t="s">
        <v>368</v>
      </c>
      <c r="AE136" s="323" t="s">
        <v>368</v>
      </c>
      <c r="AF136" s="323" t="s">
        <v>368</v>
      </c>
      <c r="AG136" s="323" t="s">
        <v>368</v>
      </c>
      <c r="AH136" s="323"/>
      <c r="AI136" s="323" t="s">
        <v>368</v>
      </c>
      <c r="AJ136" s="323"/>
      <c r="AK136" s="323" t="s">
        <v>368</v>
      </c>
      <c r="AL136" s="323" t="s">
        <v>368</v>
      </c>
      <c r="AM136" s="323"/>
      <c r="AN136" s="323" t="s">
        <v>368</v>
      </c>
      <c r="AO136" s="323" t="s">
        <v>368</v>
      </c>
      <c r="AP136" s="323" t="s">
        <v>368</v>
      </c>
      <c r="AQ136" s="323" t="s">
        <v>368</v>
      </c>
      <c r="AR136" s="323" t="s">
        <v>368</v>
      </c>
      <c r="AS136" s="323" t="s">
        <v>368</v>
      </c>
      <c r="AT136" s="323" t="s">
        <v>368</v>
      </c>
      <c r="AU136" s="323" t="s">
        <v>368</v>
      </c>
      <c r="AV136" s="323" t="s">
        <v>368</v>
      </c>
      <c r="AW136" s="323" t="s">
        <v>368</v>
      </c>
      <c r="AX136" s="323" t="s">
        <v>368</v>
      </c>
      <c r="AY136" s="323" t="s">
        <v>368</v>
      </c>
      <c r="AZ136" s="323"/>
      <c r="BA136" s="323" t="s">
        <v>368</v>
      </c>
      <c r="BB136" s="323"/>
      <c r="BC136" s="323" t="s">
        <v>368</v>
      </c>
      <c r="BD136" s="323" t="s">
        <v>368</v>
      </c>
      <c r="BE136" s="323" t="s">
        <v>368</v>
      </c>
      <c r="BF136" s="323" t="s">
        <v>368</v>
      </c>
      <c r="BG136" s="330"/>
      <c r="BH136" s="334" t="s">
        <v>368</v>
      </c>
      <c r="BI136" s="323" t="s">
        <v>368</v>
      </c>
      <c r="BJ136" s="323"/>
      <c r="BK136" s="330" t="s">
        <v>368</v>
      </c>
      <c r="BL136" s="330" t="s">
        <v>368</v>
      </c>
      <c r="BM136" s="330" t="s">
        <v>368</v>
      </c>
      <c r="BN136" s="330" t="s">
        <v>368</v>
      </c>
      <c r="BO136" s="330" t="s">
        <v>368</v>
      </c>
      <c r="BP136" s="323" t="s">
        <v>368</v>
      </c>
      <c r="BQ136" s="323"/>
      <c r="BR136" s="323" t="s">
        <v>368</v>
      </c>
      <c r="BS136" s="323" t="s">
        <v>368</v>
      </c>
      <c r="BT136" s="460">
        <f>SUM(F136:BS136)</f>
        <v>0</v>
      </c>
      <c r="BU136"/>
      <c r="BV136" s="291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9"/>
      <c r="CW136" s="289"/>
      <c r="CX136" s="289"/>
      <c r="CY136" s="289"/>
      <c r="CZ136" s="289"/>
      <c r="DA136" s="289"/>
      <c r="DB136" s="289"/>
      <c r="DC136" s="289"/>
      <c r="DD136" s="289"/>
      <c r="DE136" s="289"/>
      <c r="DF136" s="289"/>
      <c r="DG136" s="289"/>
      <c r="DH136" s="289"/>
      <c r="DI136" s="289"/>
      <c r="DJ136" s="289"/>
      <c r="DK136" s="289"/>
      <c r="DL136" s="289"/>
      <c r="DM136" s="289"/>
      <c r="DN136" s="289"/>
      <c r="DO136" s="289"/>
      <c r="DP136" s="289"/>
      <c r="DQ136" s="289"/>
      <c r="DR136" s="289"/>
      <c r="DS136" s="289"/>
      <c r="DT136" s="289"/>
      <c r="DU136" s="289"/>
      <c r="DV136" s="289"/>
      <c r="DW136" s="289"/>
      <c r="DX136" s="289"/>
      <c r="DY136" s="289"/>
      <c r="DZ136" s="289"/>
      <c r="EA136" s="289"/>
      <c r="EB136" s="289"/>
      <c r="EC136" s="289"/>
      <c r="ED136" s="289"/>
      <c r="EE136" s="289"/>
      <c r="EF136" s="289"/>
      <c r="EG136" s="289"/>
      <c r="EH136" s="289"/>
      <c r="EI136" s="289"/>
      <c r="EJ136" s="289"/>
      <c r="EK136" s="289"/>
      <c r="EL136" s="289"/>
      <c r="EM136" s="289"/>
      <c r="EN136" s="289"/>
      <c r="EO136" s="289"/>
      <c r="EP136" s="289"/>
      <c r="EQ136" s="289"/>
      <c r="ER136" s="289"/>
      <c r="ES136" s="289"/>
      <c r="ET136" s="289"/>
      <c r="EU136" s="289"/>
      <c r="EV136" s="289"/>
      <c r="EW136" s="289"/>
      <c r="EX136" s="289"/>
      <c r="EY136" s="289"/>
      <c r="EZ136" s="289"/>
      <c r="FA136" s="289"/>
      <c r="FB136" s="289"/>
      <c r="FC136" s="289"/>
      <c r="FD136" s="289"/>
      <c r="FE136" s="289"/>
      <c r="FF136" s="289"/>
      <c r="FG136" s="289"/>
      <c r="FH136" s="289"/>
      <c r="FI136" s="289"/>
      <c r="FJ136" s="289"/>
      <c r="FK136" s="289"/>
      <c r="FL136" s="289"/>
      <c r="FM136" s="289"/>
      <c r="FN136" s="289"/>
      <c r="FO136" s="289"/>
      <c r="FP136" s="289"/>
      <c r="FQ136" s="289"/>
      <c r="FR136" s="289"/>
      <c r="FS136" s="289"/>
      <c r="FT136" s="289"/>
      <c r="FU136" s="289"/>
      <c r="FV136" s="289"/>
      <c r="FW136" s="289"/>
      <c r="FX136" s="289"/>
      <c r="FY136" s="289"/>
      <c r="FZ136" s="289"/>
      <c r="GA136" s="289"/>
      <c r="GB136" s="289"/>
      <c r="GC136" s="289"/>
      <c r="GD136" s="289"/>
      <c r="GE136" s="289"/>
      <c r="GF136" s="289"/>
      <c r="GG136" s="289"/>
      <c r="GH136" s="289"/>
      <c r="GI136" s="289"/>
      <c r="GJ136" s="289"/>
      <c r="GK136" s="289"/>
      <c r="GL136" s="289"/>
      <c r="GM136" s="289"/>
      <c r="GN136" s="289"/>
      <c r="GO136" s="289"/>
      <c r="GP136" s="289"/>
      <c r="GQ136" s="289"/>
      <c r="GR136" s="289"/>
      <c r="GS136" s="289"/>
      <c r="GT136" s="289"/>
      <c r="GU136" s="289"/>
      <c r="GV136" s="289"/>
      <c r="GW136" s="289"/>
      <c r="GX136" s="289"/>
      <c r="GY136" s="289"/>
      <c r="GZ136" s="289"/>
      <c r="HA136" s="289"/>
      <c r="HB136" s="289"/>
      <c r="HC136" s="289"/>
      <c r="HD136" s="289"/>
      <c r="HE136" s="289"/>
      <c r="HF136" s="289"/>
      <c r="HG136" s="289"/>
      <c r="HH136" s="289"/>
      <c r="HI136" s="289"/>
      <c r="HJ136" s="289"/>
      <c r="HK136" s="289"/>
      <c r="HL136" s="289"/>
      <c r="HM136" s="289"/>
      <c r="HN136" s="289"/>
      <c r="HO136" s="289"/>
      <c r="HP136" s="289"/>
      <c r="HQ136" s="289"/>
      <c r="HR136" s="289"/>
      <c r="HS136" s="289"/>
      <c r="HT136" s="289"/>
      <c r="HU136" s="289"/>
      <c r="HV136" s="289"/>
      <c r="HW136" s="289"/>
      <c r="HX136" s="289"/>
      <c r="HY136" s="289"/>
      <c r="HZ136" s="289"/>
      <c r="IA136" s="289"/>
      <c r="IB136" s="289"/>
      <c r="IC136" s="289"/>
      <c r="ID136" s="289"/>
      <c r="IE136" s="289"/>
      <c r="IF136" s="289"/>
      <c r="IG136" s="289"/>
      <c r="IH136" s="289"/>
    </row>
    <row r="137" spans="1:242" s="23" customFormat="1" ht="13.5" customHeight="1" x14ac:dyDescent="0.25">
      <c r="A137" s="248">
        <v>64</v>
      </c>
      <c r="B137" s="174" t="s">
        <v>41</v>
      </c>
      <c r="C137" s="358" t="s">
        <v>166</v>
      </c>
      <c r="D137" s="327"/>
      <c r="E137" s="324"/>
      <c r="F137" s="324"/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>
        <v>2</v>
      </c>
      <c r="U137" s="324">
        <v>1</v>
      </c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324"/>
      <c r="AY137" s="324"/>
      <c r="AZ137" s="324"/>
      <c r="BA137" s="324"/>
      <c r="BB137" s="324"/>
      <c r="BC137" s="324"/>
      <c r="BD137" s="324"/>
      <c r="BE137" s="324"/>
      <c r="BF137" s="324"/>
      <c r="BG137" s="324"/>
      <c r="BH137" s="162"/>
      <c r="BI137" s="158"/>
      <c r="BJ137" s="324"/>
      <c r="BK137" s="162"/>
      <c r="BL137" s="162"/>
      <c r="BM137" s="162"/>
      <c r="BN137" s="162"/>
      <c r="BO137" s="162"/>
      <c r="BP137" s="324"/>
      <c r="BQ137" s="324"/>
      <c r="BR137" s="324"/>
      <c r="BS137" s="324"/>
      <c r="BT137" s="185">
        <f t="shared" si="5"/>
        <v>3</v>
      </c>
      <c r="BU137"/>
      <c r="BV137" s="284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5"/>
      <c r="CL137" s="285"/>
      <c r="CM137" s="285"/>
      <c r="CN137" s="285"/>
      <c r="CO137" s="285"/>
      <c r="CP137" s="285"/>
      <c r="CQ137" s="285"/>
      <c r="CR137" s="285"/>
      <c r="CS137" s="285"/>
      <c r="CT137" s="285"/>
      <c r="CU137" s="285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6"/>
      <c r="DW137" s="286"/>
      <c r="DX137" s="286"/>
      <c r="DY137" s="286"/>
      <c r="DZ137" s="286"/>
      <c r="EA137" s="286"/>
      <c r="EB137" s="286"/>
      <c r="EC137" s="286"/>
      <c r="ED137" s="286"/>
      <c r="EE137" s="286"/>
      <c r="EF137" s="286"/>
      <c r="EG137" s="286"/>
      <c r="EH137" s="286"/>
      <c r="EI137" s="286"/>
      <c r="EJ137" s="286"/>
      <c r="EK137" s="286"/>
      <c r="EL137" s="286"/>
      <c r="EM137" s="286"/>
      <c r="EN137" s="286"/>
      <c r="EO137" s="286"/>
      <c r="EP137" s="286"/>
      <c r="EQ137" s="286"/>
      <c r="ER137" s="286"/>
      <c r="ES137" s="286"/>
      <c r="ET137" s="286"/>
      <c r="EU137" s="286"/>
      <c r="EV137" s="286"/>
      <c r="EW137" s="286"/>
      <c r="EX137" s="286"/>
      <c r="EY137" s="286"/>
      <c r="EZ137" s="286"/>
      <c r="FA137" s="286"/>
      <c r="FB137" s="286"/>
      <c r="FC137" s="286"/>
      <c r="FD137" s="286"/>
      <c r="FE137" s="286"/>
      <c r="FF137" s="286"/>
      <c r="FG137" s="286"/>
      <c r="FH137" s="286"/>
      <c r="FI137" s="286"/>
      <c r="FJ137" s="286"/>
      <c r="FK137" s="286"/>
      <c r="FL137" s="286"/>
      <c r="FM137" s="286"/>
      <c r="FN137" s="286"/>
      <c r="FO137" s="286"/>
      <c r="FP137" s="286"/>
      <c r="FQ137" s="286"/>
      <c r="FR137" s="286"/>
      <c r="FS137" s="286"/>
      <c r="FT137" s="286"/>
      <c r="FU137" s="286"/>
      <c r="FV137" s="286"/>
      <c r="FW137" s="286"/>
      <c r="FX137" s="286"/>
      <c r="FY137" s="286"/>
      <c r="FZ137" s="286"/>
      <c r="GA137" s="286"/>
      <c r="GB137" s="286"/>
      <c r="GC137" s="286"/>
      <c r="GD137" s="286"/>
      <c r="GE137" s="286"/>
      <c r="GF137" s="286"/>
      <c r="GG137" s="286"/>
      <c r="GH137" s="286"/>
      <c r="GI137" s="286"/>
      <c r="GJ137" s="286"/>
      <c r="GK137" s="286"/>
      <c r="GL137" s="286"/>
      <c r="GM137" s="286"/>
      <c r="GN137" s="286"/>
      <c r="GO137" s="286"/>
      <c r="GP137" s="286"/>
      <c r="GQ137" s="286"/>
      <c r="GR137" s="286"/>
      <c r="GS137" s="286"/>
      <c r="GT137" s="286"/>
      <c r="GU137" s="286"/>
      <c r="GV137" s="286"/>
      <c r="GW137" s="286"/>
      <c r="GX137" s="286"/>
      <c r="GY137" s="286"/>
      <c r="GZ137" s="286"/>
      <c r="HA137" s="286"/>
      <c r="HB137" s="286"/>
      <c r="HC137" s="286"/>
      <c r="HD137" s="286"/>
      <c r="HE137" s="286"/>
      <c r="HF137" s="286"/>
      <c r="HG137" s="286"/>
      <c r="HH137" s="286"/>
      <c r="HI137" s="286"/>
      <c r="HJ137" s="286"/>
      <c r="HK137" s="286"/>
      <c r="HL137" s="286"/>
      <c r="HM137" s="286"/>
      <c r="HN137" s="286"/>
      <c r="HO137" s="286"/>
      <c r="HP137" s="286"/>
      <c r="HQ137" s="286"/>
      <c r="HR137" s="286"/>
      <c r="HS137" s="286"/>
      <c r="HT137" s="286"/>
      <c r="HU137" s="286"/>
      <c r="HV137" s="286"/>
      <c r="HW137" s="286"/>
      <c r="HX137" s="286"/>
      <c r="HY137" s="286"/>
      <c r="HZ137" s="286"/>
      <c r="IA137" s="286"/>
      <c r="IB137" s="286"/>
      <c r="IC137" s="286"/>
      <c r="ID137" s="286"/>
      <c r="IE137" s="286"/>
      <c r="IF137" s="286"/>
      <c r="IG137" s="286"/>
      <c r="IH137" s="286"/>
    </row>
    <row r="138" spans="1:242" s="270" customFormat="1" ht="13.5" customHeight="1" x14ac:dyDescent="0.25">
      <c r="A138" s="272"/>
      <c r="B138" s="244"/>
      <c r="C138" s="359" t="s">
        <v>42</v>
      </c>
      <c r="D138" s="322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>
        <v>2</v>
      </c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30"/>
      <c r="BI138" s="334"/>
      <c r="BJ138" s="323"/>
      <c r="BK138" s="330"/>
      <c r="BL138" s="330"/>
      <c r="BM138" s="330"/>
      <c r="BN138" s="330"/>
      <c r="BO138" s="330"/>
      <c r="BP138" s="323"/>
      <c r="BQ138" s="323"/>
      <c r="BR138" s="323"/>
      <c r="BS138" s="323"/>
      <c r="BT138" s="395">
        <f t="shared" si="5"/>
        <v>2</v>
      </c>
      <c r="BU138"/>
      <c r="BV138" s="287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9"/>
      <c r="CW138" s="289"/>
      <c r="CX138" s="289"/>
      <c r="CY138" s="289"/>
      <c r="CZ138" s="289"/>
      <c r="DA138" s="289"/>
      <c r="DB138" s="289"/>
      <c r="DC138" s="289"/>
      <c r="DD138" s="289"/>
      <c r="DE138" s="289"/>
      <c r="DF138" s="289"/>
      <c r="DG138" s="289"/>
      <c r="DH138" s="289"/>
      <c r="DI138" s="289"/>
      <c r="DJ138" s="289"/>
      <c r="DK138" s="289"/>
      <c r="DL138" s="289"/>
      <c r="DM138" s="289"/>
      <c r="DN138" s="289"/>
      <c r="DO138" s="289"/>
      <c r="DP138" s="289"/>
      <c r="DQ138" s="289"/>
      <c r="DR138" s="289"/>
      <c r="DS138" s="289"/>
      <c r="DT138" s="289"/>
      <c r="DU138" s="289"/>
      <c r="DV138" s="289"/>
      <c r="DW138" s="289"/>
      <c r="DX138" s="289"/>
      <c r="DY138" s="289"/>
      <c r="DZ138" s="289"/>
      <c r="EA138" s="289"/>
      <c r="EB138" s="289"/>
      <c r="EC138" s="289"/>
      <c r="ED138" s="289"/>
      <c r="EE138" s="289"/>
      <c r="EF138" s="289"/>
      <c r="EG138" s="289"/>
      <c r="EH138" s="289"/>
      <c r="EI138" s="289"/>
      <c r="EJ138" s="289"/>
      <c r="EK138" s="289"/>
      <c r="EL138" s="289"/>
      <c r="EM138" s="289"/>
      <c r="EN138" s="289"/>
      <c r="EO138" s="289"/>
      <c r="EP138" s="289"/>
      <c r="EQ138" s="289"/>
      <c r="ER138" s="289"/>
      <c r="ES138" s="289"/>
      <c r="ET138" s="289"/>
      <c r="EU138" s="289"/>
      <c r="EV138" s="289"/>
      <c r="EW138" s="289"/>
      <c r="EX138" s="289"/>
      <c r="EY138" s="289"/>
      <c r="EZ138" s="289"/>
      <c r="FA138" s="289"/>
      <c r="FB138" s="289"/>
      <c r="FC138" s="289"/>
      <c r="FD138" s="289"/>
      <c r="FE138" s="289"/>
      <c r="FF138" s="289"/>
      <c r="FG138" s="289"/>
      <c r="FH138" s="289"/>
      <c r="FI138" s="289"/>
      <c r="FJ138" s="289"/>
      <c r="FK138" s="289"/>
      <c r="FL138" s="289"/>
      <c r="FM138" s="289"/>
      <c r="FN138" s="289"/>
      <c r="FO138" s="289"/>
      <c r="FP138" s="289"/>
      <c r="FQ138" s="289"/>
      <c r="FR138" s="289"/>
      <c r="FS138" s="289"/>
      <c r="FT138" s="289"/>
      <c r="FU138" s="289"/>
      <c r="FV138" s="289"/>
      <c r="FW138" s="289"/>
      <c r="FX138" s="289"/>
      <c r="FY138" s="289"/>
      <c r="FZ138" s="289"/>
      <c r="GA138" s="289"/>
      <c r="GB138" s="289"/>
      <c r="GC138" s="289"/>
      <c r="GD138" s="289"/>
      <c r="GE138" s="289"/>
      <c r="GF138" s="289"/>
      <c r="GG138" s="289"/>
      <c r="GH138" s="289"/>
      <c r="GI138" s="289"/>
      <c r="GJ138" s="289"/>
      <c r="GK138" s="289"/>
      <c r="GL138" s="289"/>
      <c r="GM138" s="289"/>
      <c r="GN138" s="289"/>
      <c r="GO138" s="289"/>
      <c r="GP138" s="289"/>
      <c r="GQ138" s="289"/>
      <c r="GR138" s="289"/>
      <c r="GS138" s="289"/>
      <c r="GT138" s="289"/>
      <c r="GU138" s="289"/>
      <c r="GV138" s="289"/>
      <c r="GW138" s="289"/>
      <c r="GX138" s="289"/>
      <c r="GY138" s="289"/>
      <c r="GZ138" s="289"/>
      <c r="HA138" s="289"/>
      <c r="HB138" s="289"/>
      <c r="HC138" s="289"/>
      <c r="HD138" s="289"/>
      <c r="HE138" s="289"/>
      <c r="HF138" s="289"/>
      <c r="HG138" s="289"/>
      <c r="HH138" s="289"/>
      <c r="HI138" s="289"/>
      <c r="HJ138" s="289"/>
      <c r="HK138" s="289"/>
      <c r="HL138" s="289"/>
      <c r="HM138" s="289"/>
      <c r="HN138" s="289"/>
      <c r="HO138" s="289"/>
      <c r="HP138" s="289"/>
      <c r="HQ138" s="289"/>
      <c r="HR138" s="289"/>
      <c r="HS138" s="289"/>
      <c r="HT138" s="289"/>
      <c r="HU138" s="289"/>
      <c r="HV138" s="289"/>
      <c r="HW138" s="289"/>
      <c r="HX138" s="289"/>
      <c r="HY138" s="289"/>
      <c r="HZ138" s="289"/>
      <c r="IA138" s="289"/>
      <c r="IB138" s="289"/>
      <c r="IC138" s="289"/>
      <c r="ID138" s="289"/>
      <c r="IE138" s="289"/>
      <c r="IF138" s="289"/>
      <c r="IG138" s="289"/>
      <c r="IH138" s="289"/>
    </row>
    <row r="139" spans="1:242" s="23" customFormat="1" ht="13.5" customHeight="1" x14ac:dyDescent="0.25">
      <c r="A139" s="265">
        <v>65</v>
      </c>
      <c r="B139" s="175" t="s">
        <v>61</v>
      </c>
      <c r="C139" s="78" t="s">
        <v>107</v>
      </c>
      <c r="D139" s="327"/>
      <c r="E139" s="324"/>
      <c r="F139" s="324"/>
      <c r="G139" s="324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>
        <v>1</v>
      </c>
      <c r="Z139" s="324"/>
      <c r="AA139" s="324">
        <v>7</v>
      </c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324"/>
      <c r="AY139" s="324"/>
      <c r="AZ139" s="324"/>
      <c r="BA139" s="324"/>
      <c r="BB139" s="324"/>
      <c r="BC139" s="324"/>
      <c r="BD139" s="324"/>
      <c r="BE139" s="324"/>
      <c r="BF139" s="324"/>
      <c r="BG139" s="324"/>
      <c r="BH139" s="324"/>
      <c r="BI139" s="324"/>
      <c r="BJ139" s="351"/>
      <c r="BK139" s="324"/>
      <c r="BL139" s="324"/>
      <c r="BM139" s="324"/>
      <c r="BN139" s="324">
        <v>14</v>
      </c>
      <c r="BO139" s="324"/>
      <c r="BP139" s="324"/>
      <c r="BQ139" s="324"/>
      <c r="BR139" s="324">
        <v>2</v>
      </c>
      <c r="BS139" s="324">
        <v>1</v>
      </c>
      <c r="BT139" s="185">
        <f t="shared" si="5"/>
        <v>25</v>
      </c>
      <c r="BU139"/>
      <c r="BV139" s="290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  <c r="CJ139" s="285"/>
      <c r="CK139" s="285"/>
      <c r="CL139" s="285"/>
      <c r="CM139" s="285"/>
      <c r="CN139" s="285"/>
      <c r="CO139" s="285"/>
      <c r="CP139" s="285"/>
      <c r="CQ139" s="285"/>
      <c r="CR139" s="285"/>
      <c r="CS139" s="285"/>
      <c r="CT139" s="285"/>
      <c r="CU139" s="285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6"/>
      <c r="DW139" s="286"/>
      <c r="DX139" s="286"/>
      <c r="DY139" s="286"/>
      <c r="DZ139" s="286"/>
      <c r="EA139" s="286"/>
      <c r="EB139" s="286"/>
      <c r="EC139" s="286"/>
      <c r="ED139" s="286"/>
      <c r="EE139" s="286"/>
      <c r="EF139" s="286"/>
      <c r="EG139" s="286"/>
      <c r="EH139" s="286"/>
      <c r="EI139" s="286"/>
      <c r="EJ139" s="286"/>
      <c r="EK139" s="286"/>
      <c r="EL139" s="286"/>
      <c r="EM139" s="286"/>
      <c r="EN139" s="286"/>
      <c r="EO139" s="286"/>
      <c r="EP139" s="286"/>
      <c r="EQ139" s="286"/>
      <c r="ER139" s="286"/>
      <c r="ES139" s="286"/>
      <c r="ET139" s="286"/>
      <c r="EU139" s="286"/>
      <c r="EV139" s="286"/>
      <c r="EW139" s="286"/>
      <c r="EX139" s="286"/>
      <c r="EY139" s="286"/>
      <c r="EZ139" s="286"/>
      <c r="FA139" s="286"/>
      <c r="FB139" s="286"/>
      <c r="FC139" s="286"/>
      <c r="FD139" s="286"/>
      <c r="FE139" s="286"/>
      <c r="FF139" s="286"/>
      <c r="FG139" s="286"/>
      <c r="FH139" s="286"/>
      <c r="FI139" s="286"/>
      <c r="FJ139" s="286"/>
      <c r="FK139" s="286"/>
      <c r="FL139" s="286"/>
      <c r="FM139" s="286"/>
      <c r="FN139" s="286"/>
      <c r="FO139" s="286"/>
      <c r="FP139" s="286"/>
      <c r="FQ139" s="286"/>
      <c r="FR139" s="286"/>
      <c r="FS139" s="286"/>
      <c r="FT139" s="286"/>
      <c r="FU139" s="286"/>
      <c r="FV139" s="286"/>
      <c r="FW139" s="286"/>
      <c r="FX139" s="286"/>
      <c r="FY139" s="286"/>
      <c r="FZ139" s="286"/>
      <c r="GA139" s="286"/>
      <c r="GB139" s="286"/>
      <c r="GC139" s="286"/>
      <c r="GD139" s="286"/>
      <c r="GE139" s="286"/>
      <c r="GF139" s="286"/>
      <c r="GG139" s="286"/>
      <c r="GH139" s="286"/>
      <c r="GI139" s="286"/>
      <c r="GJ139" s="286"/>
      <c r="GK139" s="286"/>
      <c r="GL139" s="286"/>
      <c r="GM139" s="286"/>
      <c r="GN139" s="286"/>
      <c r="GO139" s="286"/>
      <c r="GP139" s="286"/>
      <c r="GQ139" s="286"/>
      <c r="GR139" s="286"/>
      <c r="GS139" s="286"/>
      <c r="GT139" s="286"/>
      <c r="GU139" s="286"/>
      <c r="GV139" s="286"/>
      <c r="GW139" s="286"/>
      <c r="GX139" s="286"/>
      <c r="GY139" s="286"/>
      <c r="GZ139" s="286"/>
      <c r="HA139" s="286"/>
      <c r="HB139" s="286"/>
      <c r="HC139" s="286"/>
      <c r="HD139" s="286"/>
      <c r="HE139" s="286"/>
      <c r="HF139" s="286"/>
      <c r="HG139" s="286"/>
      <c r="HH139" s="286"/>
      <c r="HI139" s="286"/>
      <c r="HJ139" s="286"/>
      <c r="HK139" s="286"/>
      <c r="HL139" s="286"/>
      <c r="HM139" s="286"/>
      <c r="HN139" s="286"/>
      <c r="HO139" s="286"/>
      <c r="HP139" s="286"/>
      <c r="HQ139" s="286"/>
      <c r="HR139" s="286"/>
      <c r="HS139" s="286"/>
      <c r="HT139" s="286"/>
      <c r="HU139" s="286"/>
      <c r="HV139" s="286"/>
      <c r="HW139" s="286"/>
      <c r="HX139" s="286"/>
      <c r="HY139" s="286"/>
      <c r="HZ139" s="286"/>
      <c r="IA139" s="286"/>
      <c r="IB139" s="286"/>
      <c r="IC139" s="286"/>
      <c r="ID139" s="286"/>
      <c r="IE139" s="286"/>
      <c r="IF139" s="286"/>
      <c r="IG139" s="286"/>
      <c r="IH139" s="286"/>
    </row>
    <row r="140" spans="1:242" s="270" customFormat="1" ht="13.5" customHeight="1" x14ac:dyDescent="0.25">
      <c r="A140" s="269"/>
      <c r="B140" s="244"/>
      <c r="C140" s="359"/>
      <c r="D140" s="322"/>
      <c r="E140" s="323"/>
      <c r="F140" s="323">
        <v>3</v>
      </c>
      <c r="G140" s="323"/>
      <c r="H140" s="323"/>
      <c r="I140" s="323"/>
      <c r="J140" s="323"/>
      <c r="K140" s="323"/>
      <c r="L140" s="323"/>
      <c r="M140" s="323"/>
      <c r="N140" s="323"/>
      <c r="O140" s="323"/>
      <c r="P140" s="323">
        <v>1</v>
      </c>
      <c r="Q140" s="323"/>
      <c r="R140" s="323"/>
      <c r="S140" s="323"/>
      <c r="T140" s="323"/>
      <c r="U140" s="323"/>
      <c r="V140" s="323"/>
      <c r="W140" s="323"/>
      <c r="X140" s="323"/>
      <c r="Y140" s="323">
        <v>5</v>
      </c>
      <c r="Z140" s="323"/>
      <c r="AA140" s="323">
        <v>4</v>
      </c>
      <c r="AB140" s="323"/>
      <c r="AC140" s="323"/>
      <c r="AD140" s="323"/>
      <c r="AE140" s="323"/>
      <c r="AF140" s="323"/>
      <c r="AG140" s="323"/>
      <c r="AH140" s="323"/>
      <c r="AI140" s="323">
        <v>2</v>
      </c>
      <c r="AJ140" s="323"/>
      <c r="AK140" s="323"/>
      <c r="AL140" s="323"/>
      <c r="AM140" s="323"/>
      <c r="AN140" s="323"/>
      <c r="AO140" s="323"/>
      <c r="AP140" s="323"/>
      <c r="AQ140" s="323"/>
      <c r="AR140" s="323"/>
      <c r="AS140" s="323"/>
      <c r="AT140" s="323"/>
      <c r="AU140" s="323"/>
      <c r="AV140" s="323"/>
      <c r="AW140" s="323"/>
      <c r="AX140" s="323"/>
      <c r="AY140" s="323"/>
      <c r="AZ140" s="323"/>
      <c r="BA140" s="323"/>
      <c r="BB140" s="323"/>
      <c r="BC140" s="323"/>
      <c r="BD140" s="323"/>
      <c r="BE140" s="323"/>
      <c r="BF140" s="323"/>
      <c r="BG140" s="323"/>
      <c r="BH140" s="323"/>
      <c r="BI140" s="323"/>
      <c r="BJ140" s="352"/>
      <c r="BK140" s="323"/>
      <c r="BL140" s="323"/>
      <c r="BM140" s="323"/>
      <c r="BN140" s="323">
        <v>7</v>
      </c>
      <c r="BO140" s="323"/>
      <c r="BP140" s="323"/>
      <c r="BQ140" s="323"/>
      <c r="BR140" s="323"/>
      <c r="BS140" s="323"/>
      <c r="BT140" s="395">
        <f t="shared" si="5"/>
        <v>22</v>
      </c>
      <c r="BU140"/>
      <c r="BV140" s="291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9"/>
      <c r="CW140" s="289"/>
      <c r="CX140" s="289"/>
      <c r="CY140" s="289"/>
      <c r="CZ140" s="289"/>
      <c r="DA140" s="289"/>
      <c r="DB140" s="289"/>
      <c r="DC140" s="289"/>
      <c r="DD140" s="289"/>
      <c r="DE140" s="289"/>
      <c r="DF140" s="289"/>
      <c r="DG140" s="289"/>
      <c r="DH140" s="289"/>
      <c r="DI140" s="289"/>
      <c r="DJ140" s="289"/>
      <c r="DK140" s="289"/>
      <c r="DL140" s="289"/>
      <c r="DM140" s="289"/>
      <c r="DN140" s="289"/>
      <c r="DO140" s="289"/>
      <c r="DP140" s="289"/>
      <c r="DQ140" s="289"/>
      <c r="DR140" s="289"/>
      <c r="DS140" s="289"/>
      <c r="DT140" s="289"/>
      <c r="DU140" s="289"/>
      <c r="DV140" s="289"/>
      <c r="DW140" s="289"/>
      <c r="DX140" s="289"/>
      <c r="DY140" s="289"/>
      <c r="DZ140" s="289"/>
      <c r="EA140" s="289"/>
      <c r="EB140" s="289"/>
      <c r="EC140" s="289"/>
      <c r="ED140" s="289"/>
      <c r="EE140" s="289"/>
      <c r="EF140" s="289"/>
      <c r="EG140" s="289"/>
      <c r="EH140" s="289"/>
      <c r="EI140" s="289"/>
      <c r="EJ140" s="289"/>
      <c r="EK140" s="289"/>
      <c r="EL140" s="289"/>
      <c r="EM140" s="289"/>
      <c r="EN140" s="289"/>
      <c r="EO140" s="289"/>
      <c r="EP140" s="289"/>
      <c r="EQ140" s="289"/>
      <c r="ER140" s="289"/>
      <c r="ES140" s="289"/>
      <c r="ET140" s="289"/>
      <c r="EU140" s="289"/>
      <c r="EV140" s="289"/>
      <c r="EW140" s="289"/>
      <c r="EX140" s="289"/>
      <c r="EY140" s="289"/>
      <c r="EZ140" s="289"/>
      <c r="FA140" s="289"/>
      <c r="FB140" s="289"/>
      <c r="FC140" s="289"/>
      <c r="FD140" s="289"/>
      <c r="FE140" s="289"/>
      <c r="FF140" s="289"/>
      <c r="FG140" s="289"/>
      <c r="FH140" s="289"/>
      <c r="FI140" s="289"/>
      <c r="FJ140" s="289"/>
      <c r="FK140" s="289"/>
      <c r="FL140" s="289"/>
      <c r="FM140" s="289"/>
      <c r="FN140" s="289"/>
      <c r="FO140" s="289"/>
      <c r="FP140" s="289"/>
      <c r="FQ140" s="289"/>
      <c r="FR140" s="289"/>
      <c r="FS140" s="289"/>
      <c r="FT140" s="289"/>
      <c r="FU140" s="289"/>
      <c r="FV140" s="289"/>
      <c r="FW140" s="289"/>
      <c r="FX140" s="289"/>
      <c r="FY140" s="289"/>
      <c r="FZ140" s="289"/>
      <c r="GA140" s="289"/>
      <c r="GB140" s="289"/>
      <c r="GC140" s="289"/>
      <c r="GD140" s="289"/>
      <c r="GE140" s="289"/>
      <c r="GF140" s="289"/>
      <c r="GG140" s="289"/>
      <c r="GH140" s="289"/>
      <c r="GI140" s="289"/>
      <c r="GJ140" s="289"/>
      <c r="GK140" s="289"/>
      <c r="GL140" s="289"/>
      <c r="GM140" s="289"/>
      <c r="GN140" s="289"/>
      <c r="GO140" s="289"/>
      <c r="GP140" s="289"/>
      <c r="GQ140" s="289"/>
      <c r="GR140" s="289"/>
      <c r="GS140" s="289"/>
      <c r="GT140" s="289"/>
      <c r="GU140" s="289"/>
      <c r="GV140" s="289"/>
      <c r="GW140" s="289"/>
      <c r="GX140" s="289"/>
      <c r="GY140" s="289"/>
      <c r="GZ140" s="289"/>
      <c r="HA140" s="289"/>
      <c r="HB140" s="289"/>
      <c r="HC140" s="289"/>
      <c r="HD140" s="289"/>
      <c r="HE140" s="289"/>
      <c r="HF140" s="289"/>
      <c r="HG140" s="289"/>
      <c r="HH140" s="289"/>
      <c r="HI140" s="289"/>
      <c r="HJ140" s="289"/>
      <c r="HK140" s="289"/>
      <c r="HL140" s="289"/>
      <c r="HM140" s="289"/>
      <c r="HN140" s="289"/>
      <c r="HO140" s="289"/>
      <c r="HP140" s="289"/>
      <c r="HQ140" s="289"/>
      <c r="HR140" s="289"/>
      <c r="HS140" s="289"/>
      <c r="HT140" s="289"/>
      <c r="HU140" s="289"/>
      <c r="HV140" s="289"/>
      <c r="HW140" s="289"/>
      <c r="HX140" s="289"/>
      <c r="HY140" s="289"/>
      <c r="HZ140" s="289"/>
      <c r="IA140" s="289"/>
      <c r="IB140" s="289"/>
      <c r="IC140" s="289"/>
      <c r="ID140" s="289"/>
      <c r="IE140" s="289"/>
      <c r="IF140" s="289"/>
      <c r="IG140" s="289"/>
      <c r="IH140" s="289"/>
    </row>
    <row r="141" spans="1:242" s="23" customFormat="1" ht="13.5" customHeight="1" x14ac:dyDescent="0.25">
      <c r="A141" s="248">
        <v>66</v>
      </c>
      <c r="B141" s="175" t="s">
        <v>128</v>
      </c>
      <c r="C141" s="78" t="s">
        <v>223</v>
      </c>
      <c r="D141" s="327" t="s">
        <v>368</v>
      </c>
      <c r="E141" s="324" t="s">
        <v>368</v>
      </c>
      <c r="F141" s="324">
        <v>4</v>
      </c>
      <c r="G141" s="324"/>
      <c r="H141" s="324"/>
      <c r="I141" s="324" t="s">
        <v>368</v>
      </c>
      <c r="J141" s="324" t="s">
        <v>368</v>
      </c>
      <c r="K141" s="324" t="s">
        <v>368</v>
      </c>
      <c r="L141" s="324" t="s">
        <v>368</v>
      </c>
      <c r="M141" s="324" t="s">
        <v>368</v>
      </c>
      <c r="N141" s="324" t="s">
        <v>368</v>
      </c>
      <c r="O141" s="324">
        <v>3</v>
      </c>
      <c r="P141" s="324"/>
      <c r="Q141" s="324"/>
      <c r="R141" s="324" t="s">
        <v>368</v>
      </c>
      <c r="S141" s="324" t="s">
        <v>368</v>
      </c>
      <c r="T141" s="324" t="s">
        <v>368</v>
      </c>
      <c r="U141" s="324">
        <v>1</v>
      </c>
      <c r="V141" s="324"/>
      <c r="W141" s="324" t="s">
        <v>368</v>
      </c>
      <c r="X141" s="324" t="s">
        <v>368</v>
      </c>
      <c r="Y141" s="324">
        <v>9</v>
      </c>
      <c r="Z141" s="324" t="s">
        <v>368</v>
      </c>
      <c r="AA141" s="324">
        <v>9</v>
      </c>
      <c r="AB141" s="324"/>
      <c r="AC141" s="324" t="s">
        <v>368</v>
      </c>
      <c r="AD141" s="324" t="s">
        <v>368</v>
      </c>
      <c r="AE141" s="324">
        <v>1</v>
      </c>
      <c r="AF141" s="324"/>
      <c r="AG141" s="324">
        <v>2</v>
      </c>
      <c r="AH141" s="324"/>
      <c r="AI141" s="324">
        <v>2</v>
      </c>
      <c r="AJ141" s="324"/>
      <c r="AK141" s="324">
        <v>1</v>
      </c>
      <c r="AL141" s="324" t="s">
        <v>368</v>
      </c>
      <c r="AM141" s="324"/>
      <c r="AN141" s="324" t="s">
        <v>368</v>
      </c>
      <c r="AO141" s="324" t="s">
        <v>368</v>
      </c>
      <c r="AP141" s="324" t="s">
        <v>368</v>
      </c>
      <c r="AQ141" s="324" t="s">
        <v>368</v>
      </c>
      <c r="AR141" s="324" t="s">
        <v>368</v>
      </c>
      <c r="AS141" s="324" t="s">
        <v>368</v>
      </c>
      <c r="AT141" s="324">
        <v>38</v>
      </c>
      <c r="AU141" s="324" t="s">
        <v>368</v>
      </c>
      <c r="AV141" s="324" t="s">
        <v>368</v>
      </c>
      <c r="AW141" s="324" t="s">
        <v>368</v>
      </c>
      <c r="AX141" s="324" t="s">
        <v>368</v>
      </c>
      <c r="AY141" s="324" t="s">
        <v>368</v>
      </c>
      <c r="AZ141" s="324"/>
      <c r="BA141" s="324" t="s">
        <v>368</v>
      </c>
      <c r="BB141" s="324"/>
      <c r="BC141" s="324" t="s">
        <v>368</v>
      </c>
      <c r="BD141" s="324" t="s">
        <v>368</v>
      </c>
      <c r="BE141" s="324"/>
      <c r="BF141" s="324" t="s">
        <v>368</v>
      </c>
      <c r="BG141" s="324"/>
      <c r="BH141" s="324" t="s">
        <v>368</v>
      </c>
      <c r="BI141" s="324" t="s">
        <v>368</v>
      </c>
      <c r="BJ141" s="324"/>
      <c r="BK141" s="158" t="s">
        <v>368</v>
      </c>
      <c r="BL141" s="186" t="s">
        <v>368</v>
      </c>
      <c r="BM141" s="324">
        <v>1</v>
      </c>
      <c r="BN141" s="324">
        <v>6</v>
      </c>
      <c r="BO141" s="324" t="s">
        <v>368</v>
      </c>
      <c r="BP141" s="162" t="s">
        <v>368</v>
      </c>
      <c r="BQ141" s="162"/>
      <c r="BR141" s="324">
        <v>2</v>
      </c>
      <c r="BS141" s="324" t="s">
        <v>368</v>
      </c>
      <c r="BT141" s="185">
        <f t="shared" si="5"/>
        <v>79</v>
      </c>
      <c r="BU141"/>
      <c r="BV141" s="284"/>
      <c r="BW141" s="285"/>
      <c r="BX141" s="285"/>
      <c r="BY141" s="285"/>
      <c r="BZ141" s="285"/>
      <c r="CA141" s="285"/>
      <c r="CB141" s="285"/>
      <c r="CC141" s="285"/>
      <c r="CD141" s="285"/>
      <c r="CE141" s="285"/>
      <c r="CF141" s="285"/>
      <c r="CG141" s="285"/>
      <c r="CH141" s="285"/>
      <c r="CI141" s="285"/>
      <c r="CJ141" s="285"/>
      <c r="CK141" s="285"/>
      <c r="CL141" s="285"/>
      <c r="CM141" s="285"/>
      <c r="CN141" s="285"/>
      <c r="CO141" s="285"/>
      <c r="CP141" s="285"/>
      <c r="CQ141" s="285"/>
      <c r="CR141" s="285"/>
      <c r="CS141" s="285"/>
      <c r="CT141" s="285"/>
      <c r="CU141" s="285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6"/>
      <c r="DW141" s="286"/>
      <c r="DX141" s="286"/>
      <c r="DY141" s="286"/>
      <c r="DZ141" s="286"/>
      <c r="EA141" s="286"/>
      <c r="EB141" s="286"/>
      <c r="EC141" s="286"/>
      <c r="ED141" s="286"/>
      <c r="EE141" s="286"/>
      <c r="EF141" s="286"/>
      <c r="EG141" s="286"/>
      <c r="EH141" s="286"/>
      <c r="EI141" s="286"/>
      <c r="EJ141" s="286"/>
      <c r="EK141" s="286"/>
      <c r="EL141" s="286"/>
      <c r="EM141" s="286"/>
      <c r="EN141" s="286"/>
      <c r="EO141" s="286"/>
      <c r="EP141" s="286"/>
      <c r="EQ141" s="286"/>
      <c r="ER141" s="286"/>
      <c r="ES141" s="286"/>
      <c r="ET141" s="286"/>
      <c r="EU141" s="286"/>
      <c r="EV141" s="286"/>
      <c r="EW141" s="286"/>
      <c r="EX141" s="286"/>
      <c r="EY141" s="286"/>
      <c r="EZ141" s="286"/>
      <c r="FA141" s="286"/>
      <c r="FB141" s="286"/>
      <c r="FC141" s="286"/>
      <c r="FD141" s="286"/>
      <c r="FE141" s="286"/>
      <c r="FF141" s="286"/>
      <c r="FG141" s="286"/>
      <c r="FH141" s="286"/>
      <c r="FI141" s="286"/>
      <c r="FJ141" s="286"/>
      <c r="FK141" s="286"/>
      <c r="FL141" s="286"/>
      <c r="FM141" s="286"/>
      <c r="FN141" s="286"/>
      <c r="FO141" s="286"/>
      <c r="FP141" s="286"/>
      <c r="FQ141" s="286"/>
      <c r="FR141" s="286"/>
      <c r="FS141" s="286"/>
      <c r="FT141" s="286"/>
      <c r="FU141" s="286"/>
      <c r="FV141" s="286"/>
      <c r="FW141" s="286"/>
      <c r="FX141" s="286"/>
      <c r="FY141" s="286"/>
      <c r="FZ141" s="286"/>
      <c r="GA141" s="286"/>
      <c r="GB141" s="286"/>
      <c r="GC141" s="286"/>
      <c r="GD141" s="286"/>
      <c r="GE141" s="286"/>
      <c r="GF141" s="286"/>
      <c r="GG141" s="286"/>
      <c r="GH141" s="286"/>
      <c r="GI141" s="286"/>
      <c r="GJ141" s="286"/>
      <c r="GK141" s="286"/>
      <c r="GL141" s="286"/>
      <c r="GM141" s="286"/>
      <c r="GN141" s="286"/>
      <c r="GO141" s="286"/>
      <c r="GP141" s="286"/>
      <c r="GQ141" s="286"/>
      <c r="GR141" s="286"/>
      <c r="GS141" s="286"/>
      <c r="GT141" s="286"/>
      <c r="GU141" s="286"/>
      <c r="GV141" s="286"/>
      <c r="GW141" s="286"/>
      <c r="GX141" s="286"/>
      <c r="GY141" s="286"/>
      <c r="GZ141" s="286"/>
      <c r="HA141" s="286"/>
      <c r="HB141" s="286"/>
      <c r="HC141" s="286"/>
      <c r="HD141" s="286"/>
      <c r="HE141" s="286"/>
      <c r="HF141" s="286"/>
      <c r="HG141" s="286"/>
      <c r="HH141" s="286"/>
      <c r="HI141" s="286"/>
      <c r="HJ141" s="286"/>
      <c r="HK141" s="286"/>
      <c r="HL141" s="286"/>
      <c r="HM141" s="286"/>
      <c r="HN141" s="286"/>
      <c r="HO141" s="286"/>
      <c r="HP141" s="286"/>
      <c r="HQ141" s="286"/>
      <c r="HR141" s="286"/>
      <c r="HS141" s="286"/>
      <c r="HT141" s="286"/>
      <c r="HU141" s="286"/>
      <c r="HV141" s="286"/>
      <c r="HW141" s="286"/>
      <c r="HX141" s="286"/>
      <c r="HY141" s="286"/>
      <c r="HZ141" s="286"/>
      <c r="IA141" s="286"/>
      <c r="IB141" s="286"/>
      <c r="IC141" s="286"/>
      <c r="ID141" s="286"/>
      <c r="IE141" s="286"/>
      <c r="IF141" s="286"/>
      <c r="IG141" s="286"/>
      <c r="IH141" s="286"/>
    </row>
    <row r="142" spans="1:242" s="270" customFormat="1" ht="13.5" customHeight="1" x14ac:dyDescent="0.25">
      <c r="A142" s="269"/>
      <c r="B142" s="244"/>
      <c r="C142" s="360"/>
      <c r="D142" s="322" t="s">
        <v>368</v>
      </c>
      <c r="E142" s="323">
        <v>2</v>
      </c>
      <c r="F142" s="323">
        <v>5</v>
      </c>
      <c r="G142" s="323"/>
      <c r="H142" s="323"/>
      <c r="I142" s="323"/>
      <c r="J142" s="323"/>
      <c r="K142" s="323"/>
      <c r="L142" s="323"/>
      <c r="M142" s="323"/>
      <c r="N142" s="323"/>
      <c r="O142" s="323">
        <v>3</v>
      </c>
      <c r="P142" s="323">
        <v>1</v>
      </c>
      <c r="Q142" s="323"/>
      <c r="R142" s="323"/>
      <c r="S142" s="323"/>
      <c r="T142" s="323"/>
      <c r="U142" s="323">
        <v>5</v>
      </c>
      <c r="V142" s="323">
        <v>2</v>
      </c>
      <c r="W142" s="323"/>
      <c r="X142" s="323"/>
      <c r="Y142" s="323">
        <v>8</v>
      </c>
      <c r="Z142" s="323"/>
      <c r="AA142" s="323">
        <v>8</v>
      </c>
      <c r="AB142" s="323"/>
      <c r="AC142" s="323"/>
      <c r="AD142" s="323"/>
      <c r="AE142" s="323"/>
      <c r="AF142" s="323"/>
      <c r="AG142" s="323">
        <v>1</v>
      </c>
      <c r="AH142" s="323"/>
      <c r="AI142" s="323">
        <v>8</v>
      </c>
      <c r="AJ142" s="323"/>
      <c r="AK142" s="323"/>
      <c r="AL142" s="323"/>
      <c r="AM142" s="323"/>
      <c r="AN142" s="323"/>
      <c r="AO142" s="323"/>
      <c r="AP142" s="323"/>
      <c r="AQ142" s="323"/>
      <c r="AR142" s="323"/>
      <c r="AS142" s="323"/>
      <c r="AT142" s="323">
        <v>36</v>
      </c>
      <c r="AU142" s="323"/>
      <c r="AV142" s="323"/>
      <c r="AW142" s="323"/>
      <c r="AX142" s="323"/>
      <c r="AY142" s="323"/>
      <c r="AZ142" s="323"/>
      <c r="BA142" s="323"/>
      <c r="BB142" s="323"/>
      <c r="BC142" s="323"/>
      <c r="BD142" s="323"/>
      <c r="BE142" s="323">
        <v>2</v>
      </c>
      <c r="BF142" s="323" t="s">
        <v>368</v>
      </c>
      <c r="BG142" s="323"/>
      <c r="BH142" s="323"/>
      <c r="BI142" s="323"/>
      <c r="BJ142" s="323"/>
      <c r="BK142" s="334"/>
      <c r="BL142" s="329"/>
      <c r="BM142" s="323"/>
      <c r="BN142" s="323">
        <v>29</v>
      </c>
      <c r="BO142" s="323"/>
      <c r="BP142" s="330"/>
      <c r="BQ142" s="330"/>
      <c r="BR142" s="323">
        <v>1</v>
      </c>
      <c r="BS142" s="323" t="s">
        <v>368</v>
      </c>
      <c r="BT142" s="395">
        <f t="shared" si="5"/>
        <v>111</v>
      </c>
      <c r="BU142"/>
      <c r="BV142" s="287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9"/>
      <c r="CW142" s="289"/>
      <c r="CX142" s="289"/>
      <c r="CY142" s="289"/>
      <c r="CZ142" s="289"/>
      <c r="DA142" s="289"/>
      <c r="DB142" s="289"/>
      <c r="DC142" s="289"/>
      <c r="DD142" s="289"/>
      <c r="DE142" s="289"/>
      <c r="DF142" s="289"/>
      <c r="DG142" s="289"/>
      <c r="DH142" s="289"/>
      <c r="DI142" s="289"/>
      <c r="DJ142" s="289"/>
      <c r="DK142" s="289"/>
      <c r="DL142" s="289"/>
      <c r="DM142" s="289"/>
      <c r="DN142" s="289"/>
      <c r="DO142" s="289"/>
      <c r="DP142" s="289"/>
      <c r="DQ142" s="289"/>
      <c r="DR142" s="289"/>
      <c r="DS142" s="289"/>
      <c r="DT142" s="289"/>
      <c r="DU142" s="289"/>
      <c r="DV142" s="289"/>
      <c r="DW142" s="289"/>
      <c r="DX142" s="289"/>
      <c r="DY142" s="289"/>
      <c r="DZ142" s="289"/>
      <c r="EA142" s="289"/>
      <c r="EB142" s="289"/>
      <c r="EC142" s="289"/>
      <c r="ED142" s="289"/>
      <c r="EE142" s="289"/>
      <c r="EF142" s="289"/>
      <c r="EG142" s="289"/>
      <c r="EH142" s="289"/>
      <c r="EI142" s="289"/>
      <c r="EJ142" s="289"/>
      <c r="EK142" s="289"/>
      <c r="EL142" s="289"/>
      <c r="EM142" s="289"/>
      <c r="EN142" s="289"/>
      <c r="EO142" s="289"/>
      <c r="EP142" s="289"/>
      <c r="EQ142" s="289"/>
      <c r="ER142" s="289"/>
      <c r="ES142" s="289"/>
      <c r="ET142" s="289"/>
      <c r="EU142" s="289"/>
      <c r="EV142" s="289"/>
      <c r="EW142" s="289"/>
      <c r="EX142" s="289"/>
      <c r="EY142" s="289"/>
      <c r="EZ142" s="289"/>
      <c r="FA142" s="289"/>
      <c r="FB142" s="289"/>
      <c r="FC142" s="289"/>
      <c r="FD142" s="289"/>
      <c r="FE142" s="289"/>
      <c r="FF142" s="289"/>
      <c r="FG142" s="289"/>
      <c r="FH142" s="289"/>
      <c r="FI142" s="289"/>
      <c r="FJ142" s="289"/>
      <c r="FK142" s="289"/>
      <c r="FL142" s="289"/>
      <c r="FM142" s="289"/>
      <c r="FN142" s="289"/>
      <c r="FO142" s="289"/>
      <c r="FP142" s="289"/>
      <c r="FQ142" s="289"/>
      <c r="FR142" s="289"/>
      <c r="FS142" s="289"/>
      <c r="FT142" s="289"/>
      <c r="FU142" s="289"/>
      <c r="FV142" s="289"/>
      <c r="FW142" s="289"/>
      <c r="FX142" s="289"/>
      <c r="FY142" s="289"/>
      <c r="FZ142" s="289"/>
      <c r="GA142" s="289"/>
      <c r="GB142" s="289"/>
      <c r="GC142" s="289"/>
      <c r="GD142" s="289"/>
      <c r="GE142" s="289"/>
      <c r="GF142" s="289"/>
      <c r="GG142" s="289"/>
      <c r="GH142" s="289"/>
      <c r="GI142" s="289"/>
      <c r="GJ142" s="289"/>
      <c r="GK142" s="289"/>
      <c r="GL142" s="289"/>
      <c r="GM142" s="289"/>
      <c r="GN142" s="289"/>
      <c r="GO142" s="289"/>
      <c r="GP142" s="289"/>
      <c r="GQ142" s="289"/>
      <c r="GR142" s="289"/>
      <c r="GS142" s="289"/>
      <c r="GT142" s="289"/>
      <c r="GU142" s="289"/>
      <c r="GV142" s="289"/>
      <c r="GW142" s="289"/>
      <c r="GX142" s="289"/>
      <c r="GY142" s="289"/>
      <c r="GZ142" s="289"/>
      <c r="HA142" s="289"/>
      <c r="HB142" s="289"/>
      <c r="HC142" s="289"/>
      <c r="HD142" s="289"/>
      <c r="HE142" s="289"/>
      <c r="HF142" s="289"/>
      <c r="HG142" s="289"/>
      <c r="HH142" s="289"/>
      <c r="HI142" s="289"/>
      <c r="HJ142" s="289"/>
      <c r="HK142" s="289"/>
      <c r="HL142" s="289"/>
      <c r="HM142" s="289"/>
      <c r="HN142" s="289"/>
      <c r="HO142" s="289"/>
      <c r="HP142" s="289"/>
      <c r="HQ142" s="289"/>
      <c r="HR142" s="289"/>
      <c r="HS142" s="289"/>
      <c r="HT142" s="289"/>
      <c r="HU142" s="289"/>
      <c r="HV142" s="289"/>
      <c r="HW142" s="289"/>
      <c r="HX142" s="289"/>
      <c r="HY142" s="289"/>
      <c r="HZ142" s="289"/>
      <c r="IA142" s="289"/>
      <c r="IB142" s="289"/>
      <c r="IC142" s="289"/>
      <c r="ID142" s="289"/>
      <c r="IE142" s="289"/>
      <c r="IF142" s="289"/>
      <c r="IG142" s="289"/>
      <c r="IH142" s="289"/>
    </row>
    <row r="143" spans="1:242" s="23" customFormat="1" ht="13.5" customHeight="1" x14ac:dyDescent="0.25">
      <c r="A143" s="248">
        <v>67</v>
      </c>
      <c r="B143" s="174" t="s">
        <v>53</v>
      </c>
      <c r="C143" s="78" t="s">
        <v>167</v>
      </c>
      <c r="D143" s="327" t="s">
        <v>368</v>
      </c>
      <c r="E143" s="324" t="s">
        <v>368</v>
      </c>
      <c r="F143" s="324" t="s">
        <v>368</v>
      </c>
      <c r="G143" s="324"/>
      <c r="H143" s="324"/>
      <c r="I143" s="324" t="s">
        <v>368</v>
      </c>
      <c r="J143" s="324" t="s">
        <v>368</v>
      </c>
      <c r="K143" s="324" t="s">
        <v>368</v>
      </c>
      <c r="L143" s="324" t="s">
        <v>368</v>
      </c>
      <c r="M143" s="324" t="s">
        <v>368</v>
      </c>
      <c r="N143" s="324" t="s">
        <v>368</v>
      </c>
      <c r="O143" s="324" t="s">
        <v>368</v>
      </c>
      <c r="P143" s="324" t="s">
        <v>368</v>
      </c>
      <c r="Q143" s="324" t="s">
        <v>368</v>
      </c>
      <c r="R143" s="324" t="s">
        <v>368</v>
      </c>
      <c r="S143" s="324" t="s">
        <v>368</v>
      </c>
      <c r="T143" s="324" t="s">
        <v>368</v>
      </c>
      <c r="U143" s="324" t="s">
        <v>368</v>
      </c>
      <c r="V143" s="324" t="s">
        <v>368</v>
      </c>
      <c r="W143" s="324" t="s">
        <v>368</v>
      </c>
      <c r="X143" s="324" t="s">
        <v>368</v>
      </c>
      <c r="Y143" s="324" t="s">
        <v>368</v>
      </c>
      <c r="Z143" s="324" t="s">
        <v>368</v>
      </c>
      <c r="AA143" s="324" t="s">
        <v>368</v>
      </c>
      <c r="AB143" s="324" t="s">
        <v>368</v>
      </c>
      <c r="AC143" s="324" t="s">
        <v>368</v>
      </c>
      <c r="AD143" s="324" t="s">
        <v>368</v>
      </c>
      <c r="AE143" s="324" t="s">
        <v>368</v>
      </c>
      <c r="AF143" s="324" t="s">
        <v>368</v>
      </c>
      <c r="AG143" s="324" t="s">
        <v>368</v>
      </c>
      <c r="AH143" s="324"/>
      <c r="AI143" s="324" t="s">
        <v>368</v>
      </c>
      <c r="AJ143" s="324"/>
      <c r="AK143" s="324" t="s">
        <v>368</v>
      </c>
      <c r="AL143" s="324" t="s">
        <v>368</v>
      </c>
      <c r="AM143" s="324"/>
      <c r="AN143" s="324" t="s">
        <v>368</v>
      </c>
      <c r="AO143" s="324" t="s">
        <v>368</v>
      </c>
      <c r="AP143" s="324" t="s">
        <v>368</v>
      </c>
      <c r="AQ143" s="324" t="s">
        <v>368</v>
      </c>
      <c r="AR143" s="324" t="s">
        <v>368</v>
      </c>
      <c r="AS143" s="324" t="s">
        <v>368</v>
      </c>
      <c r="AT143" s="324" t="s">
        <v>368</v>
      </c>
      <c r="AU143" s="324" t="s">
        <v>368</v>
      </c>
      <c r="AV143" s="324" t="s">
        <v>368</v>
      </c>
      <c r="AW143" s="324" t="s">
        <v>368</v>
      </c>
      <c r="AX143" s="324" t="s">
        <v>368</v>
      </c>
      <c r="AY143" s="324" t="s">
        <v>368</v>
      </c>
      <c r="AZ143" s="324"/>
      <c r="BA143" s="324" t="s">
        <v>368</v>
      </c>
      <c r="BB143" s="324"/>
      <c r="BC143" s="324" t="s">
        <v>368</v>
      </c>
      <c r="BD143" s="324" t="s">
        <v>368</v>
      </c>
      <c r="BE143" s="324" t="s">
        <v>368</v>
      </c>
      <c r="BF143" s="324" t="s">
        <v>368</v>
      </c>
      <c r="BG143" s="324"/>
      <c r="BH143" s="324" t="s">
        <v>368</v>
      </c>
      <c r="BI143" s="324" t="s">
        <v>368</v>
      </c>
      <c r="BJ143" s="324"/>
      <c r="BK143" s="324" t="s">
        <v>368</v>
      </c>
      <c r="BL143" s="324" t="s">
        <v>368</v>
      </c>
      <c r="BM143" s="324" t="s">
        <v>368</v>
      </c>
      <c r="BN143" s="324" t="s">
        <v>368</v>
      </c>
      <c r="BO143" s="324" t="s">
        <v>368</v>
      </c>
      <c r="BP143" s="324" t="s">
        <v>368</v>
      </c>
      <c r="BQ143" s="324"/>
      <c r="BR143" s="324" t="s">
        <v>368</v>
      </c>
      <c r="BS143" s="324" t="s">
        <v>368</v>
      </c>
      <c r="BT143" s="394">
        <f>SUM(F143:BS143)</f>
        <v>0</v>
      </c>
      <c r="BU143"/>
      <c r="BV143" s="290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  <c r="CJ143" s="285"/>
      <c r="CK143" s="285"/>
      <c r="CL143" s="285"/>
      <c r="CM143" s="285"/>
      <c r="CN143" s="285"/>
      <c r="CO143" s="285"/>
      <c r="CP143" s="285"/>
      <c r="CQ143" s="285"/>
      <c r="CR143" s="285"/>
      <c r="CS143" s="285"/>
      <c r="CT143" s="285"/>
      <c r="CU143" s="285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6"/>
      <c r="DW143" s="286"/>
      <c r="DX143" s="286"/>
      <c r="DY143" s="286"/>
      <c r="DZ143" s="286"/>
      <c r="EA143" s="286"/>
      <c r="EB143" s="286"/>
      <c r="EC143" s="286"/>
      <c r="ED143" s="286"/>
      <c r="EE143" s="286"/>
      <c r="EF143" s="286"/>
      <c r="EG143" s="286"/>
      <c r="EH143" s="286"/>
      <c r="EI143" s="286"/>
      <c r="EJ143" s="286"/>
      <c r="EK143" s="286"/>
      <c r="EL143" s="286"/>
      <c r="EM143" s="286"/>
      <c r="EN143" s="286"/>
      <c r="EO143" s="286"/>
      <c r="EP143" s="286"/>
      <c r="EQ143" s="286"/>
      <c r="ER143" s="286"/>
      <c r="ES143" s="286"/>
      <c r="ET143" s="286"/>
      <c r="EU143" s="286"/>
      <c r="EV143" s="286"/>
      <c r="EW143" s="286"/>
      <c r="EX143" s="286"/>
      <c r="EY143" s="286"/>
      <c r="EZ143" s="286"/>
      <c r="FA143" s="286"/>
      <c r="FB143" s="286"/>
      <c r="FC143" s="286"/>
      <c r="FD143" s="286"/>
      <c r="FE143" s="286"/>
      <c r="FF143" s="286"/>
      <c r="FG143" s="286"/>
      <c r="FH143" s="286"/>
      <c r="FI143" s="286"/>
      <c r="FJ143" s="286"/>
      <c r="FK143" s="286"/>
      <c r="FL143" s="286"/>
      <c r="FM143" s="286"/>
      <c r="FN143" s="286"/>
      <c r="FO143" s="286"/>
      <c r="FP143" s="286"/>
      <c r="FQ143" s="286"/>
      <c r="FR143" s="286"/>
      <c r="FS143" s="286"/>
      <c r="FT143" s="286"/>
      <c r="FU143" s="286"/>
      <c r="FV143" s="286"/>
      <c r="FW143" s="286"/>
      <c r="FX143" s="286"/>
      <c r="FY143" s="286"/>
      <c r="FZ143" s="286"/>
      <c r="GA143" s="286"/>
      <c r="GB143" s="286"/>
      <c r="GC143" s="286"/>
      <c r="GD143" s="286"/>
      <c r="GE143" s="286"/>
      <c r="GF143" s="286"/>
      <c r="GG143" s="286"/>
      <c r="GH143" s="286"/>
      <c r="GI143" s="286"/>
      <c r="GJ143" s="286"/>
      <c r="GK143" s="286"/>
      <c r="GL143" s="286"/>
      <c r="GM143" s="286"/>
      <c r="GN143" s="286"/>
      <c r="GO143" s="286"/>
      <c r="GP143" s="286"/>
      <c r="GQ143" s="286"/>
      <c r="GR143" s="286"/>
      <c r="GS143" s="286"/>
      <c r="GT143" s="286"/>
      <c r="GU143" s="286"/>
      <c r="GV143" s="286"/>
      <c r="GW143" s="286"/>
      <c r="GX143" s="286"/>
      <c r="GY143" s="286"/>
      <c r="GZ143" s="286"/>
      <c r="HA143" s="286"/>
      <c r="HB143" s="286"/>
      <c r="HC143" s="286"/>
      <c r="HD143" s="286"/>
      <c r="HE143" s="286"/>
      <c r="HF143" s="286"/>
      <c r="HG143" s="286"/>
      <c r="HH143" s="286"/>
      <c r="HI143" s="286"/>
      <c r="HJ143" s="286"/>
      <c r="HK143" s="286"/>
      <c r="HL143" s="286"/>
      <c r="HM143" s="286"/>
      <c r="HN143" s="286"/>
      <c r="HO143" s="286"/>
      <c r="HP143" s="286"/>
      <c r="HQ143" s="286"/>
      <c r="HR143" s="286"/>
      <c r="HS143" s="286"/>
      <c r="HT143" s="286"/>
      <c r="HU143" s="286"/>
      <c r="HV143" s="286"/>
      <c r="HW143" s="286"/>
      <c r="HX143" s="286"/>
      <c r="HY143" s="286"/>
      <c r="HZ143" s="286"/>
      <c r="IA143" s="286"/>
      <c r="IB143" s="286"/>
      <c r="IC143" s="286"/>
      <c r="ID143" s="286"/>
      <c r="IE143" s="286"/>
      <c r="IF143" s="286"/>
      <c r="IG143" s="286"/>
      <c r="IH143" s="286"/>
    </row>
    <row r="144" spans="1:242" s="270" customFormat="1" ht="13.5" customHeight="1" x14ac:dyDescent="0.25">
      <c r="A144" s="269"/>
      <c r="B144" s="244"/>
      <c r="C144" s="359" t="s">
        <v>247</v>
      </c>
      <c r="D144" s="322" t="s">
        <v>368</v>
      </c>
      <c r="E144" s="323" t="s">
        <v>368</v>
      </c>
      <c r="F144" s="323" t="s">
        <v>368</v>
      </c>
      <c r="G144" s="323"/>
      <c r="H144" s="323"/>
      <c r="I144" s="323" t="s">
        <v>368</v>
      </c>
      <c r="J144" s="323" t="s">
        <v>368</v>
      </c>
      <c r="K144" s="323" t="s">
        <v>368</v>
      </c>
      <c r="L144" s="323" t="s">
        <v>368</v>
      </c>
      <c r="M144" s="323" t="s">
        <v>368</v>
      </c>
      <c r="N144" s="323" t="s">
        <v>368</v>
      </c>
      <c r="O144" s="323" t="s">
        <v>368</v>
      </c>
      <c r="P144" s="323" t="s">
        <v>368</v>
      </c>
      <c r="Q144" s="323" t="s">
        <v>368</v>
      </c>
      <c r="R144" s="323" t="s">
        <v>368</v>
      </c>
      <c r="S144" s="323" t="s">
        <v>368</v>
      </c>
      <c r="T144" s="323" t="s">
        <v>368</v>
      </c>
      <c r="U144" s="323" t="s">
        <v>368</v>
      </c>
      <c r="V144" s="323" t="s">
        <v>368</v>
      </c>
      <c r="W144" s="323" t="s">
        <v>368</v>
      </c>
      <c r="X144" s="323" t="s">
        <v>368</v>
      </c>
      <c r="Y144" s="323" t="s">
        <v>368</v>
      </c>
      <c r="Z144" s="323" t="s">
        <v>368</v>
      </c>
      <c r="AA144" s="323" t="s">
        <v>368</v>
      </c>
      <c r="AB144" s="323" t="s">
        <v>368</v>
      </c>
      <c r="AC144" s="323" t="s">
        <v>368</v>
      </c>
      <c r="AD144" s="323" t="s">
        <v>368</v>
      </c>
      <c r="AE144" s="323" t="s">
        <v>368</v>
      </c>
      <c r="AF144" s="323" t="s">
        <v>368</v>
      </c>
      <c r="AG144" s="323" t="s">
        <v>368</v>
      </c>
      <c r="AH144" s="323"/>
      <c r="AI144" s="323" t="s">
        <v>368</v>
      </c>
      <c r="AJ144" s="323"/>
      <c r="AK144" s="323" t="s">
        <v>368</v>
      </c>
      <c r="AL144" s="323" t="s">
        <v>368</v>
      </c>
      <c r="AM144" s="323"/>
      <c r="AN144" s="323" t="s">
        <v>368</v>
      </c>
      <c r="AO144" s="323" t="s">
        <v>368</v>
      </c>
      <c r="AP144" s="323" t="s">
        <v>368</v>
      </c>
      <c r="AQ144" s="323" t="s">
        <v>368</v>
      </c>
      <c r="AR144" s="323" t="s">
        <v>368</v>
      </c>
      <c r="AS144" s="323" t="s">
        <v>368</v>
      </c>
      <c r="AT144" s="323" t="s">
        <v>368</v>
      </c>
      <c r="AU144" s="323" t="s">
        <v>368</v>
      </c>
      <c r="AV144" s="323" t="s">
        <v>368</v>
      </c>
      <c r="AW144" s="323" t="s">
        <v>368</v>
      </c>
      <c r="AX144" s="323" t="s">
        <v>368</v>
      </c>
      <c r="AY144" s="323" t="s">
        <v>368</v>
      </c>
      <c r="AZ144" s="323"/>
      <c r="BA144" s="323" t="s">
        <v>368</v>
      </c>
      <c r="BB144" s="323"/>
      <c r="BC144" s="323" t="s">
        <v>368</v>
      </c>
      <c r="BD144" s="323" t="s">
        <v>368</v>
      </c>
      <c r="BE144" s="323" t="s">
        <v>368</v>
      </c>
      <c r="BF144" s="323" t="s">
        <v>368</v>
      </c>
      <c r="BG144" s="323"/>
      <c r="BH144" s="323" t="s">
        <v>368</v>
      </c>
      <c r="BI144" s="323" t="s">
        <v>368</v>
      </c>
      <c r="BJ144" s="323"/>
      <c r="BK144" s="323" t="s">
        <v>368</v>
      </c>
      <c r="BL144" s="323" t="s">
        <v>368</v>
      </c>
      <c r="BM144" s="323" t="s">
        <v>368</v>
      </c>
      <c r="BN144" s="323" t="s">
        <v>368</v>
      </c>
      <c r="BO144" s="323" t="s">
        <v>368</v>
      </c>
      <c r="BP144" s="323" t="s">
        <v>368</v>
      </c>
      <c r="BQ144" s="323"/>
      <c r="BR144" s="323" t="s">
        <v>368</v>
      </c>
      <c r="BS144" s="323" t="s">
        <v>368</v>
      </c>
      <c r="BT144" s="460">
        <f>SUM(F144:BS144)</f>
        <v>0</v>
      </c>
      <c r="BU144"/>
      <c r="BV144" s="291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9"/>
      <c r="CW144" s="289"/>
      <c r="CX144" s="289"/>
      <c r="CY144" s="289"/>
      <c r="CZ144" s="289"/>
      <c r="DA144" s="289"/>
      <c r="DB144" s="289"/>
      <c r="DC144" s="289"/>
      <c r="DD144" s="289"/>
      <c r="DE144" s="289"/>
      <c r="DF144" s="289"/>
      <c r="DG144" s="289"/>
      <c r="DH144" s="289"/>
      <c r="DI144" s="289"/>
      <c r="DJ144" s="289"/>
      <c r="DK144" s="289"/>
      <c r="DL144" s="289"/>
      <c r="DM144" s="289"/>
      <c r="DN144" s="289"/>
      <c r="DO144" s="289"/>
      <c r="DP144" s="289"/>
      <c r="DQ144" s="289"/>
      <c r="DR144" s="289"/>
      <c r="DS144" s="289"/>
      <c r="DT144" s="289"/>
      <c r="DU144" s="289"/>
      <c r="DV144" s="289"/>
      <c r="DW144" s="289"/>
      <c r="DX144" s="289"/>
      <c r="DY144" s="289"/>
      <c r="DZ144" s="289"/>
      <c r="EA144" s="289"/>
      <c r="EB144" s="289"/>
      <c r="EC144" s="289"/>
      <c r="ED144" s="289"/>
      <c r="EE144" s="289"/>
      <c r="EF144" s="289"/>
      <c r="EG144" s="289"/>
      <c r="EH144" s="289"/>
      <c r="EI144" s="289"/>
      <c r="EJ144" s="289"/>
      <c r="EK144" s="289"/>
      <c r="EL144" s="289"/>
      <c r="EM144" s="289"/>
      <c r="EN144" s="289"/>
      <c r="EO144" s="289"/>
      <c r="EP144" s="289"/>
      <c r="EQ144" s="289"/>
      <c r="ER144" s="289"/>
      <c r="ES144" s="289"/>
      <c r="ET144" s="289"/>
      <c r="EU144" s="289"/>
      <c r="EV144" s="289"/>
      <c r="EW144" s="289"/>
      <c r="EX144" s="289"/>
      <c r="EY144" s="289"/>
      <c r="EZ144" s="289"/>
      <c r="FA144" s="289"/>
      <c r="FB144" s="289"/>
      <c r="FC144" s="289"/>
      <c r="FD144" s="289"/>
      <c r="FE144" s="289"/>
      <c r="FF144" s="289"/>
      <c r="FG144" s="289"/>
      <c r="FH144" s="289"/>
      <c r="FI144" s="289"/>
      <c r="FJ144" s="289"/>
      <c r="FK144" s="289"/>
      <c r="FL144" s="289"/>
      <c r="FM144" s="289"/>
      <c r="FN144" s="289"/>
      <c r="FO144" s="289"/>
      <c r="FP144" s="289"/>
      <c r="FQ144" s="289"/>
      <c r="FR144" s="289"/>
      <c r="FS144" s="289"/>
      <c r="FT144" s="289"/>
      <c r="FU144" s="289"/>
      <c r="FV144" s="289"/>
      <c r="FW144" s="289"/>
      <c r="FX144" s="289"/>
      <c r="FY144" s="289"/>
      <c r="FZ144" s="289"/>
      <c r="GA144" s="289"/>
      <c r="GB144" s="289"/>
      <c r="GC144" s="289"/>
      <c r="GD144" s="289"/>
      <c r="GE144" s="289"/>
      <c r="GF144" s="289"/>
      <c r="GG144" s="289"/>
      <c r="GH144" s="289"/>
      <c r="GI144" s="289"/>
      <c r="GJ144" s="289"/>
      <c r="GK144" s="289"/>
      <c r="GL144" s="289"/>
      <c r="GM144" s="289"/>
      <c r="GN144" s="289"/>
      <c r="GO144" s="289"/>
      <c r="GP144" s="289"/>
      <c r="GQ144" s="289"/>
      <c r="GR144" s="289"/>
      <c r="GS144" s="289"/>
      <c r="GT144" s="289"/>
      <c r="GU144" s="289"/>
      <c r="GV144" s="289"/>
      <c r="GW144" s="289"/>
      <c r="GX144" s="289"/>
      <c r="GY144" s="289"/>
      <c r="GZ144" s="289"/>
      <c r="HA144" s="289"/>
      <c r="HB144" s="289"/>
      <c r="HC144" s="289"/>
      <c r="HD144" s="289"/>
      <c r="HE144" s="289"/>
      <c r="HF144" s="289"/>
      <c r="HG144" s="289"/>
      <c r="HH144" s="289"/>
      <c r="HI144" s="289"/>
      <c r="HJ144" s="289"/>
      <c r="HK144" s="289"/>
      <c r="HL144" s="289"/>
      <c r="HM144" s="289"/>
      <c r="HN144" s="289"/>
      <c r="HO144" s="289"/>
      <c r="HP144" s="289"/>
      <c r="HQ144" s="289"/>
      <c r="HR144" s="289"/>
      <c r="HS144" s="289"/>
      <c r="HT144" s="289"/>
      <c r="HU144" s="289"/>
      <c r="HV144" s="289"/>
      <c r="HW144" s="289"/>
      <c r="HX144" s="289"/>
      <c r="HY144" s="289"/>
      <c r="HZ144" s="289"/>
      <c r="IA144" s="289"/>
      <c r="IB144" s="289"/>
      <c r="IC144" s="289"/>
      <c r="ID144" s="289"/>
      <c r="IE144" s="289"/>
      <c r="IF144" s="289"/>
      <c r="IG144" s="289"/>
      <c r="IH144" s="289"/>
    </row>
    <row r="145" spans="1:242" s="23" customFormat="1" ht="13.5" customHeight="1" x14ac:dyDescent="0.25">
      <c r="A145" s="248">
        <v>68</v>
      </c>
      <c r="B145" s="174" t="s">
        <v>363</v>
      </c>
      <c r="C145" s="78" t="s">
        <v>371</v>
      </c>
      <c r="D145" s="327" t="s">
        <v>368</v>
      </c>
      <c r="E145" s="324" t="s">
        <v>368</v>
      </c>
      <c r="F145" s="324" t="s">
        <v>368</v>
      </c>
      <c r="G145" s="324"/>
      <c r="H145" s="324"/>
      <c r="I145" s="324" t="s">
        <v>368</v>
      </c>
      <c r="J145" s="324" t="s">
        <v>368</v>
      </c>
      <c r="K145" s="324" t="s">
        <v>368</v>
      </c>
      <c r="L145" s="324" t="s">
        <v>368</v>
      </c>
      <c r="M145" s="324" t="s">
        <v>368</v>
      </c>
      <c r="N145" s="324" t="s">
        <v>368</v>
      </c>
      <c r="O145" s="324" t="s">
        <v>368</v>
      </c>
      <c r="P145" s="324" t="s">
        <v>368</v>
      </c>
      <c r="Q145" s="324" t="s">
        <v>368</v>
      </c>
      <c r="R145" s="324" t="s">
        <v>368</v>
      </c>
      <c r="S145" s="324" t="s">
        <v>368</v>
      </c>
      <c r="T145" s="324" t="s">
        <v>368</v>
      </c>
      <c r="U145" s="324" t="s">
        <v>368</v>
      </c>
      <c r="V145" s="324" t="s">
        <v>368</v>
      </c>
      <c r="W145" s="324" t="s">
        <v>368</v>
      </c>
      <c r="X145" s="324" t="s">
        <v>368</v>
      </c>
      <c r="Y145" s="324" t="s">
        <v>368</v>
      </c>
      <c r="Z145" s="324" t="s">
        <v>368</v>
      </c>
      <c r="AA145" s="324" t="s">
        <v>368</v>
      </c>
      <c r="AB145" s="324"/>
      <c r="AC145" s="324" t="s">
        <v>368</v>
      </c>
      <c r="AD145" s="324" t="s">
        <v>368</v>
      </c>
      <c r="AE145" s="324" t="s">
        <v>368</v>
      </c>
      <c r="AF145" s="324" t="s">
        <v>368</v>
      </c>
      <c r="AG145" s="324" t="s">
        <v>368</v>
      </c>
      <c r="AH145" s="324"/>
      <c r="AI145" s="324" t="s">
        <v>368</v>
      </c>
      <c r="AJ145" s="324"/>
      <c r="AK145" s="324" t="s">
        <v>368</v>
      </c>
      <c r="AL145" s="324" t="s">
        <v>368</v>
      </c>
      <c r="AM145" s="324"/>
      <c r="AN145" s="324" t="s">
        <v>368</v>
      </c>
      <c r="AO145" s="324" t="s">
        <v>368</v>
      </c>
      <c r="AP145" s="324" t="s">
        <v>368</v>
      </c>
      <c r="AQ145" s="324" t="s">
        <v>368</v>
      </c>
      <c r="AR145" s="324" t="s">
        <v>368</v>
      </c>
      <c r="AS145" s="324" t="s">
        <v>368</v>
      </c>
      <c r="AT145" s="324" t="s">
        <v>368</v>
      </c>
      <c r="AU145" s="324" t="s">
        <v>368</v>
      </c>
      <c r="AV145" s="324" t="s">
        <v>368</v>
      </c>
      <c r="AW145" s="324" t="s">
        <v>368</v>
      </c>
      <c r="AX145" s="324" t="s">
        <v>368</v>
      </c>
      <c r="AY145" s="324" t="s">
        <v>368</v>
      </c>
      <c r="AZ145" s="324"/>
      <c r="BA145" s="324" t="s">
        <v>368</v>
      </c>
      <c r="BB145" s="324">
        <v>4</v>
      </c>
      <c r="BC145" s="324" t="s">
        <v>368</v>
      </c>
      <c r="BD145" s="324" t="s">
        <v>368</v>
      </c>
      <c r="BE145" s="324" t="s">
        <v>368</v>
      </c>
      <c r="BF145" s="324" t="s">
        <v>368</v>
      </c>
      <c r="BG145" s="324"/>
      <c r="BH145" s="324" t="s">
        <v>368</v>
      </c>
      <c r="BI145" s="324" t="s">
        <v>368</v>
      </c>
      <c r="BJ145" s="324"/>
      <c r="BK145" s="324" t="s">
        <v>368</v>
      </c>
      <c r="BL145" s="324" t="s">
        <v>368</v>
      </c>
      <c r="BM145" s="324" t="s">
        <v>368</v>
      </c>
      <c r="BN145" s="324"/>
      <c r="BO145" s="324" t="s">
        <v>368</v>
      </c>
      <c r="BP145" s="324" t="s">
        <v>368</v>
      </c>
      <c r="BQ145" s="324">
        <v>1</v>
      </c>
      <c r="BR145" s="162" t="s">
        <v>368</v>
      </c>
      <c r="BS145" s="324" t="s">
        <v>368</v>
      </c>
      <c r="BT145" s="185">
        <f t="shared" si="5"/>
        <v>5</v>
      </c>
      <c r="BU145"/>
      <c r="BV145" s="284"/>
      <c r="BW145" s="285"/>
      <c r="BX145" s="285"/>
      <c r="BY145" s="285"/>
      <c r="BZ145" s="285"/>
      <c r="CA145" s="285"/>
      <c r="CB145" s="285"/>
      <c r="CC145" s="285"/>
      <c r="CD145" s="285"/>
      <c r="CE145" s="285"/>
      <c r="CF145" s="285"/>
      <c r="CG145" s="285"/>
      <c r="CH145" s="285"/>
      <c r="CI145" s="285"/>
      <c r="CJ145" s="285"/>
      <c r="CK145" s="285"/>
      <c r="CL145" s="285"/>
      <c r="CM145" s="285"/>
      <c r="CN145" s="285"/>
      <c r="CO145" s="285"/>
      <c r="CP145" s="285"/>
      <c r="CQ145" s="285"/>
      <c r="CR145" s="285"/>
      <c r="CS145" s="285"/>
      <c r="CT145" s="285"/>
      <c r="CU145" s="285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6"/>
      <c r="DW145" s="286"/>
      <c r="DX145" s="286"/>
      <c r="DY145" s="286"/>
      <c r="DZ145" s="286"/>
      <c r="EA145" s="286"/>
      <c r="EB145" s="286"/>
      <c r="EC145" s="286"/>
      <c r="ED145" s="286"/>
      <c r="EE145" s="286"/>
      <c r="EF145" s="286"/>
      <c r="EG145" s="286"/>
      <c r="EH145" s="286"/>
      <c r="EI145" s="286"/>
      <c r="EJ145" s="286"/>
      <c r="EK145" s="286"/>
      <c r="EL145" s="286"/>
      <c r="EM145" s="286"/>
      <c r="EN145" s="286"/>
      <c r="EO145" s="286"/>
      <c r="EP145" s="286"/>
      <c r="EQ145" s="286"/>
      <c r="ER145" s="286"/>
      <c r="ES145" s="286"/>
      <c r="ET145" s="286"/>
      <c r="EU145" s="286"/>
      <c r="EV145" s="286"/>
      <c r="EW145" s="286"/>
      <c r="EX145" s="286"/>
      <c r="EY145" s="286"/>
      <c r="EZ145" s="286"/>
      <c r="FA145" s="286"/>
      <c r="FB145" s="286"/>
      <c r="FC145" s="286"/>
      <c r="FD145" s="286"/>
      <c r="FE145" s="286"/>
      <c r="FF145" s="286"/>
      <c r="FG145" s="286"/>
      <c r="FH145" s="286"/>
      <c r="FI145" s="286"/>
      <c r="FJ145" s="286"/>
      <c r="FK145" s="286"/>
      <c r="FL145" s="286"/>
      <c r="FM145" s="286"/>
      <c r="FN145" s="286"/>
      <c r="FO145" s="286"/>
      <c r="FP145" s="286"/>
      <c r="FQ145" s="286"/>
      <c r="FR145" s="286"/>
      <c r="FS145" s="286"/>
      <c r="FT145" s="286"/>
      <c r="FU145" s="286"/>
      <c r="FV145" s="286"/>
      <c r="FW145" s="286"/>
      <c r="FX145" s="286"/>
      <c r="FY145" s="286"/>
      <c r="FZ145" s="286"/>
      <c r="GA145" s="286"/>
      <c r="GB145" s="286"/>
      <c r="GC145" s="286"/>
      <c r="GD145" s="286"/>
      <c r="GE145" s="286"/>
      <c r="GF145" s="286"/>
      <c r="GG145" s="286"/>
      <c r="GH145" s="286"/>
      <c r="GI145" s="286"/>
      <c r="GJ145" s="286"/>
      <c r="GK145" s="286"/>
      <c r="GL145" s="286"/>
      <c r="GM145" s="286"/>
      <c r="GN145" s="286"/>
      <c r="GO145" s="286"/>
      <c r="GP145" s="286"/>
      <c r="GQ145" s="286"/>
      <c r="GR145" s="286"/>
      <c r="GS145" s="286"/>
      <c r="GT145" s="286"/>
      <c r="GU145" s="286"/>
      <c r="GV145" s="286"/>
      <c r="GW145" s="286"/>
      <c r="GX145" s="286"/>
      <c r="GY145" s="286"/>
      <c r="GZ145" s="286"/>
      <c r="HA145" s="286"/>
      <c r="HB145" s="286"/>
      <c r="HC145" s="286"/>
      <c r="HD145" s="286"/>
      <c r="HE145" s="286"/>
      <c r="HF145" s="286"/>
      <c r="HG145" s="286"/>
      <c r="HH145" s="286"/>
      <c r="HI145" s="286"/>
      <c r="HJ145" s="286"/>
      <c r="HK145" s="286"/>
      <c r="HL145" s="286"/>
      <c r="HM145" s="286"/>
      <c r="HN145" s="286"/>
      <c r="HO145" s="286"/>
      <c r="HP145" s="286"/>
      <c r="HQ145" s="286"/>
      <c r="HR145" s="286"/>
      <c r="HS145" s="286"/>
      <c r="HT145" s="286"/>
      <c r="HU145" s="286"/>
      <c r="HV145" s="286"/>
      <c r="HW145" s="286"/>
      <c r="HX145" s="286"/>
      <c r="HY145" s="286"/>
      <c r="HZ145" s="286"/>
      <c r="IA145" s="286"/>
      <c r="IB145" s="286"/>
      <c r="IC145" s="286"/>
      <c r="ID145" s="286"/>
      <c r="IE145" s="286"/>
      <c r="IF145" s="286"/>
      <c r="IG145" s="286"/>
      <c r="IH145" s="286"/>
    </row>
    <row r="146" spans="1:242" s="270" customFormat="1" ht="13.5" customHeight="1" x14ac:dyDescent="0.25">
      <c r="A146" s="269"/>
      <c r="B146" s="244"/>
      <c r="C146" s="359" t="s">
        <v>440</v>
      </c>
      <c r="D146" s="322" t="s">
        <v>368</v>
      </c>
      <c r="E146" s="323" t="s">
        <v>368</v>
      </c>
      <c r="F146" s="323" t="s">
        <v>368</v>
      </c>
      <c r="G146" s="323"/>
      <c r="H146" s="323"/>
      <c r="I146" s="323" t="s">
        <v>368</v>
      </c>
      <c r="J146" s="323" t="s">
        <v>368</v>
      </c>
      <c r="K146" s="323" t="s">
        <v>368</v>
      </c>
      <c r="L146" s="323" t="s">
        <v>368</v>
      </c>
      <c r="M146" s="323" t="s">
        <v>368</v>
      </c>
      <c r="N146" s="323" t="s">
        <v>368</v>
      </c>
      <c r="O146" s="323" t="s">
        <v>368</v>
      </c>
      <c r="P146" s="323" t="s">
        <v>368</v>
      </c>
      <c r="Q146" s="323" t="s">
        <v>368</v>
      </c>
      <c r="R146" s="323" t="s">
        <v>368</v>
      </c>
      <c r="S146" s="323" t="s">
        <v>368</v>
      </c>
      <c r="T146" s="323" t="s">
        <v>368</v>
      </c>
      <c r="U146" s="323" t="s">
        <v>368</v>
      </c>
      <c r="V146" s="323" t="s">
        <v>368</v>
      </c>
      <c r="W146" s="323" t="s">
        <v>368</v>
      </c>
      <c r="X146" s="323" t="s">
        <v>368</v>
      </c>
      <c r="Y146" s="323" t="s">
        <v>368</v>
      </c>
      <c r="Z146" s="323" t="s">
        <v>368</v>
      </c>
      <c r="AA146" s="323" t="s">
        <v>368</v>
      </c>
      <c r="AB146" s="323" t="s">
        <v>368</v>
      </c>
      <c r="AC146" s="323" t="s">
        <v>368</v>
      </c>
      <c r="AD146" s="323" t="s">
        <v>368</v>
      </c>
      <c r="AE146" s="323" t="s">
        <v>368</v>
      </c>
      <c r="AF146" s="323" t="s">
        <v>368</v>
      </c>
      <c r="AG146" s="323" t="s">
        <v>368</v>
      </c>
      <c r="AH146" s="323"/>
      <c r="AI146" s="323" t="s">
        <v>368</v>
      </c>
      <c r="AJ146" s="323"/>
      <c r="AK146" s="323" t="s">
        <v>368</v>
      </c>
      <c r="AL146" s="323" t="s">
        <v>368</v>
      </c>
      <c r="AM146" s="323"/>
      <c r="AN146" s="323" t="s">
        <v>368</v>
      </c>
      <c r="AO146" s="323" t="s">
        <v>368</v>
      </c>
      <c r="AP146" s="323" t="s">
        <v>368</v>
      </c>
      <c r="AQ146" s="323" t="s">
        <v>368</v>
      </c>
      <c r="AR146" s="323" t="s">
        <v>368</v>
      </c>
      <c r="AS146" s="323" t="s">
        <v>368</v>
      </c>
      <c r="AT146" s="323" t="s">
        <v>368</v>
      </c>
      <c r="AU146" s="323" t="s">
        <v>368</v>
      </c>
      <c r="AV146" s="323" t="s">
        <v>368</v>
      </c>
      <c r="AW146" s="323" t="s">
        <v>368</v>
      </c>
      <c r="AX146" s="323" t="s">
        <v>368</v>
      </c>
      <c r="AY146" s="323" t="s">
        <v>368</v>
      </c>
      <c r="AZ146" s="323"/>
      <c r="BA146" s="323" t="s">
        <v>368</v>
      </c>
      <c r="BB146" s="323">
        <v>3</v>
      </c>
      <c r="BC146" s="323" t="s">
        <v>368</v>
      </c>
      <c r="BD146" s="323" t="s">
        <v>368</v>
      </c>
      <c r="BE146" s="323" t="s">
        <v>368</v>
      </c>
      <c r="BF146" s="323" t="s">
        <v>368</v>
      </c>
      <c r="BG146" s="323"/>
      <c r="BH146" s="323" t="s">
        <v>368</v>
      </c>
      <c r="BI146" s="323" t="s">
        <v>368</v>
      </c>
      <c r="BJ146" s="323"/>
      <c r="BK146" s="323" t="s">
        <v>368</v>
      </c>
      <c r="BL146" s="323" t="s">
        <v>368</v>
      </c>
      <c r="BM146" s="323" t="s">
        <v>368</v>
      </c>
      <c r="BN146" s="323" t="s">
        <v>368</v>
      </c>
      <c r="BO146" s="323" t="s">
        <v>368</v>
      </c>
      <c r="BP146" s="323" t="s">
        <v>368</v>
      </c>
      <c r="BQ146" s="323">
        <v>1</v>
      </c>
      <c r="BR146" s="330" t="s">
        <v>368</v>
      </c>
      <c r="BS146" s="323" t="s">
        <v>368</v>
      </c>
      <c r="BT146" s="395">
        <f t="shared" si="5"/>
        <v>4</v>
      </c>
      <c r="BU146"/>
      <c r="BV146" s="287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9"/>
      <c r="CW146" s="289"/>
      <c r="CX146" s="289"/>
      <c r="CY146" s="289"/>
      <c r="CZ146" s="289"/>
      <c r="DA146" s="289"/>
      <c r="DB146" s="289"/>
      <c r="DC146" s="289"/>
      <c r="DD146" s="289"/>
      <c r="DE146" s="289"/>
      <c r="DF146" s="289"/>
      <c r="DG146" s="289"/>
      <c r="DH146" s="289"/>
      <c r="DI146" s="289"/>
      <c r="DJ146" s="289"/>
      <c r="DK146" s="289"/>
      <c r="DL146" s="289"/>
      <c r="DM146" s="289"/>
      <c r="DN146" s="289"/>
      <c r="DO146" s="289"/>
      <c r="DP146" s="289"/>
      <c r="DQ146" s="289"/>
      <c r="DR146" s="289"/>
      <c r="DS146" s="289"/>
      <c r="DT146" s="289"/>
      <c r="DU146" s="289"/>
      <c r="DV146" s="289"/>
      <c r="DW146" s="289"/>
      <c r="DX146" s="289"/>
      <c r="DY146" s="289"/>
      <c r="DZ146" s="289"/>
      <c r="EA146" s="289"/>
      <c r="EB146" s="289"/>
      <c r="EC146" s="289"/>
      <c r="ED146" s="289"/>
      <c r="EE146" s="289"/>
      <c r="EF146" s="289"/>
      <c r="EG146" s="289"/>
      <c r="EH146" s="289"/>
      <c r="EI146" s="289"/>
      <c r="EJ146" s="289"/>
      <c r="EK146" s="289"/>
      <c r="EL146" s="289"/>
      <c r="EM146" s="289"/>
      <c r="EN146" s="289"/>
      <c r="EO146" s="289"/>
      <c r="EP146" s="289"/>
      <c r="EQ146" s="289"/>
      <c r="ER146" s="289"/>
      <c r="ES146" s="289"/>
      <c r="ET146" s="289"/>
      <c r="EU146" s="289"/>
      <c r="EV146" s="289"/>
      <c r="EW146" s="289"/>
      <c r="EX146" s="289"/>
      <c r="EY146" s="289"/>
      <c r="EZ146" s="289"/>
      <c r="FA146" s="289"/>
      <c r="FB146" s="289"/>
      <c r="FC146" s="289"/>
      <c r="FD146" s="289"/>
      <c r="FE146" s="289"/>
      <c r="FF146" s="289"/>
      <c r="FG146" s="289"/>
      <c r="FH146" s="289"/>
      <c r="FI146" s="289"/>
      <c r="FJ146" s="289"/>
      <c r="FK146" s="289"/>
      <c r="FL146" s="289"/>
      <c r="FM146" s="289"/>
      <c r="FN146" s="289"/>
      <c r="FO146" s="289"/>
      <c r="FP146" s="289"/>
      <c r="FQ146" s="289"/>
      <c r="FR146" s="289"/>
      <c r="FS146" s="289"/>
      <c r="FT146" s="289"/>
      <c r="FU146" s="289"/>
      <c r="FV146" s="289"/>
      <c r="FW146" s="289"/>
      <c r="FX146" s="289"/>
      <c r="FY146" s="289"/>
      <c r="FZ146" s="289"/>
      <c r="GA146" s="289"/>
      <c r="GB146" s="289"/>
      <c r="GC146" s="289"/>
      <c r="GD146" s="289"/>
      <c r="GE146" s="289"/>
      <c r="GF146" s="289"/>
      <c r="GG146" s="289"/>
      <c r="GH146" s="289"/>
      <c r="GI146" s="289"/>
      <c r="GJ146" s="289"/>
      <c r="GK146" s="289"/>
      <c r="GL146" s="289"/>
      <c r="GM146" s="289"/>
      <c r="GN146" s="289"/>
      <c r="GO146" s="289"/>
      <c r="GP146" s="289"/>
      <c r="GQ146" s="289"/>
      <c r="GR146" s="289"/>
      <c r="GS146" s="289"/>
      <c r="GT146" s="289"/>
      <c r="GU146" s="289"/>
      <c r="GV146" s="289"/>
      <c r="GW146" s="289"/>
      <c r="GX146" s="289"/>
      <c r="GY146" s="289"/>
      <c r="GZ146" s="289"/>
      <c r="HA146" s="289"/>
      <c r="HB146" s="289"/>
      <c r="HC146" s="289"/>
      <c r="HD146" s="289"/>
      <c r="HE146" s="289"/>
      <c r="HF146" s="289"/>
      <c r="HG146" s="289"/>
      <c r="HH146" s="289"/>
      <c r="HI146" s="289"/>
      <c r="HJ146" s="289"/>
      <c r="HK146" s="289"/>
      <c r="HL146" s="289"/>
      <c r="HM146" s="289"/>
      <c r="HN146" s="289"/>
      <c r="HO146" s="289"/>
      <c r="HP146" s="289"/>
      <c r="HQ146" s="289"/>
      <c r="HR146" s="289"/>
      <c r="HS146" s="289"/>
      <c r="HT146" s="289"/>
      <c r="HU146" s="289"/>
      <c r="HV146" s="289"/>
      <c r="HW146" s="289"/>
      <c r="HX146" s="289"/>
      <c r="HY146" s="289"/>
      <c r="HZ146" s="289"/>
      <c r="IA146" s="289"/>
      <c r="IB146" s="289"/>
      <c r="IC146" s="289"/>
      <c r="ID146" s="289"/>
      <c r="IE146" s="289"/>
      <c r="IF146" s="289"/>
      <c r="IG146" s="289"/>
      <c r="IH146" s="289"/>
    </row>
    <row r="147" spans="1:242" s="23" customFormat="1" ht="13.5" customHeight="1" x14ac:dyDescent="0.25">
      <c r="A147" s="248">
        <v>69</v>
      </c>
      <c r="B147" s="174" t="s">
        <v>43</v>
      </c>
      <c r="C147" s="78" t="s">
        <v>109</v>
      </c>
      <c r="D147" s="327"/>
      <c r="E147" s="324">
        <v>34</v>
      </c>
      <c r="F147" s="324"/>
      <c r="G147" s="324"/>
      <c r="H147" s="324"/>
      <c r="I147" s="324">
        <v>5</v>
      </c>
      <c r="J147" s="324">
        <v>6</v>
      </c>
      <c r="K147" s="324"/>
      <c r="L147" s="324"/>
      <c r="M147" s="324"/>
      <c r="N147" s="324">
        <v>40</v>
      </c>
      <c r="O147" s="324">
        <v>16</v>
      </c>
      <c r="P147" s="324"/>
      <c r="Q147" s="324"/>
      <c r="R147" s="324"/>
      <c r="S147" s="324"/>
      <c r="T147" s="324">
        <v>5</v>
      </c>
      <c r="U147" s="324">
        <v>176</v>
      </c>
      <c r="V147" s="324">
        <v>16</v>
      </c>
      <c r="W147" s="324"/>
      <c r="X147" s="324"/>
      <c r="Y147" s="324">
        <v>17</v>
      </c>
      <c r="Z147" s="324"/>
      <c r="AA147" s="324">
        <v>230</v>
      </c>
      <c r="AB147" s="324"/>
      <c r="AC147" s="324"/>
      <c r="AD147" s="324"/>
      <c r="AE147" s="324">
        <v>22</v>
      </c>
      <c r="AF147" s="324"/>
      <c r="AG147" s="324">
        <v>2</v>
      </c>
      <c r="AH147" s="324"/>
      <c r="AI147" s="324">
        <v>11</v>
      </c>
      <c r="AJ147" s="324"/>
      <c r="AK147" s="324"/>
      <c r="AL147" s="324"/>
      <c r="AM147" s="324"/>
      <c r="AN147" s="324">
        <v>5</v>
      </c>
      <c r="AO147" s="324"/>
      <c r="AP147" s="324"/>
      <c r="AQ147" s="324"/>
      <c r="AR147" s="324">
        <v>19</v>
      </c>
      <c r="AS147" s="324"/>
      <c r="AT147" s="324">
        <v>146</v>
      </c>
      <c r="AU147" s="324"/>
      <c r="AV147" s="324"/>
      <c r="AW147" s="324"/>
      <c r="AX147" s="324"/>
      <c r="AY147" s="324">
        <v>2</v>
      </c>
      <c r="AZ147" s="324"/>
      <c r="BA147" s="324"/>
      <c r="BB147" s="324"/>
      <c r="BC147" s="324">
        <v>15</v>
      </c>
      <c r="BD147" s="324">
        <v>22</v>
      </c>
      <c r="BE147" s="324">
        <v>3</v>
      </c>
      <c r="BF147" s="324"/>
      <c r="BG147" s="324"/>
      <c r="BH147" s="324"/>
      <c r="BI147" s="324"/>
      <c r="BJ147" s="324"/>
      <c r="BK147" s="324">
        <v>16</v>
      </c>
      <c r="BL147" s="332"/>
      <c r="BM147" s="158"/>
      <c r="BN147" s="324">
        <v>115</v>
      </c>
      <c r="BO147" s="324"/>
      <c r="BP147" s="324"/>
      <c r="BQ147" s="324"/>
      <c r="BR147" s="162"/>
      <c r="BS147" s="324">
        <v>113</v>
      </c>
      <c r="BT147" s="185">
        <f t="shared" si="5"/>
        <v>1036</v>
      </c>
      <c r="BU147"/>
      <c r="BV147" s="284"/>
      <c r="BW147" s="285"/>
      <c r="BX147" s="285"/>
      <c r="BY147" s="285"/>
      <c r="BZ147" s="285"/>
      <c r="CA147" s="285"/>
      <c r="CB147" s="285"/>
      <c r="CC147" s="285"/>
      <c r="CD147" s="285"/>
      <c r="CE147" s="285"/>
      <c r="CF147" s="285"/>
      <c r="CG147" s="285"/>
      <c r="CH147" s="285"/>
      <c r="CI147" s="285"/>
      <c r="CJ147" s="285"/>
      <c r="CK147" s="285"/>
      <c r="CL147" s="285"/>
      <c r="CM147" s="285"/>
      <c r="CN147" s="285"/>
      <c r="CO147" s="285"/>
      <c r="CP147" s="285"/>
      <c r="CQ147" s="285"/>
      <c r="CR147" s="285"/>
      <c r="CS147" s="285"/>
      <c r="CT147" s="285"/>
      <c r="CU147" s="285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6"/>
      <c r="DW147" s="286"/>
      <c r="DX147" s="286"/>
      <c r="DY147" s="286"/>
      <c r="DZ147" s="286"/>
      <c r="EA147" s="286"/>
      <c r="EB147" s="286"/>
      <c r="EC147" s="286"/>
      <c r="ED147" s="286"/>
      <c r="EE147" s="286"/>
      <c r="EF147" s="286"/>
      <c r="EG147" s="286"/>
      <c r="EH147" s="286"/>
      <c r="EI147" s="286"/>
      <c r="EJ147" s="286"/>
      <c r="EK147" s="286"/>
      <c r="EL147" s="286"/>
      <c r="EM147" s="286"/>
      <c r="EN147" s="286"/>
      <c r="EO147" s="286"/>
      <c r="EP147" s="286"/>
      <c r="EQ147" s="286"/>
      <c r="ER147" s="286"/>
      <c r="ES147" s="286"/>
      <c r="ET147" s="286"/>
      <c r="EU147" s="286"/>
      <c r="EV147" s="286"/>
      <c r="EW147" s="286"/>
      <c r="EX147" s="286"/>
      <c r="EY147" s="286"/>
      <c r="EZ147" s="286"/>
      <c r="FA147" s="286"/>
      <c r="FB147" s="286"/>
      <c r="FC147" s="286"/>
      <c r="FD147" s="286"/>
      <c r="FE147" s="286"/>
      <c r="FF147" s="286"/>
      <c r="FG147" s="286"/>
      <c r="FH147" s="286"/>
      <c r="FI147" s="286"/>
      <c r="FJ147" s="286"/>
      <c r="FK147" s="286"/>
      <c r="FL147" s="286"/>
      <c r="FM147" s="286"/>
      <c r="FN147" s="286"/>
      <c r="FO147" s="286"/>
      <c r="FP147" s="286"/>
      <c r="FQ147" s="286"/>
      <c r="FR147" s="286"/>
      <c r="FS147" s="286"/>
      <c r="FT147" s="286"/>
      <c r="FU147" s="286"/>
      <c r="FV147" s="286"/>
      <c r="FW147" s="286"/>
      <c r="FX147" s="286"/>
      <c r="FY147" s="286"/>
      <c r="FZ147" s="286"/>
      <c r="GA147" s="286"/>
      <c r="GB147" s="286"/>
      <c r="GC147" s="286"/>
      <c r="GD147" s="286"/>
      <c r="GE147" s="286"/>
      <c r="GF147" s="286"/>
      <c r="GG147" s="286"/>
      <c r="GH147" s="286"/>
      <c r="GI147" s="286"/>
      <c r="GJ147" s="286"/>
      <c r="GK147" s="286"/>
      <c r="GL147" s="286"/>
      <c r="GM147" s="286"/>
      <c r="GN147" s="286"/>
      <c r="GO147" s="286"/>
      <c r="GP147" s="286"/>
      <c r="GQ147" s="286"/>
      <c r="GR147" s="286"/>
      <c r="GS147" s="286"/>
      <c r="GT147" s="286"/>
      <c r="GU147" s="286"/>
      <c r="GV147" s="286"/>
      <c r="GW147" s="286"/>
      <c r="GX147" s="286"/>
      <c r="GY147" s="286"/>
      <c r="GZ147" s="286"/>
      <c r="HA147" s="286"/>
      <c r="HB147" s="286"/>
      <c r="HC147" s="286"/>
      <c r="HD147" s="286"/>
      <c r="HE147" s="286"/>
      <c r="HF147" s="286"/>
      <c r="HG147" s="286"/>
      <c r="HH147" s="286"/>
      <c r="HI147" s="286"/>
      <c r="HJ147" s="286"/>
      <c r="HK147" s="286"/>
      <c r="HL147" s="286"/>
      <c r="HM147" s="286"/>
      <c r="HN147" s="286"/>
      <c r="HO147" s="286"/>
      <c r="HP147" s="286"/>
      <c r="HQ147" s="286"/>
      <c r="HR147" s="286"/>
      <c r="HS147" s="286"/>
      <c r="HT147" s="286"/>
      <c r="HU147" s="286"/>
      <c r="HV147" s="286"/>
      <c r="HW147" s="286"/>
      <c r="HX147" s="286"/>
      <c r="HY147" s="286"/>
      <c r="HZ147" s="286"/>
      <c r="IA147" s="286"/>
      <c r="IB147" s="286"/>
      <c r="IC147" s="286"/>
      <c r="ID147" s="286"/>
      <c r="IE147" s="286"/>
      <c r="IF147" s="286"/>
      <c r="IG147" s="286"/>
      <c r="IH147" s="286"/>
    </row>
    <row r="148" spans="1:242" s="270" customFormat="1" ht="13.5" customHeight="1" x14ac:dyDescent="0.25">
      <c r="A148" s="269"/>
      <c r="B148" s="244"/>
      <c r="C148" s="359"/>
      <c r="D148" s="322"/>
      <c r="E148" s="323">
        <v>14</v>
      </c>
      <c r="F148" s="323"/>
      <c r="G148" s="323"/>
      <c r="H148" s="323"/>
      <c r="I148" s="323">
        <v>1</v>
      </c>
      <c r="J148" s="323">
        <v>5</v>
      </c>
      <c r="K148" s="323"/>
      <c r="L148" s="323"/>
      <c r="M148" s="323"/>
      <c r="N148" s="323">
        <v>12</v>
      </c>
      <c r="O148" s="323">
        <v>18</v>
      </c>
      <c r="P148" s="323"/>
      <c r="Q148" s="323"/>
      <c r="R148" s="323"/>
      <c r="S148" s="323"/>
      <c r="T148" s="323">
        <v>4</v>
      </c>
      <c r="U148" s="323">
        <v>82</v>
      </c>
      <c r="V148" s="323"/>
      <c r="W148" s="323"/>
      <c r="X148" s="323"/>
      <c r="Y148" s="323">
        <v>4</v>
      </c>
      <c r="Z148" s="323">
        <v>2</v>
      </c>
      <c r="AA148" s="323">
        <v>196</v>
      </c>
      <c r="AB148" s="323">
        <v>5</v>
      </c>
      <c r="AC148" s="323"/>
      <c r="AD148" s="323"/>
      <c r="AE148" s="323"/>
      <c r="AF148" s="323"/>
      <c r="AG148" s="323"/>
      <c r="AH148" s="323"/>
      <c r="AI148" s="323">
        <v>11</v>
      </c>
      <c r="AJ148" s="323"/>
      <c r="AK148" s="323"/>
      <c r="AL148" s="323"/>
      <c r="AM148" s="323"/>
      <c r="AN148" s="323"/>
      <c r="AO148" s="323"/>
      <c r="AP148" s="323"/>
      <c r="AQ148" s="323"/>
      <c r="AR148" s="323"/>
      <c r="AS148" s="323"/>
      <c r="AT148" s="323">
        <v>115</v>
      </c>
      <c r="AU148" s="323"/>
      <c r="AV148" s="323"/>
      <c r="AW148" s="323"/>
      <c r="AX148" s="323"/>
      <c r="AY148" s="323"/>
      <c r="AZ148" s="323"/>
      <c r="BA148" s="323"/>
      <c r="BB148" s="323"/>
      <c r="BC148" s="323">
        <v>4</v>
      </c>
      <c r="BD148" s="323">
        <v>9</v>
      </c>
      <c r="BE148" s="323"/>
      <c r="BF148" s="323"/>
      <c r="BG148" s="323"/>
      <c r="BH148" s="323"/>
      <c r="BI148" s="323"/>
      <c r="BJ148" s="323"/>
      <c r="BK148" s="323"/>
      <c r="BL148" s="333"/>
      <c r="BM148" s="334"/>
      <c r="BN148" s="323">
        <v>116</v>
      </c>
      <c r="BO148" s="323"/>
      <c r="BP148" s="323"/>
      <c r="BQ148" s="323"/>
      <c r="BR148" s="330"/>
      <c r="BS148" s="323">
        <v>95</v>
      </c>
      <c r="BT148" s="395">
        <f t="shared" si="5"/>
        <v>693</v>
      </c>
      <c r="BU148"/>
      <c r="BV148" s="287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9"/>
      <c r="CW148" s="289"/>
      <c r="CX148" s="289"/>
      <c r="CY148" s="289"/>
      <c r="CZ148" s="289"/>
      <c r="DA148" s="289"/>
      <c r="DB148" s="289"/>
      <c r="DC148" s="289"/>
      <c r="DD148" s="289"/>
      <c r="DE148" s="289"/>
      <c r="DF148" s="289"/>
      <c r="DG148" s="289"/>
      <c r="DH148" s="289"/>
      <c r="DI148" s="289"/>
      <c r="DJ148" s="289"/>
      <c r="DK148" s="289"/>
      <c r="DL148" s="289"/>
      <c r="DM148" s="289"/>
      <c r="DN148" s="289"/>
      <c r="DO148" s="289"/>
      <c r="DP148" s="289"/>
      <c r="DQ148" s="289"/>
      <c r="DR148" s="289"/>
      <c r="DS148" s="289"/>
      <c r="DT148" s="289"/>
      <c r="DU148" s="289"/>
      <c r="DV148" s="289"/>
      <c r="DW148" s="289"/>
      <c r="DX148" s="289"/>
      <c r="DY148" s="289"/>
      <c r="DZ148" s="289"/>
      <c r="EA148" s="289"/>
      <c r="EB148" s="289"/>
      <c r="EC148" s="289"/>
      <c r="ED148" s="289"/>
      <c r="EE148" s="289"/>
      <c r="EF148" s="289"/>
      <c r="EG148" s="289"/>
      <c r="EH148" s="289"/>
      <c r="EI148" s="289"/>
      <c r="EJ148" s="289"/>
      <c r="EK148" s="289"/>
      <c r="EL148" s="289"/>
      <c r="EM148" s="289"/>
      <c r="EN148" s="289"/>
      <c r="EO148" s="289"/>
      <c r="EP148" s="289"/>
      <c r="EQ148" s="289"/>
      <c r="ER148" s="289"/>
      <c r="ES148" s="289"/>
      <c r="ET148" s="289"/>
      <c r="EU148" s="289"/>
      <c r="EV148" s="289"/>
      <c r="EW148" s="289"/>
      <c r="EX148" s="289"/>
      <c r="EY148" s="289"/>
      <c r="EZ148" s="289"/>
      <c r="FA148" s="289"/>
      <c r="FB148" s="289"/>
      <c r="FC148" s="289"/>
      <c r="FD148" s="289"/>
      <c r="FE148" s="289"/>
      <c r="FF148" s="289"/>
      <c r="FG148" s="289"/>
      <c r="FH148" s="289"/>
      <c r="FI148" s="289"/>
      <c r="FJ148" s="289"/>
      <c r="FK148" s="289"/>
      <c r="FL148" s="289"/>
      <c r="FM148" s="289"/>
      <c r="FN148" s="289"/>
      <c r="FO148" s="289"/>
      <c r="FP148" s="289"/>
      <c r="FQ148" s="289"/>
      <c r="FR148" s="289"/>
      <c r="FS148" s="289"/>
      <c r="FT148" s="289"/>
      <c r="FU148" s="289"/>
      <c r="FV148" s="289"/>
      <c r="FW148" s="289"/>
      <c r="FX148" s="289"/>
      <c r="FY148" s="289"/>
      <c r="FZ148" s="289"/>
      <c r="GA148" s="289"/>
      <c r="GB148" s="289"/>
      <c r="GC148" s="289"/>
      <c r="GD148" s="289"/>
      <c r="GE148" s="289"/>
      <c r="GF148" s="289"/>
      <c r="GG148" s="289"/>
      <c r="GH148" s="289"/>
      <c r="GI148" s="289"/>
      <c r="GJ148" s="289"/>
      <c r="GK148" s="289"/>
      <c r="GL148" s="289"/>
      <c r="GM148" s="289"/>
      <c r="GN148" s="289"/>
      <c r="GO148" s="289"/>
      <c r="GP148" s="289"/>
      <c r="GQ148" s="289"/>
      <c r="GR148" s="289"/>
      <c r="GS148" s="289"/>
      <c r="GT148" s="289"/>
      <c r="GU148" s="289"/>
      <c r="GV148" s="289"/>
      <c r="GW148" s="289"/>
      <c r="GX148" s="289"/>
      <c r="GY148" s="289"/>
      <c r="GZ148" s="289"/>
      <c r="HA148" s="289"/>
      <c r="HB148" s="289"/>
      <c r="HC148" s="289"/>
      <c r="HD148" s="289"/>
      <c r="HE148" s="289"/>
      <c r="HF148" s="289"/>
      <c r="HG148" s="289"/>
      <c r="HH148" s="289"/>
      <c r="HI148" s="289"/>
      <c r="HJ148" s="289"/>
      <c r="HK148" s="289"/>
      <c r="HL148" s="289"/>
      <c r="HM148" s="289"/>
      <c r="HN148" s="289"/>
      <c r="HO148" s="289"/>
      <c r="HP148" s="289"/>
      <c r="HQ148" s="289"/>
      <c r="HR148" s="289"/>
      <c r="HS148" s="289"/>
      <c r="HT148" s="289"/>
      <c r="HU148" s="289"/>
      <c r="HV148" s="289"/>
      <c r="HW148" s="289"/>
      <c r="HX148" s="289"/>
      <c r="HY148" s="289"/>
      <c r="HZ148" s="289"/>
      <c r="IA148" s="289"/>
      <c r="IB148" s="289"/>
      <c r="IC148" s="289"/>
      <c r="ID148" s="289"/>
      <c r="IE148" s="289"/>
      <c r="IF148" s="289"/>
      <c r="IG148" s="289"/>
      <c r="IH148" s="289"/>
    </row>
    <row r="149" spans="1:242" s="23" customFormat="1" ht="13.5" customHeight="1" x14ac:dyDescent="0.25">
      <c r="A149" s="248">
        <v>70</v>
      </c>
      <c r="B149" s="175" t="s">
        <v>44</v>
      </c>
      <c r="C149" s="78" t="s">
        <v>251</v>
      </c>
      <c r="D149" s="327"/>
      <c r="E149" s="324"/>
      <c r="F149" s="324"/>
      <c r="G149" s="324"/>
      <c r="H149" s="324"/>
      <c r="I149" s="324"/>
      <c r="J149" s="324" t="s">
        <v>368</v>
      </c>
      <c r="K149" s="324" t="s">
        <v>368</v>
      </c>
      <c r="L149" s="324"/>
      <c r="M149" s="324"/>
      <c r="N149" s="324">
        <v>11</v>
      </c>
      <c r="O149" s="324">
        <v>8</v>
      </c>
      <c r="P149" s="324"/>
      <c r="Q149" s="324"/>
      <c r="R149" s="324"/>
      <c r="S149" s="324"/>
      <c r="T149" s="324"/>
      <c r="U149" s="324">
        <v>11</v>
      </c>
      <c r="V149" s="324"/>
      <c r="W149" s="324"/>
      <c r="X149" s="324"/>
      <c r="Y149" s="324"/>
      <c r="Z149" s="324"/>
      <c r="AA149" s="324">
        <v>4</v>
      </c>
      <c r="AB149" s="324"/>
      <c r="AC149" s="324"/>
      <c r="AD149" s="324"/>
      <c r="AE149" s="324"/>
      <c r="AF149" s="324">
        <v>1</v>
      </c>
      <c r="AG149" s="324">
        <v>4</v>
      </c>
      <c r="AH149" s="324"/>
      <c r="AI149" s="324">
        <v>1</v>
      </c>
      <c r="AJ149" s="324"/>
      <c r="AK149" s="324">
        <v>2</v>
      </c>
      <c r="AL149" s="324"/>
      <c r="AM149" s="324"/>
      <c r="AN149" s="324">
        <v>2</v>
      </c>
      <c r="AO149" s="324"/>
      <c r="AP149" s="324"/>
      <c r="AQ149" s="324"/>
      <c r="AR149" s="324"/>
      <c r="AS149" s="324"/>
      <c r="AT149" s="324">
        <v>22</v>
      </c>
      <c r="AU149" s="324"/>
      <c r="AV149" s="324">
        <v>2</v>
      </c>
      <c r="AW149" s="324"/>
      <c r="AX149" s="324"/>
      <c r="AY149" s="324"/>
      <c r="AZ149" s="324"/>
      <c r="BA149" s="324"/>
      <c r="BB149" s="324"/>
      <c r="BC149" s="324"/>
      <c r="BD149" s="324"/>
      <c r="BE149" s="324"/>
      <c r="BF149" s="324">
        <v>1</v>
      </c>
      <c r="BG149" s="324"/>
      <c r="BH149" s="324"/>
      <c r="BI149" s="324"/>
      <c r="BJ149" s="324"/>
      <c r="BK149" s="324"/>
      <c r="BL149" s="332"/>
      <c r="BM149" s="324"/>
      <c r="BN149" s="158"/>
      <c r="BO149" s="324"/>
      <c r="BP149" s="324"/>
      <c r="BQ149" s="324"/>
      <c r="BR149" s="162"/>
      <c r="BS149" s="324"/>
      <c r="BT149" s="185">
        <f t="shared" si="5"/>
        <v>69</v>
      </c>
      <c r="BU149"/>
      <c r="BV149" s="284"/>
      <c r="BW149" s="285"/>
      <c r="BX149" s="285"/>
      <c r="BY149" s="285"/>
      <c r="BZ149" s="285"/>
      <c r="CA149" s="285"/>
      <c r="CB149" s="285"/>
      <c r="CC149" s="285"/>
      <c r="CD149" s="285"/>
      <c r="CE149" s="285"/>
      <c r="CF149" s="285"/>
      <c r="CG149" s="285"/>
      <c r="CH149" s="285"/>
      <c r="CI149" s="285"/>
      <c r="CJ149" s="285"/>
      <c r="CK149" s="285"/>
      <c r="CL149" s="285"/>
      <c r="CM149" s="285"/>
      <c r="CN149" s="285"/>
      <c r="CO149" s="285"/>
      <c r="CP149" s="285"/>
      <c r="CQ149" s="285"/>
      <c r="CR149" s="285"/>
      <c r="CS149" s="285"/>
      <c r="CT149" s="285"/>
      <c r="CU149" s="285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6"/>
      <c r="DW149" s="286"/>
      <c r="DX149" s="286"/>
      <c r="DY149" s="286"/>
      <c r="DZ149" s="286"/>
      <c r="EA149" s="286"/>
      <c r="EB149" s="286"/>
      <c r="EC149" s="286"/>
      <c r="ED149" s="286"/>
      <c r="EE149" s="286"/>
      <c r="EF149" s="286"/>
      <c r="EG149" s="286"/>
      <c r="EH149" s="286"/>
      <c r="EI149" s="286"/>
      <c r="EJ149" s="286"/>
      <c r="EK149" s="286"/>
      <c r="EL149" s="286"/>
      <c r="EM149" s="286"/>
      <c r="EN149" s="286"/>
      <c r="EO149" s="286"/>
      <c r="EP149" s="286"/>
      <c r="EQ149" s="286"/>
      <c r="ER149" s="286"/>
      <c r="ES149" s="286"/>
      <c r="ET149" s="286"/>
      <c r="EU149" s="286"/>
      <c r="EV149" s="286"/>
      <c r="EW149" s="286"/>
      <c r="EX149" s="286"/>
      <c r="EY149" s="286"/>
      <c r="EZ149" s="286"/>
      <c r="FA149" s="286"/>
      <c r="FB149" s="286"/>
      <c r="FC149" s="286"/>
      <c r="FD149" s="286"/>
      <c r="FE149" s="286"/>
      <c r="FF149" s="286"/>
      <c r="FG149" s="286"/>
      <c r="FH149" s="286"/>
      <c r="FI149" s="286"/>
      <c r="FJ149" s="286"/>
      <c r="FK149" s="286"/>
      <c r="FL149" s="286"/>
      <c r="FM149" s="286"/>
      <c r="FN149" s="286"/>
      <c r="FO149" s="286"/>
      <c r="FP149" s="286"/>
      <c r="FQ149" s="286"/>
      <c r="FR149" s="286"/>
      <c r="FS149" s="286"/>
      <c r="FT149" s="286"/>
      <c r="FU149" s="286"/>
      <c r="FV149" s="286"/>
      <c r="FW149" s="286"/>
      <c r="FX149" s="286"/>
      <c r="FY149" s="286"/>
      <c r="FZ149" s="286"/>
      <c r="GA149" s="286"/>
      <c r="GB149" s="286"/>
      <c r="GC149" s="286"/>
      <c r="GD149" s="286"/>
      <c r="GE149" s="286"/>
      <c r="GF149" s="286"/>
      <c r="GG149" s="286"/>
      <c r="GH149" s="286"/>
      <c r="GI149" s="286"/>
      <c r="GJ149" s="286"/>
      <c r="GK149" s="286"/>
      <c r="GL149" s="286"/>
      <c r="GM149" s="286"/>
      <c r="GN149" s="286"/>
      <c r="GO149" s="286"/>
      <c r="GP149" s="286"/>
      <c r="GQ149" s="286"/>
      <c r="GR149" s="286"/>
      <c r="GS149" s="286"/>
      <c r="GT149" s="286"/>
      <c r="GU149" s="286"/>
      <c r="GV149" s="286"/>
      <c r="GW149" s="286"/>
      <c r="GX149" s="286"/>
      <c r="GY149" s="286"/>
      <c r="GZ149" s="286"/>
      <c r="HA149" s="286"/>
      <c r="HB149" s="286"/>
      <c r="HC149" s="286"/>
      <c r="HD149" s="286"/>
      <c r="HE149" s="286"/>
      <c r="HF149" s="286"/>
      <c r="HG149" s="286"/>
      <c r="HH149" s="286"/>
      <c r="HI149" s="286"/>
      <c r="HJ149" s="286"/>
      <c r="HK149" s="286"/>
      <c r="HL149" s="286"/>
      <c r="HM149" s="286"/>
      <c r="HN149" s="286"/>
      <c r="HO149" s="286"/>
      <c r="HP149" s="286"/>
      <c r="HQ149" s="286"/>
      <c r="HR149" s="286"/>
      <c r="HS149" s="286"/>
      <c r="HT149" s="286"/>
      <c r="HU149" s="286"/>
      <c r="HV149" s="286"/>
      <c r="HW149" s="286"/>
      <c r="HX149" s="286"/>
      <c r="HY149" s="286"/>
      <c r="HZ149" s="286"/>
      <c r="IA149" s="286"/>
      <c r="IB149" s="286"/>
      <c r="IC149" s="286"/>
      <c r="ID149" s="286"/>
      <c r="IE149" s="286"/>
      <c r="IF149" s="286"/>
      <c r="IG149" s="286"/>
      <c r="IH149" s="286"/>
    </row>
    <row r="150" spans="1:242" s="270" customFormat="1" ht="13.5" customHeight="1" x14ac:dyDescent="0.25">
      <c r="A150" s="272"/>
      <c r="B150" s="366"/>
      <c r="C150" s="362" t="s">
        <v>168</v>
      </c>
      <c r="D150" s="322"/>
      <c r="E150" s="323"/>
      <c r="F150" s="323">
        <v>3</v>
      </c>
      <c r="G150" s="323"/>
      <c r="H150" s="323"/>
      <c r="I150" s="323"/>
      <c r="J150" s="323" t="s">
        <v>368</v>
      </c>
      <c r="K150" s="323" t="s">
        <v>368</v>
      </c>
      <c r="L150" s="323">
        <v>1</v>
      </c>
      <c r="M150" s="323"/>
      <c r="N150" s="323">
        <v>1</v>
      </c>
      <c r="O150" s="323">
        <v>4</v>
      </c>
      <c r="P150" s="323"/>
      <c r="Q150" s="323"/>
      <c r="R150" s="323"/>
      <c r="S150" s="323"/>
      <c r="T150" s="323"/>
      <c r="U150" s="323">
        <v>10</v>
      </c>
      <c r="V150" s="323"/>
      <c r="W150" s="323"/>
      <c r="X150" s="323"/>
      <c r="Y150" s="323"/>
      <c r="Z150" s="323"/>
      <c r="AA150" s="323">
        <v>5</v>
      </c>
      <c r="AB150" s="323">
        <v>1</v>
      </c>
      <c r="AC150" s="323"/>
      <c r="AD150" s="323"/>
      <c r="AE150" s="323"/>
      <c r="AF150" s="323">
        <v>1</v>
      </c>
      <c r="AG150" s="323">
        <v>1</v>
      </c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3"/>
      <c r="AS150" s="323"/>
      <c r="AT150" s="323">
        <v>19</v>
      </c>
      <c r="AU150" s="323"/>
      <c r="AV150" s="323"/>
      <c r="AW150" s="323"/>
      <c r="AX150" s="323"/>
      <c r="AY150" s="323"/>
      <c r="AZ150" s="323"/>
      <c r="BA150" s="323"/>
      <c r="BB150" s="323"/>
      <c r="BC150" s="323"/>
      <c r="BD150" s="323"/>
      <c r="BE150" s="323"/>
      <c r="BF150" s="323"/>
      <c r="BG150" s="323"/>
      <c r="BH150" s="323"/>
      <c r="BI150" s="323"/>
      <c r="BJ150" s="323"/>
      <c r="BK150" s="323"/>
      <c r="BL150" s="333"/>
      <c r="BM150" s="323"/>
      <c r="BN150" s="334"/>
      <c r="BO150" s="323"/>
      <c r="BP150" s="323"/>
      <c r="BQ150" s="323"/>
      <c r="BR150" s="330"/>
      <c r="BS150" s="323"/>
      <c r="BT150" s="395">
        <f t="shared" si="5"/>
        <v>46</v>
      </c>
      <c r="BU150"/>
      <c r="BV150" s="287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9"/>
      <c r="CW150" s="289"/>
      <c r="CX150" s="289"/>
      <c r="CY150" s="289"/>
      <c r="CZ150" s="289"/>
      <c r="DA150" s="289"/>
      <c r="DB150" s="289"/>
      <c r="DC150" s="289"/>
      <c r="DD150" s="289"/>
      <c r="DE150" s="289"/>
      <c r="DF150" s="289"/>
      <c r="DG150" s="289"/>
      <c r="DH150" s="289"/>
      <c r="DI150" s="289"/>
      <c r="DJ150" s="289"/>
      <c r="DK150" s="289"/>
      <c r="DL150" s="289"/>
      <c r="DM150" s="289"/>
      <c r="DN150" s="289"/>
      <c r="DO150" s="289"/>
      <c r="DP150" s="289"/>
      <c r="DQ150" s="289"/>
      <c r="DR150" s="289"/>
      <c r="DS150" s="289"/>
      <c r="DT150" s="289"/>
      <c r="DU150" s="289"/>
      <c r="DV150" s="289"/>
      <c r="DW150" s="289"/>
      <c r="DX150" s="289"/>
      <c r="DY150" s="289"/>
      <c r="DZ150" s="289"/>
      <c r="EA150" s="289"/>
      <c r="EB150" s="289"/>
      <c r="EC150" s="289"/>
      <c r="ED150" s="289"/>
      <c r="EE150" s="289"/>
      <c r="EF150" s="289"/>
      <c r="EG150" s="289"/>
      <c r="EH150" s="289"/>
      <c r="EI150" s="289"/>
      <c r="EJ150" s="289"/>
      <c r="EK150" s="289"/>
      <c r="EL150" s="289"/>
      <c r="EM150" s="289"/>
      <c r="EN150" s="289"/>
      <c r="EO150" s="289"/>
      <c r="EP150" s="289"/>
      <c r="EQ150" s="289"/>
      <c r="ER150" s="289"/>
      <c r="ES150" s="289"/>
      <c r="ET150" s="289"/>
      <c r="EU150" s="289"/>
      <c r="EV150" s="289"/>
      <c r="EW150" s="289"/>
      <c r="EX150" s="289"/>
      <c r="EY150" s="289"/>
      <c r="EZ150" s="289"/>
      <c r="FA150" s="289"/>
      <c r="FB150" s="289"/>
      <c r="FC150" s="289"/>
      <c r="FD150" s="289"/>
      <c r="FE150" s="289"/>
      <c r="FF150" s="289"/>
      <c r="FG150" s="289"/>
      <c r="FH150" s="289"/>
      <c r="FI150" s="289"/>
      <c r="FJ150" s="289"/>
      <c r="FK150" s="289"/>
      <c r="FL150" s="289"/>
      <c r="FM150" s="289"/>
      <c r="FN150" s="289"/>
      <c r="FO150" s="289"/>
      <c r="FP150" s="289"/>
      <c r="FQ150" s="289"/>
      <c r="FR150" s="289"/>
      <c r="FS150" s="289"/>
      <c r="FT150" s="289"/>
      <c r="FU150" s="289"/>
      <c r="FV150" s="289"/>
      <c r="FW150" s="289"/>
      <c r="FX150" s="289"/>
      <c r="FY150" s="289"/>
      <c r="FZ150" s="289"/>
      <c r="GA150" s="289"/>
      <c r="GB150" s="289"/>
      <c r="GC150" s="289"/>
      <c r="GD150" s="289"/>
      <c r="GE150" s="289"/>
      <c r="GF150" s="289"/>
      <c r="GG150" s="289"/>
      <c r="GH150" s="289"/>
      <c r="GI150" s="289"/>
      <c r="GJ150" s="289"/>
      <c r="GK150" s="289"/>
      <c r="GL150" s="289"/>
      <c r="GM150" s="289"/>
      <c r="GN150" s="289"/>
      <c r="GO150" s="289"/>
      <c r="GP150" s="289"/>
      <c r="GQ150" s="289"/>
      <c r="GR150" s="289"/>
      <c r="GS150" s="289"/>
      <c r="GT150" s="289"/>
      <c r="GU150" s="289"/>
      <c r="GV150" s="289"/>
      <c r="GW150" s="289"/>
      <c r="GX150" s="289"/>
      <c r="GY150" s="289"/>
      <c r="GZ150" s="289"/>
      <c r="HA150" s="289"/>
      <c r="HB150" s="289"/>
      <c r="HC150" s="289"/>
      <c r="HD150" s="289"/>
      <c r="HE150" s="289"/>
      <c r="HF150" s="289"/>
      <c r="HG150" s="289"/>
      <c r="HH150" s="289"/>
      <c r="HI150" s="289"/>
      <c r="HJ150" s="289"/>
      <c r="HK150" s="289"/>
      <c r="HL150" s="289"/>
      <c r="HM150" s="289"/>
      <c r="HN150" s="289"/>
      <c r="HO150" s="289"/>
      <c r="HP150" s="289"/>
      <c r="HQ150" s="289"/>
      <c r="HR150" s="289"/>
      <c r="HS150" s="289"/>
      <c r="HT150" s="289"/>
      <c r="HU150" s="289"/>
      <c r="HV150" s="289"/>
      <c r="HW150" s="289"/>
      <c r="HX150" s="289"/>
      <c r="HY150" s="289"/>
      <c r="HZ150" s="289"/>
      <c r="IA150" s="289"/>
      <c r="IB150" s="289"/>
      <c r="IC150" s="289"/>
      <c r="ID150" s="289"/>
      <c r="IE150" s="289"/>
      <c r="IF150" s="289"/>
      <c r="IG150" s="289"/>
      <c r="IH150" s="289"/>
    </row>
    <row r="151" spans="1:242" s="23" customFormat="1" ht="13.5" customHeight="1" x14ac:dyDescent="0.25">
      <c r="A151" s="248"/>
      <c r="B151" s="174"/>
      <c r="C151" s="78" t="s">
        <v>252</v>
      </c>
      <c r="D151" s="327">
        <v>2</v>
      </c>
      <c r="E151" s="324"/>
      <c r="F151" s="324">
        <v>21</v>
      </c>
      <c r="G151" s="324"/>
      <c r="H151" s="324"/>
      <c r="I151" s="324">
        <v>21</v>
      </c>
      <c r="J151" s="324" t="s">
        <v>368</v>
      </c>
      <c r="K151" s="324" t="s">
        <v>368</v>
      </c>
      <c r="L151" s="324"/>
      <c r="M151" s="324"/>
      <c r="N151" s="324">
        <v>8</v>
      </c>
      <c r="O151" s="324"/>
      <c r="P151" s="324">
        <v>1</v>
      </c>
      <c r="Q151" s="324">
        <v>5</v>
      </c>
      <c r="R151" s="324"/>
      <c r="S151" s="324">
        <v>1</v>
      </c>
      <c r="T151" s="324">
        <v>6</v>
      </c>
      <c r="U151" s="324">
        <v>81</v>
      </c>
      <c r="V151" s="324">
        <v>32</v>
      </c>
      <c r="W151" s="324"/>
      <c r="X151" s="324"/>
      <c r="Y151" s="324">
        <v>12</v>
      </c>
      <c r="Z151" s="324"/>
      <c r="AA151" s="324">
        <v>43</v>
      </c>
      <c r="AB151" s="324">
        <v>37</v>
      </c>
      <c r="AC151" s="324"/>
      <c r="AD151" s="324"/>
      <c r="AE151" s="324"/>
      <c r="AF151" s="324"/>
      <c r="AG151" s="324">
        <v>18</v>
      </c>
      <c r="AH151" s="324"/>
      <c r="AI151" s="324">
        <v>5</v>
      </c>
      <c r="AJ151" s="324"/>
      <c r="AK151" s="324">
        <v>45</v>
      </c>
      <c r="AL151" s="324"/>
      <c r="AM151" s="324"/>
      <c r="AN151" s="324">
        <v>2</v>
      </c>
      <c r="AO151" s="324"/>
      <c r="AP151" s="324"/>
      <c r="AQ151" s="324"/>
      <c r="AR151" s="324"/>
      <c r="AS151" s="324">
        <v>3</v>
      </c>
      <c r="AT151" s="324">
        <v>267</v>
      </c>
      <c r="AU151" s="324"/>
      <c r="AV151" s="324">
        <v>9</v>
      </c>
      <c r="AW151" s="324"/>
      <c r="AX151" s="324"/>
      <c r="AY151" s="324"/>
      <c r="AZ151" s="324"/>
      <c r="BA151" s="324"/>
      <c r="BB151" s="324"/>
      <c r="BC151" s="324"/>
      <c r="BD151" s="324"/>
      <c r="BE151" s="324"/>
      <c r="BF151" s="324"/>
      <c r="BG151" s="324"/>
      <c r="BH151" s="324"/>
      <c r="BI151" s="324"/>
      <c r="BJ151" s="324"/>
      <c r="BK151" s="324"/>
      <c r="BL151" s="324"/>
      <c r="BM151" s="324"/>
      <c r="BN151" s="158"/>
      <c r="BO151" s="324"/>
      <c r="BP151" s="324"/>
      <c r="BQ151" s="324"/>
      <c r="BR151" s="324">
        <v>13</v>
      </c>
      <c r="BS151" s="324">
        <v>8</v>
      </c>
      <c r="BT151" s="185">
        <f>SUM(D151:BS151)</f>
        <v>640</v>
      </c>
      <c r="BU151"/>
      <c r="BV151" s="284"/>
      <c r="BW151" s="285"/>
      <c r="BX151" s="285"/>
      <c r="BY151" s="285"/>
      <c r="BZ151" s="285"/>
      <c r="CA151" s="285"/>
      <c r="CB151" s="285"/>
      <c r="CC151" s="285"/>
      <c r="CD151" s="285"/>
      <c r="CE151" s="285"/>
      <c r="CF151" s="285"/>
      <c r="CG151" s="285"/>
      <c r="CH151" s="285"/>
      <c r="CI151" s="285"/>
      <c r="CJ151" s="285"/>
      <c r="CK151" s="285"/>
      <c r="CL151" s="285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6"/>
      <c r="DW151" s="286"/>
      <c r="DX151" s="286"/>
      <c r="DY151" s="286"/>
      <c r="DZ151" s="286"/>
      <c r="EA151" s="286"/>
      <c r="EB151" s="286"/>
      <c r="EC151" s="286"/>
      <c r="ED151" s="286"/>
      <c r="EE151" s="286"/>
      <c r="EF151" s="286"/>
      <c r="EG151" s="286"/>
      <c r="EH151" s="286"/>
      <c r="EI151" s="286"/>
      <c r="EJ151" s="286"/>
      <c r="EK151" s="286"/>
      <c r="EL151" s="286"/>
      <c r="EM151" s="286"/>
      <c r="EN151" s="286"/>
      <c r="EO151" s="286"/>
      <c r="EP151" s="286"/>
      <c r="EQ151" s="286"/>
      <c r="ER151" s="286"/>
      <c r="ES151" s="286"/>
      <c r="ET151" s="286"/>
      <c r="EU151" s="286"/>
      <c r="EV151" s="286"/>
      <c r="EW151" s="286"/>
      <c r="EX151" s="286"/>
      <c r="EY151" s="286"/>
      <c r="EZ151" s="286"/>
      <c r="FA151" s="286"/>
      <c r="FB151" s="286"/>
      <c r="FC151" s="286"/>
      <c r="FD151" s="286"/>
      <c r="FE151" s="286"/>
      <c r="FF151" s="286"/>
      <c r="FG151" s="286"/>
      <c r="FH151" s="286"/>
      <c r="FI151" s="286"/>
      <c r="FJ151" s="286"/>
      <c r="FK151" s="286"/>
      <c r="FL151" s="286"/>
      <c r="FM151" s="286"/>
      <c r="FN151" s="286"/>
      <c r="FO151" s="286"/>
      <c r="FP151" s="286"/>
      <c r="FQ151" s="286"/>
      <c r="FR151" s="286"/>
      <c r="FS151" s="286"/>
      <c r="FT151" s="286"/>
      <c r="FU151" s="286"/>
      <c r="FV151" s="286"/>
      <c r="FW151" s="286"/>
      <c r="FX151" s="286"/>
      <c r="FY151" s="286"/>
      <c r="FZ151" s="286"/>
      <c r="GA151" s="286"/>
      <c r="GB151" s="286"/>
      <c r="GC151" s="286"/>
      <c r="GD151" s="286"/>
      <c r="GE151" s="286"/>
      <c r="GF151" s="286"/>
      <c r="GG151" s="286"/>
      <c r="GH151" s="286"/>
      <c r="GI151" s="286"/>
      <c r="GJ151" s="286"/>
      <c r="GK151" s="286"/>
      <c r="GL151" s="286"/>
      <c r="GM151" s="286"/>
      <c r="GN151" s="286"/>
      <c r="GO151" s="286"/>
      <c r="GP151" s="286"/>
      <c r="GQ151" s="286"/>
      <c r="GR151" s="286"/>
      <c r="GS151" s="286"/>
      <c r="GT151" s="286"/>
      <c r="GU151" s="286"/>
      <c r="GV151" s="286"/>
      <c r="GW151" s="286"/>
      <c r="GX151" s="286"/>
      <c r="GY151" s="286"/>
      <c r="GZ151" s="286"/>
      <c r="HA151" s="286"/>
      <c r="HB151" s="286"/>
      <c r="HC151" s="286"/>
      <c r="HD151" s="286"/>
      <c r="HE151" s="286"/>
      <c r="HF151" s="286"/>
      <c r="HG151" s="286"/>
      <c r="HH151" s="286"/>
      <c r="HI151" s="286"/>
      <c r="HJ151" s="286"/>
      <c r="HK151" s="286"/>
      <c r="HL151" s="286"/>
      <c r="HM151" s="286"/>
      <c r="HN151" s="286"/>
      <c r="HO151" s="286"/>
      <c r="HP151" s="286"/>
      <c r="HQ151" s="286"/>
      <c r="HR151" s="286"/>
      <c r="HS151" s="286"/>
      <c r="HT151" s="286"/>
      <c r="HU151" s="286"/>
      <c r="HV151" s="286"/>
      <c r="HW151" s="286"/>
      <c r="HX151" s="286"/>
      <c r="HY151" s="286"/>
      <c r="HZ151" s="286"/>
      <c r="IA151" s="286"/>
      <c r="IB151" s="286"/>
      <c r="IC151" s="286"/>
      <c r="ID151" s="286"/>
      <c r="IE151" s="286"/>
      <c r="IF151" s="286"/>
      <c r="IG151" s="286"/>
      <c r="IH151" s="286"/>
    </row>
    <row r="152" spans="1:242" s="270" customFormat="1" ht="13.5" customHeight="1" x14ac:dyDescent="0.25">
      <c r="A152" s="269"/>
      <c r="B152" s="244"/>
      <c r="C152" s="362" t="s">
        <v>169</v>
      </c>
      <c r="D152" s="322"/>
      <c r="E152" s="323"/>
      <c r="F152" s="323">
        <v>39</v>
      </c>
      <c r="G152" s="323"/>
      <c r="H152" s="323"/>
      <c r="I152" s="323">
        <v>9</v>
      </c>
      <c r="J152" s="323" t="s">
        <v>368</v>
      </c>
      <c r="K152" s="323" t="s">
        <v>368</v>
      </c>
      <c r="L152" s="323">
        <v>1</v>
      </c>
      <c r="M152" s="323"/>
      <c r="N152" s="323">
        <v>8</v>
      </c>
      <c r="O152" s="323"/>
      <c r="P152" s="323">
        <v>2</v>
      </c>
      <c r="Q152" s="323">
        <v>5</v>
      </c>
      <c r="R152" s="323"/>
      <c r="S152" s="323">
        <v>5</v>
      </c>
      <c r="T152" s="323">
        <v>9</v>
      </c>
      <c r="U152" s="323">
        <v>81</v>
      </c>
      <c r="V152" s="323">
        <v>49</v>
      </c>
      <c r="W152" s="323"/>
      <c r="X152" s="323"/>
      <c r="Y152" s="323">
        <v>4</v>
      </c>
      <c r="Z152" s="323"/>
      <c r="AA152" s="323">
        <v>27</v>
      </c>
      <c r="AB152" s="323">
        <v>27</v>
      </c>
      <c r="AC152" s="323"/>
      <c r="AD152" s="323"/>
      <c r="AE152" s="323"/>
      <c r="AF152" s="323"/>
      <c r="AG152" s="323">
        <v>28</v>
      </c>
      <c r="AH152" s="323"/>
      <c r="AI152" s="323">
        <v>24</v>
      </c>
      <c r="AJ152" s="323"/>
      <c r="AK152" s="323">
        <v>43</v>
      </c>
      <c r="AL152" s="323"/>
      <c r="AM152" s="323"/>
      <c r="AN152" s="323">
        <v>7</v>
      </c>
      <c r="AO152" s="323"/>
      <c r="AP152" s="323"/>
      <c r="AQ152" s="323"/>
      <c r="AR152" s="323"/>
      <c r="AS152" s="323"/>
      <c r="AT152" s="323">
        <v>317</v>
      </c>
      <c r="AU152" s="323"/>
      <c r="AV152" s="323">
        <v>9</v>
      </c>
      <c r="AW152" s="323"/>
      <c r="AX152" s="323">
        <v>1</v>
      </c>
      <c r="AY152" s="323">
        <v>1</v>
      </c>
      <c r="AZ152" s="323"/>
      <c r="BA152" s="323"/>
      <c r="BB152" s="323"/>
      <c r="BC152" s="323"/>
      <c r="BD152" s="323"/>
      <c r="BE152" s="323"/>
      <c r="BF152" s="323"/>
      <c r="BG152" s="323"/>
      <c r="BH152" s="323">
        <v>1</v>
      </c>
      <c r="BI152" s="323"/>
      <c r="BJ152" s="323"/>
      <c r="BK152" s="323"/>
      <c r="BL152" s="323"/>
      <c r="BM152" s="323"/>
      <c r="BN152" s="334"/>
      <c r="BO152" s="323"/>
      <c r="BP152" s="323"/>
      <c r="BQ152" s="323"/>
      <c r="BR152" s="323">
        <v>4</v>
      </c>
      <c r="BS152" s="323">
        <v>14</v>
      </c>
      <c r="BT152" s="395">
        <f>SUM(D152:BS152)</f>
        <v>715</v>
      </c>
      <c r="BU152"/>
      <c r="BV152" s="287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9"/>
      <c r="CW152" s="289"/>
      <c r="CX152" s="289"/>
      <c r="CY152" s="289"/>
      <c r="CZ152" s="289"/>
      <c r="DA152" s="289"/>
      <c r="DB152" s="289"/>
      <c r="DC152" s="289"/>
      <c r="DD152" s="289"/>
      <c r="DE152" s="289"/>
      <c r="DF152" s="289"/>
      <c r="DG152" s="289"/>
      <c r="DH152" s="289"/>
      <c r="DI152" s="289"/>
      <c r="DJ152" s="289"/>
      <c r="DK152" s="289"/>
      <c r="DL152" s="289"/>
      <c r="DM152" s="289"/>
      <c r="DN152" s="289"/>
      <c r="DO152" s="289"/>
      <c r="DP152" s="289"/>
      <c r="DQ152" s="289"/>
      <c r="DR152" s="289"/>
      <c r="DS152" s="289"/>
      <c r="DT152" s="289"/>
      <c r="DU152" s="289"/>
      <c r="DV152" s="289"/>
      <c r="DW152" s="289"/>
      <c r="DX152" s="289"/>
      <c r="DY152" s="289"/>
      <c r="DZ152" s="289"/>
      <c r="EA152" s="289"/>
      <c r="EB152" s="289"/>
      <c r="EC152" s="289"/>
      <c r="ED152" s="289"/>
      <c r="EE152" s="289"/>
      <c r="EF152" s="289"/>
      <c r="EG152" s="289"/>
      <c r="EH152" s="289"/>
      <c r="EI152" s="289"/>
      <c r="EJ152" s="289"/>
      <c r="EK152" s="289"/>
      <c r="EL152" s="289"/>
      <c r="EM152" s="289"/>
      <c r="EN152" s="289"/>
      <c r="EO152" s="289"/>
      <c r="EP152" s="289"/>
      <c r="EQ152" s="289"/>
      <c r="ER152" s="289"/>
      <c r="ES152" s="289"/>
      <c r="ET152" s="289"/>
      <c r="EU152" s="289"/>
      <c r="EV152" s="289"/>
      <c r="EW152" s="289"/>
      <c r="EX152" s="289"/>
      <c r="EY152" s="289"/>
      <c r="EZ152" s="289"/>
      <c r="FA152" s="289"/>
      <c r="FB152" s="289"/>
      <c r="FC152" s="289"/>
      <c r="FD152" s="289"/>
      <c r="FE152" s="289"/>
      <c r="FF152" s="289"/>
      <c r="FG152" s="289"/>
      <c r="FH152" s="289"/>
      <c r="FI152" s="289"/>
      <c r="FJ152" s="289"/>
      <c r="FK152" s="289"/>
      <c r="FL152" s="289"/>
      <c r="FM152" s="289"/>
      <c r="FN152" s="289"/>
      <c r="FO152" s="289"/>
      <c r="FP152" s="289"/>
      <c r="FQ152" s="289"/>
      <c r="FR152" s="289"/>
      <c r="FS152" s="289"/>
      <c r="FT152" s="289"/>
      <c r="FU152" s="289"/>
      <c r="FV152" s="289"/>
      <c r="FW152" s="289"/>
      <c r="FX152" s="289"/>
      <c r="FY152" s="289"/>
      <c r="FZ152" s="289"/>
      <c r="GA152" s="289"/>
      <c r="GB152" s="289"/>
      <c r="GC152" s="289"/>
      <c r="GD152" s="289"/>
      <c r="GE152" s="289"/>
      <c r="GF152" s="289"/>
      <c r="GG152" s="289"/>
      <c r="GH152" s="289"/>
      <c r="GI152" s="289"/>
      <c r="GJ152" s="289"/>
      <c r="GK152" s="289"/>
      <c r="GL152" s="289"/>
      <c r="GM152" s="289"/>
      <c r="GN152" s="289"/>
      <c r="GO152" s="289"/>
      <c r="GP152" s="289"/>
      <c r="GQ152" s="289"/>
      <c r="GR152" s="289"/>
      <c r="GS152" s="289"/>
      <c r="GT152" s="289"/>
      <c r="GU152" s="289"/>
      <c r="GV152" s="289"/>
      <c r="GW152" s="289"/>
      <c r="GX152" s="289"/>
      <c r="GY152" s="289"/>
      <c r="GZ152" s="289"/>
      <c r="HA152" s="289"/>
      <c r="HB152" s="289"/>
      <c r="HC152" s="289"/>
      <c r="HD152" s="289"/>
      <c r="HE152" s="289"/>
      <c r="HF152" s="289"/>
      <c r="HG152" s="289"/>
      <c r="HH152" s="289"/>
      <c r="HI152" s="289"/>
      <c r="HJ152" s="289"/>
      <c r="HK152" s="289"/>
      <c r="HL152" s="289"/>
      <c r="HM152" s="289"/>
      <c r="HN152" s="289"/>
      <c r="HO152" s="289"/>
      <c r="HP152" s="289"/>
      <c r="HQ152" s="289"/>
      <c r="HR152" s="289"/>
      <c r="HS152" s="289"/>
      <c r="HT152" s="289"/>
      <c r="HU152" s="289"/>
      <c r="HV152" s="289"/>
      <c r="HW152" s="289"/>
      <c r="HX152" s="289"/>
      <c r="HY152" s="289"/>
      <c r="HZ152" s="289"/>
      <c r="IA152" s="289"/>
      <c r="IB152" s="289"/>
      <c r="IC152" s="289"/>
      <c r="ID152" s="289"/>
      <c r="IE152" s="289"/>
      <c r="IF152" s="289"/>
      <c r="IG152" s="289"/>
      <c r="IH152" s="289"/>
    </row>
    <row r="153" spans="1:242" s="23" customFormat="1" ht="13.5" customHeight="1" x14ac:dyDescent="0.25">
      <c r="A153" s="248">
        <v>71</v>
      </c>
      <c r="B153" s="175" t="s">
        <v>45</v>
      </c>
      <c r="C153" s="78" t="s">
        <v>46</v>
      </c>
      <c r="D153" s="327">
        <v>21</v>
      </c>
      <c r="E153" s="324" t="s">
        <v>368</v>
      </c>
      <c r="F153" s="324">
        <v>1</v>
      </c>
      <c r="G153" s="324"/>
      <c r="H153" s="324"/>
      <c r="I153" s="324" t="s">
        <v>368</v>
      </c>
      <c r="J153" s="324" t="s">
        <v>368</v>
      </c>
      <c r="K153" s="324" t="s">
        <v>368</v>
      </c>
      <c r="L153" s="324">
        <v>1</v>
      </c>
      <c r="M153" s="324" t="s">
        <v>368</v>
      </c>
      <c r="N153" s="324" t="s">
        <v>368</v>
      </c>
      <c r="O153" s="324" t="s">
        <v>368</v>
      </c>
      <c r="P153" s="324"/>
      <c r="Q153" s="324" t="s">
        <v>368</v>
      </c>
      <c r="R153" s="324" t="s">
        <v>368</v>
      </c>
      <c r="S153" s="324" t="s">
        <v>368</v>
      </c>
      <c r="T153" s="324" t="s">
        <v>368</v>
      </c>
      <c r="U153" s="324" t="s">
        <v>368</v>
      </c>
      <c r="V153" s="324" t="s">
        <v>368</v>
      </c>
      <c r="W153" s="324" t="s">
        <v>368</v>
      </c>
      <c r="X153" s="324" t="s">
        <v>368</v>
      </c>
      <c r="Y153" s="324">
        <v>3</v>
      </c>
      <c r="Z153" s="324" t="s">
        <v>368</v>
      </c>
      <c r="AA153" s="324">
        <v>2</v>
      </c>
      <c r="AB153" s="324"/>
      <c r="AC153" s="324" t="s">
        <v>368</v>
      </c>
      <c r="AD153" s="324" t="s">
        <v>368</v>
      </c>
      <c r="AE153" s="324" t="s">
        <v>368</v>
      </c>
      <c r="AF153" s="324">
        <v>1</v>
      </c>
      <c r="AG153" s="324">
        <v>1</v>
      </c>
      <c r="AH153" s="324"/>
      <c r="AI153" s="324" t="s">
        <v>368</v>
      </c>
      <c r="AJ153" s="324"/>
      <c r="AK153" s="324">
        <v>1</v>
      </c>
      <c r="AL153" s="324" t="s">
        <v>368</v>
      </c>
      <c r="AM153" s="324"/>
      <c r="AN153" s="324" t="s">
        <v>368</v>
      </c>
      <c r="AO153" s="324" t="s">
        <v>368</v>
      </c>
      <c r="AP153" s="324" t="s">
        <v>368</v>
      </c>
      <c r="AQ153" s="324" t="s">
        <v>368</v>
      </c>
      <c r="AR153" s="324" t="s">
        <v>368</v>
      </c>
      <c r="AS153" s="324"/>
      <c r="AT153" s="324">
        <v>5</v>
      </c>
      <c r="AU153" s="324" t="s">
        <v>368</v>
      </c>
      <c r="AV153" s="324"/>
      <c r="AW153" s="324" t="s">
        <v>368</v>
      </c>
      <c r="AX153" s="324" t="s">
        <v>368</v>
      </c>
      <c r="AY153" s="324" t="s">
        <v>368</v>
      </c>
      <c r="AZ153" s="324">
        <v>1</v>
      </c>
      <c r="BA153" s="324"/>
      <c r="BB153" s="324"/>
      <c r="BC153" s="324" t="s">
        <v>368</v>
      </c>
      <c r="BD153" s="324" t="s">
        <v>368</v>
      </c>
      <c r="BE153" s="324" t="s">
        <v>368</v>
      </c>
      <c r="BF153" s="324" t="s">
        <v>368</v>
      </c>
      <c r="BG153" s="324"/>
      <c r="BH153" s="324" t="s">
        <v>368</v>
      </c>
      <c r="BI153" s="324" t="s">
        <v>368</v>
      </c>
      <c r="BJ153" s="324"/>
      <c r="BK153" s="324" t="s">
        <v>368</v>
      </c>
      <c r="BL153" s="324" t="s">
        <v>368</v>
      </c>
      <c r="BM153" s="324" t="s">
        <v>368</v>
      </c>
      <c r="BN153" s="324">
        <v>1</v>
      </c>
      <c r="BO153" s="158" t="s">
        <v>368</v>
      </c>
      <c r="BP153" s="324" t="s">
        <v>368</v>
      </c>
      <c r="BQ153" s="324"/>
      <c r="BR153" s="324">
        <v>2</v>
      </c>
      <c r="BS153" s="324"/>
      <c r="BT153" s="185">
        <f t="shared" si="5"/>
        <v>40</v>
      </c>
      <c r="BU153"/>
      <c r="BV153" s="284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5"/>
      <c r="CG153" s="285"/>
      <c r="CH153" s="285"/>
      <c r="CI153" s="285"/>
      <c r="CJ153" s="285"/>
      <c r="CK153" s="285"/>
      <c r="CL153" s="285"/>
      <c r="CM153" s="285"/>
      <c r="CN153" s="285"/>
      <c r="CO153" s="285"/>
      <c r="CP153" s="285"/>
      <c r="CQ153" s="285"/>
      <c r="CR153" s="285"/>
      <c r="CS153" s="285"/>
      <c r="CT153" s="285"/>
      <c r="CU153" s="285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6"/>
      <c r="DW153" s="286"/>
      <c r="DX153" s="286"/>
      <c r="DY153" s="286"/>
      <c r="DZ153" s="286"/>
      <c r="EA153" s="286"/>
      <c r="EB153" s="286"/>
      <c r="EC153" s="286"/>
      <c r="ED153" s="286"/>
      <c r="EE153" s="286"/>
      <c r="EF153" s="286"/>
      <c r="EG153" s="286"/>
      <c r="EH153" s="286"/>
      <c r="EI153" s="286"/>
      <c r="EJ153" s="286"/>
      <c r="EK153" s="286"/>
      <c r="EL153" s="286"/>
      <c r="EM153" s="286"/>
      <c r="EN153" s="286"/>
      <c r="EO153" s="286"/>
      <c r="EP153" s="286"/>
      <c r="EQ153" s="286"/>
      <c r="ER153" s="286"/>
      <c r="ES153" s="286"/>
      <c r="ET153" s="286"/>
      <c r="EU153" s="286"/>
      <c r="EV153" s="286"/>
      <c r="EW153" s="286"/>
      <c r="EX153" s="286"/>
      <c r="EY153" s="286"/>
      <c r="EZ153" s="286"/>
      <c r="FA153" s="286"/>
      <c r="FB153" s="286"/>
      <c r="FC153" s="286"/>
      <c r="FD153" s="286"/>
      <c r="FE153" s="286"/>
      <c r="FF153" s="286"/>
      <c r="FG153" s="286"/>
      <c r="FH153" s="286"/>
      <c r="FI153" s="286"/>
      <c r="FJ153" s="286"/>
      <c r="FK153" s="286"/>
      <c r="FL153" s="286"/>
      <c r="FM153" s="286"/>
      <c r="FN153" s="286"/>
      <c r="FO153" s="286"/>
      <c r="FP153" s="286"/>
      <c r="FQ153" s="286"/>
      <c r="FR153" s="286"/>
      <c r="FS153" s="286"/>
      <c r="FT153" s="286"/>
      <c r="FU153" s="286"/>
      <c r="FV153" s="286"/>
      <c r="FW153" s="286"/>
      <c r="FX153" s="286"/>
      <c r="FY153" s="286"/>
      <c r="FZ153" s="286"/>
      <c r="GA153" s="286"/>
      <c r="GB153" s="286"/>
      <c r="GC153" s="286"/>
      <c r="GD153" s="286"/>
      <c r="GE153" s="286"/>
      <c r="GF153" s="286"/>
      <c r="GG153" s="286"/>
      <c r="GH153" s="286"/>
      <c r="GI153" s="286"/>
      <c r="GJ153" s="286"/>
      <c r="GK153" s="286"/>
      <c r="GL153" s="286"/>
      <c r="GM153" s="286"/>
      <c r="GN153" s="286"/>
      <c r="GO153" s="286"/>
      <c r="GP153" s="286"/>
      <c r="GQ153" s="286"/>
      <c r="GR153" s="286"/>
      <c r="GS153" s="286"/>
      <c r="GT153" s="286"/>
      <c r="GU153" s="286"/>
      <c r="GV153" s="286"/>
      <c r="GW153" s="286"/>
      <c r="GX153" s="286"/>
      <c r="GY153" s="286"/>
      <c r="GZ153" s="286"/>
      <c r="HA153" s="286"/>
      <c r="HB153" s="286"/>
      <c r="HC153" s="286"/>
      <c r="HD153" s="286"/>
      <c r="HE153" s="286"/>
      <c r="HF153" s="286"/>
      <c r="HG153" s="286"/>
      <c r="HH153" s="286"/>
      <c r="HI153" s="286"/>
      <c r="HJ153" s="286"/>
      <c r="HK153" s="286"/>
      <c r="HL153" s="286"/>
      <c r="HM153" s="286"/>
      <c r="HN153" s="286"/>
      <c r="HO153" s="286"/>
      <c r="HP153" s="286"/>
      <c r="HQ153" s="286"/>
      <c r="HR153" s="286"/>
      <c r="HS153" s="286"/>
      <c r="HT153" s="286"/>
      <c r="HU153" s="286"/>
      <c r="HV153" s="286"/>
      <c r="HW153" s="286"/>
      <c r="HX153" s="286"/>
      <c r="HY153" s="286"/>
      <c r="HZ153" s="286"/>
      <c r="IA153" s="286"/>
      <c r="IB153" s="286"/>
      <c r="IC153" s="286"/>
      <c r="ID153" s="286"/>
      <c r="IE153" s="286"/>
      <c r="IF153" s="286"/>
      <c r="IG153" s="286"/>
      <c r="IH153" s="286"/>
    </row>
    <row r="154" spans="1:242" s="270" customFormat="1" ht="13.5" customHeight="1" x14ac:dyDescent="0.25">
      <c r="A154" s="269"/>
      <c r="B154" s="244"/>
      <c r="C154" s="362"/>
      <c r="D154" s="353">
        <v>16</v>
      </c>
      <c r="E154" s="354" t="s">
        <v>368</v>
      </c>
      <c r="F154" s="354" t="s">
        <v>368</v>
      </c>
      <c r="G154" s="354"/>
      <c r="H154" s="354"/>
      <c r="I154" s="354" t="s">
        <v>368</v>
      </c>
      <c r="J154" s="354" t="s">
        <v>368</v>
      </c>
      <c r="K154" s="354" t="s">
        <v>368</v>
      </c>
      <c r="L154" s="354">
        <v>3</v>
      </c>
      <c r="M154" s="354" t="s">
        <v>368</v>
      </c>
      <c r="N154" s="354" t="s">
        <v>368</v>
      </c>
      <c r="O154" s="354" t="s">
        <v>368</v>
      </c>
      <c r="P154" s="354"/>
      <c r="Q154" s="354" t="s">
        <v>368</v>
      </c>
      <c r="R154" s="354" t="s">
        <v>368</v>
      </c>
      <c r="S154" s="354" t="s">
        <v>368</v>
      </c>
      <c r="T154" s="354" t="s">
        <v>368</v>
      </c>
      <c r="U154" s="354" t="s">
        <v>368</v>
      </c>
      <c r="V154" s="354" t="s">
        <v>368</v>
      </c>
      <c r="W154" s="354" t="s">
        <v>368</v>
      </c>
      <c r="X154" s="354" t="s">
        <v>368</v>
      </c>
      <c r="Y154" s="354">
        <v>3</v>
      </c>
      <c r="Z154" s="354" t="s">
        <v>368</v>
      </c>
      <c r="AA154" s="354">
        <v>2</v>
      </c>
      <c r="AB154" s="354"/>
      <c r="AC154" s="354" t="s">
        <v>368</v>
      </c>
      <c r="AD154" s="354" t="s">
        <v>368</v>
      </c>
      <c r="AE154" s="354" t="s">
        <v>368</v>
      </c>
      <c r="AF154" s="354">
        <v>1</v>
      </c>
      <c r="AG154" s="354" t="s">
        <v>368</v>
      </c>
      <c r="AH154" s="354"/>
      <c r="AI154" s="354" t="s">
        <v>368</v>
      </c>
      <c r="AJ154" s="354"/>
      <c r="AK154" s="354" t="s">
        <v>368</v>
      </c>
      <c r="AL154" s="354" t="s">
        <v>368</v>
      </c>
      <c r="AM154" s="354"/>
      <c r="AN154" s="354" t="s">
        <v>368</v>
      </c>
      <c r="AO154" s="354" t="s">
        <v>368</v>
      </c>
      <c r="AP154" s="354" t="s">
        <v>368</v>
      </c>
      <c r="AQ154" s="354" t="s">
        <v>368</v>
      </c>
      <c r="AR154" s="354" t="s">
        <v>368</v>
      </c>
      <c r="AS154" s="354"/>
      <c r="AT154" s="354">
        <v>2</v>
      </c>
      <c r="AU154" s="354" t="s">
        <v>368</v>
      </c>
      <c r="AV154" s="354"/>
      <c r="AW154" s="354" t="s">
        <v>368</v>
      </c>
      <c r="AX154" s="354" t="s">
        <v>368</v>
      </c>
      <c r="AY154" s="354" t="s">
        <v>368</v>
      </c>
      <c r="AZ154" s="354">
        <v>1</v>
      </c>
      <c r="BA154" s="354"/>
      <c r="BB154" s="354"/>
      <c r="BC154" s="354" t="s">
        <v>368</v>
      </c>
      <c r="BD154" s="354" t="s">
        <v>368</v>
      </c>
      <c r="BE154" s="354" t="s">
        <v>368</v>
      </c>
      <c r="BF154" s="354" t="s">
        <v>368</v>
      </c>
      <c r="BG154" s="354"/>
      <c r="BH154" s="354" t="s">
        <v>368</v>
      </c>
      <c r="BI154" s="354" t="s">
        <v>368</v>
      </c>
      <c r="BJ154" s="354"/>
      <c r="BK154" s="354" t="s">
        <v>368</v>
      </c>
      <c r="BL154" s="354" t="s">
        <v>368</v>
      </c>
      <c r="BM154" s="354" t="s">
        <v>368</v>
      </c>
      <c r="BN154" s="354"/>
      <c r="BO154" s="355" t="s">
        <v>368</v>
      </c>
      <c r="BP154" s="354" t="s">
        <v>368</v>
      </c>
      <c r="BQ154" s="354"/>
      <c r="BR154" s="354">
        <v>2</v>
      </c>
      <c r="BS154" s="354"/>
      <c r="BT154" s="400">
        <f t="shared" si="5"/>
        <v>30</v>
      </c>
      <c r="BU154"/>
      <c r="BV154" s="287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9"/>
      <c r="CW154" s="289"/>
      <c r="CX154" s="289"/>
      <c r="CY154" s="289"/>
      <c r="CZ154" s="289"/>
      <c r="DA154" s="289"/>
      <c r="DB154" s="289"/>
      <c r="DC154" s="289"/>
      <c r="DD154" s="289"/>
      <c r="DE154" s="289"/>
      <c r="DF154" s="289"/>
      <c r="DG154" s="289"/>
      <c r="DH154" s="289"/>
      <c r="DI154" s="289"/>
      <c r="DJ154" s="289"/>
      <c r="DK154" s="289"/>
      <c r="DL154" s="289"/>
      <c r="DM154" s="289"/>
      <c r="DN154" s="289"/>
      <c r="DO154" s="289"/>
      <c r="DP154" s="289"/>
      <c r="DQ154" s="289"/>
      <c r="DR154" s="289"/>
      <c r="DS154" s="289"/>
      <c r="DT154" s="289"/>
      <c r="DU154" s="289"/>
      <c r="DV154" s="289"/>
      <c r="DW154" s="289"/>
      <c r="DX154" s="289"/>
      <c r="DY154" s="289"/>
      <c r="DZ154" s="289"/>
      <c r="EA154" s="289"/>
      <c r="EB154" s="289"/>
      <c r="EC154" s="289"/>
      <c r="ED154" s="289"/>
      <c r="EE154" s="289"/>
      <c r="EF154" s="289"/>
      <c r="EG154" s="289"/>
      <c r="EH154" s="289"/>
      <c r="EI154" s="289"/>
      <c r="EJ154" s="289"/>
      <c r="EK154" s="289"/>
      <c r="EL154" s="289"/>
      <c r="EM154" s="289"/>
      <c r="EN154" s="289"/>
      <c r="EO154" s="289"/>
      <c r="EP154" s="289"/>
      <c r="EQ154" s="289"/>
      <c r="ER154" s="289"/>
      <c r="ES154" s="289"/>
      <c r="ET154" s="289"/>
      <c r="EU154" s="289"/>
      <c r="EV154" s="289"/>
      <c r="EW154" s="289"/>
      <c r="EX154" s="289"/>
      <c r="EY154" s="289"/>
      <c r="EZ154" s="289"/>
      <c r="FA154" s="289"/>
      <c r="FB154" s="289"/>
      <c r="FC154" s="289"/>
      <c r="FD154" s="289"/>
      <c r="FE154" s="289"/>
      <c r="FF154" s="289"/>
      <c r="FG154" s="289"/>
      <c r="FH154" s="289"/>
      <c r="FI154" s="289"/>
      <c r="FJ154" s="289"/>
      <c r="FK154" s="289"/>
      <c r="FL154" s="289"/>
      <c r="FM154" s="289"/>
      <c r="FN154" s="289"/>
      <c r="FO154" s="289"/>
      <c r="FP154" s="289"/>
      <c r="FQ154" s="289"/>
      <c r="FR154" s="289"/>
      <c r="FS154" s="289"/>
      <c r="FT154" s="289"/>
      <c r="FU154" s="289"/>
      <c r="FV154" s="289"/>
      <c r="FW154" s="289"/>
      <c r="FX154" s="289"/>
      <c r="FY154" s="289"/>
      <c r="FZ154" s="289"/>
      <c r="GA154" s="289"/>
      <c r="GB154" s="289"/>
      <c r="GC154" s="289"/>
      <c r="GD154" s="289"/>
      <c r="GE154" s="289"/>
      <c r="GF154" s="289"/>
      <c r="GG154" s="289"/>
      <c r="GH154" s="289"/>
      <c r="GI154" s="289"/>
      <c r="GJ154" s="289"/>
      <c r="GK154" s="289"/>
      <c r="GL154" s="289"/>
      <c r="GM154" s="289"/>
      <c r="GN154" s="289"/>
      <c r="GO154" s="289"/>
      <c r="GP154" s="289"/>
      <c r="GQ154" s="289"/>
      <c r="GR154" s="289"/>
      <c r="GS154" s="289"/>
      <c r="GT154" s="289"/>
      <c r="GU154" s="289"/>
      <c r="GV154" s="289"/>
      <c r="GW154" s="289"/>
      <c r="GX154" s="289"/>
      <c r="GY154" s="289"/>
      <c r="GZ154" s="289"/>
      <c r="HA154" s="289"/>
      <c r="HB154" s="289"/>
      <c r="HC154" s="289"/>
      <c r="HD154" s="289"/>
      <c r="HE154" s="289"/>
      <c r="HF154" s="289"/>
      <c r="HG154" s="289"/>
      <c r="HH154" s="289"/>
      <c r="HI154" s="289"/>
      <c r="HJ154" s="289"/>
      <c r="HK154" s="289"/>
      <c r="HL154" s="289"/>
      <c r="HM154" s="289"/>
      <c r="HN154" s="289"/>
      <c r="HO154" s="289"/>
      <c r="HP154" s="289"/>
      <c r="HQ154" s="289"/>
      <c r="HR154" s="289"/>
      <c r="HS154" s="289"/>
      <c r="HT154" s="289"/>
      <c r="HU154" s="289"/>
      <c r="HV154" s="289"/>
      <c r="HW154" s="289"/>
      <c r="HX154" s="289"/>
      <c r="HY154" s="289"/>
      <c r="HZ154" s="289"/>
      <c r="IA154" s="289"/>
      <c r="IB154" s="289"/>
      <c r="IC154" s="289"/>
      <c r="ID154" s="289"/>
      <c r="IE154" s="289"/>
      <c r="IF154" s="289"/>
      <c r="IG154" s="289"/>
      <c r="IH154" s="289"/>
    </row>
    <row r="155" spans="1:242" s="23" customFormat="1" ht="13.5" customHeight="1" x14ac:dyDescent="0.25">
      <c r="A155" s="248">
        <v>72</v>
      </c>
      <c r="B155" s="174" t="s">
        <v>121</v>
      </c>
      <c r="C155" s="358" t="s">
        <v>248</v>
      </c>
      <c r="D155" s="356" t="s">
        <v>368</v>
      </c>
      <c r="E155" s="357" t="s">
        <v>368</v>
      </c>
      <c r="F155" s="357" t="s">
        <v>368</v>
      </c>
      <c r="G155" s="357"/>
      <c r="H155" s="357"/>
      <c r="I155" s="357" t="s">
        <v>368</v>
      </c>
      <c r="J155" s="357" t="s">
        <v>368</v>
      </c>
      <c r="K155" s="357" t="s">
        <v>368</v>
      </c>
      <c r="L155" s="357" t="s">
        <v>368</v>
      </c>
      <c r="M155" s="357" t="s">
        <v>368</v>
      </c>
      <c r="N155" s="357" t="s">
        <v>368</v>
      </c>
      <c r="O155" s="357" t="s">
        <v>368</v>
      </c>
      <c r="P155" s="357" t="s">
        <v>368</v>
      </c>
      <c r="Q155" s="357" t="s">
        <v>368</v>
      </c>
      <c r="R155" s="357" t="s">
        <v>368</v>
      </c>
      <c r="S155" s="357" t="s">
        <v>368</v>
      </c>
      <c r="T155" s="357" t="s">
        <v>368</v>
      </c>
      <c r="U155" s="357" t="s">
        <v>368</v>
      </c>
      <c r="V155" s="357" t="s">
        <v>368</v>
      </c>
      <c r="W155" s="357" t="s">
        <v>368</v>
      </c>
      <c r="X155" s="357" t="s">
        <v>368</v>
      </c>
      <c r="Y155" s="357" t="s">
        <v>368</v>
      </c>
      <c r="Z155" s="357" t="s">
        <v>368</v>
      </c>
      <c r="AA155" s="357" t="s">
        <v>368</v>
      </c>
      <c r="AB155" s="357" t="s">
        <v>368</v>
      </c>
      <c r="AC155" s="357" t="s">
        <v>368</v>
      </c>
      <c r="AD155" s="357" t="s">
        <v>368</v>
      </c>
      <c r="AE155" s="357" t="s">
        <v>368</v>
      </c>
      <c r="AF155" s="357" t="s">
        <v>368</v>
      </c>
      <c r="AG155" s="357" t="s">
        <v>368</v>
      </c>
      <c r="AH155" s="357"/>
      <c r="AI155" s="357" t="s">
        <v>368</v>
      </c>
      <c r="AJ155" s="357"/>
      <c r="AK155" s="357" t="s">
        <v>368</v>
      </c>
      <c r="AL155" s="357" t="s">
        <v>368</v>
      </c>
      <c r="AM155" s="357"/>
      <c r="AN155" s="357" t="s">
        <v>368</v>
      </c>
      <c r="AO155" s="357" t="s">
        <v>368</v>
      </c>
      <c r="AP155" s="357" t="s">
        <v>368</v>
      </c>
      <c r="AQ155" s="357" t="s">
        <v>368</v>
      </c>
      <c r="AR155" s="357" t="s">
        <v>368</v>
      </c>
      <c r="AS155" s="357" t="s">
        <v>368</v>
      </c>
      <c r="AT155" s="357">
        <v>1</v>
      </c>
      <c r="AU155" s="357" t="s">
        <v>368</v>
      </c>
      <c r="AV155" s="357" t="s">
        <v>368</v>
      </c>
      <c r="AW155" s="357" t="s">
        <v>368</v>
      </c>
      <c r="AX155" s="357" t="s">
        <v>368</v>
      </c>
      <c r="AY155" s="357" t="s">
        <v>368</v>
      </c>
      <c r="AZ155" s="357"/>
      <c r="BA155" s="357" t="s">
        <v>368</v>
      </c>
      <c r="BB155" s="357"/>
      <c r="BC155" s="357" t="s">
        <v>368</v>
      </c>
      <c r="BD155" s="357" t="s">
        <v>368</v>
      </c>
      <c r="BE155" s="357" t="s">
        <v>368</v>
      </c>
      <c r="BF155" s="357" t="s">
        <v>368</v>
      </c>
      <c r="BG155" s="357"/>
      <c r="BH155" s="357" t="s">
        <v>368</v>
      </c>
      <c r="BI155" s="357" t="s">
        <v>368</v>
      </c>
      <c r="BJ155" s="357"/>
      <c r="BK155" s="357" t="s">
        <v>368</v>
      </c>
      <c r="BL155" s="357" t="s">
        <v>368</v>
      </c>
      <c r="BM155" s="357" t="s">
        <v>368</v>
      </c>
      <c r="BN155" s="357" t="s">
        <v>368</v>
      </c>
      <c r="BO155" s="357" t="s">
        <v>368</v>
      </c>
      <c r="BP155" s="357" t="s">
        <v>368</v>
      </c>
      <c r="BQ155" s="357"/>
      <c r="BR155" s="357" t="s">
        <v>368</v>
      </c>
      <c r="BS155" s="357" t="s">
        <v>368</v>
      </c>
      <c r="BT155" s="401">
        <f t="shared" si="5"/>
        <v>1</v>
      </c>
      <c r="BU155"/>
      <c r="BV155" s="284"/>
      <c r="BW155" s="285"/>
      <c r="BX155" s="285"/>
      <c r="BY155" s="285"/>
      <c r="BZ155" s="285"/>
      <c r="CA155" s="285"/>
      <c r="CB155" s="285"/>
      <c r="CC155" s="285"/>
      <c r="CD155" s="285"/>
      <c r="CE155" s="285"/>
      <c r="CF155" s="285"/>
      <c r="CG155" s="285"/>
      <c r="CH155" s="285"/>
      <c r="CI155" s="285"/>
      <c r="CJ155" s="285"/>
      <c r="CK155" s="285"/>
      <c r="CL155" s="285"/>
      <c r="CM155" s="285"/>
      <c r="CN155" s="285"/>
      <c r="CO155" s="285"/>
      <c r="CP155" s="285"/>
      <c r="CQ155" s="285"/>
      <c r="CR155" s="285"/>
      <c r="CS155" s="285"/>
      <c r="CT155" s="285"/>
      <c r="CU155" s="285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6"/>
      <c r="DW155" s="286"/>
      <c r="DX155" s="286"/>
      <c r="DY155" s="286"/>
      <c r="DZ155" s="286"/>
      <c r="EA155" s="286"/>
      <c r="EB155" s="286"/>
      <c r="EC155" s="286"/>
      <c r="ED155" s="286"/>
      <c r="EE155" s="286"/>
      <c r="EF155" s="286"/>
      <c r="EG155" s="286"/>
      <c r="EH155" s="286"/>
      <c r="EI155" s="286"/>
      <c r="EJ155" s="286"/>
      <c r="EK155" s="286"/>
      <c r="EL155" s="286"/>
      <c r="EM155" s="286"/>
      <c r="EN155" s="286"/>
      <c r="EO155" s="286"/>
      <c r="EP155" s="286"/>
      <c r="EQ155" s="286"/>
      <c r="ER155" s="286"/>
      <c r="ES155" s="286"/>
      <c r="ET155" s="286"/>
      <c r="EU155" s="286"/>
      <c r="EV155" s="286"/>
      <c r="EW155" s="286"/>
      <c r="EX155" s="286"/>
      <c r="EY155" s="286"/>
      <c r="EZ155" s="286"/>
      <c r="FA155" s="286"/>
      <c r="FB155" s="286"/>
      <c r="FC155" s="286"/>
      <c r="FD155" s="286"/>
      <c r="FE155" s="286"/>
      <c r="FF155" s="286"/>
      <c r="FG155" s="286"/>
      <c r="FH155" s="286"/>
      <c r="FI155" s="286"/>
      <c r="FJ155" s="286"/>
      <c r="FK155" s="286"/>
      <c r="FL155" s="286"/>
      <c r="FM155" s="286"/>
      <c r="FN155" s="286"/>
      <c r="FO155" s="286"/>
      <c r="FP155" s="286"/>
      <c r="FQ155" s="286"/>
      <c r="FR155" s="286"/>
      <c r="FS155" s="286"/>
      <c r="FT155" s="286"/>
      <c r="FU155" s="286"/>
      <c r="FV155" s="286"/>
      <c r="FW155" s="286"/>
      <c r="FX155" s="286"/>
      <c r="FY155" s="286"/>
      <c r="FZ155" s="286"/>
      <c r="GA155" s="286"/>
      <c r="GB155" s="286"/>
      <c r="GC155" s="286"/>
      <c r="GD155" s="286"/>
      <c r="GE155" s="286"/>
      <c r="GF155" s="286"/>
      <c r="GG155" s="286"/>
      <c r="GH155" s="286"/>
      <c r="GI155" s="286"/>
      <c r="GJ155" s="286"/>
      <c r="GK155" s="286"/>
      <c r="GL155" s="286"/>
      <c r="GM155" s="286"/>
      <c r="GN155" s="286"/>
      <c r="GO155" s="286"/>
      <c r="GP155" s="286"/>
      <c r="GQ155" s="286"/>
      <c r="GR155" s="286"/>
      <c r="GS155" s="286"/>
      <c r="GT155" s="286"/>
      <c r="GU155" s="286"/>
      <c r="GV155" s="286"/>
      <c r="GW155" s="286"/>
      <c r="GX155" s="286"/>
      <c r="GY155" s="286"/>
      <c r="GZ155" s="286"/>
      <c r="HA155" s="286"/>
      <c r="HB155" s="286"/>
      <c r="HC155" s="286"/>
      <c r="HD155" s="286"/>
      <c r="HE155" s="286"/>
      <c r="HF155" s="286"/>
      <c r="HG155" s="286"/>
      <c r="HH155" s="286"/>
      <c r="HI155" s="286"/>
      <c r="HJ155" s="286"/>
      <c r="HK155" s="286"/>
      <c r="HL155" s="286"/>
      <c r="HM155" s="286"/>
      <c r="HN155" s="286"/>
      <c r="HO155" s="286"/>
      <c r="HP155" s="286"/>
      <c r="HQ155" s="286"/>
      <c r="HR155" s="286"/>
      <c r="HS155" s="286"/>
      <c r="HT155" s="286"/>
      <c r="HU155" s="286"/>
      <c r="HV155" s="286"/>
      <c r="HW155" s="286"/>
      <c r="HX155" s="286"/>
      <c r="HY155" s="286"/>
      <c r="HZ155" s="286"/>
      <c r="IA155" s="286"/>
      <c r="IB155" s="286"/>
      <c r="IC155" s="286"/>
      <c r="ID155" s="286"/>
      <c r="IE155" s="286"/>
      <c r="IF155" s="286"/>
      <c r="IG155" s="286"/>
      <c r="IH155" s="286"/>
    </row>
    <row r="156" spans="1:242" s="270" customFormat="1" ht="13.5" customHeight="1" x14ac:dyDescent="0.25">
      <c r="A156" s="269"/>
      <c r="B156" s="244"/>
      <c r="C156" s="362" t="s">
        <v>249</v>
      </c>
      <c r="D156" s="353" t="s">
        <v>368</v>
      </c>
      <c r="E156" s="354" t="s">
        <v>368</v>
      </c>
      <c r="F156" s="354" t="s">
        <v>368</v>
      </c>
      <c r="G156" s="354"/>
      <c r="H156" s="354"/>
      <c r="I156" s="354" t="s">
        <v>368</v>
      </c>
      <c r="J156" s="354" t="s">
        <v>368</v>
      </c>
      <c r="K156" s="354" t="s">
        <v>368</v>
      </c>
      <c r="L156" s="354" t="s">
        <v>368</v>
      </c>
      <c r="M156" s="354" t="s">
        <v>368</v>
      </c>
      <c r="N156" s="354" t="s">
        <v>368</v>
      </c>
      <c r="O156" s="354" t="s">
        <v>368</v>
      </c>
      <c r="P156" s="354" t="s">
        <v>368</v>
      </c>
      <c r="Q156" s="354" t="s">
        <v>368</v>
      </c>
      <c r="R156" s="354" t="s">
        <v>368</v>
      </c>
      <c r="S156" s="354" t="s">
        <v>368</v>
      </c>
      <c r="T156" s="354" t="s">
        <v>368</v>
      </c>
      <c r="U156" s="354" t="s">
        <v>368</v>
      </c>
      <c r="V156" s="354" t="s">
        <v>368</v>
      </c>
      <c r="W156" s="354" t="s">
        <v>368</v>
      </c>
      <c r="X156" s="354" t="s">
        <v>368</v>
      </c>
      <c r="Y156" s="354" t="s">
        <v>368</v>
      </c>
      <c r="Z156" s="354" t="s">
        <v>368</v>
      </c>
      <c r="AA156" s="354" t="s">
        <v>368</v>
      </c>
      <c r="AB156" s="354" t="s">
        <v>368</v>
      </c>
      <c r="AC156" s="354" t="s">
        <v>368</v>
      </c>
      <c r="AD156" s="354" t="s">
        <v>368</v>
      </c>
      <c r="AE156" s="354" t="s">
        <v>368</v>
      </c>
      <c r="AF156" s="354" t="s">
        <v>368</v>
      </c>
      <c r="AG156" s="354" t="s">
        <v>368</v>
      </c>
      <c r="AH156" s="354"/>
      <c r="AI156" s="354" t="s">
        <v>368</v>
      </c>
      <c r="AJ156" s="354"/>
      <c r="AK156" s="354" t="s">
        <v>368</v>
      </c>
      <c r="AL156" s="354" t="s">
        <v>368</v>
      </c>
      <c r="AM156" s="354"/>
      <c r="AN156" s="354" t="s">
        <v>368</v>
      </c>
      <c r="AO156" s="354" t="s">
        <v>368</v>
      </c>
      <c r="AP156" s="354" t="s">
        <v>368</v>
      </c>
      <c r="AQ156" s="354" t="s">
        <v>368</v>
      </c>
      <c r="AR156" s="354" t="s">
        <v>368</v>
      </c>
      <c r="AS156" s="354" t="s">
        <v>368</v>
      </c>
      <c r="AT156" s="354" t="s">
        <v>368</v>
      </c>
      <c r="AU156" s="354" t="s">
        <v>368</v>
      </c>
      <c r="AV156" s="354" t="s">
        <v>368</v>
      </c>
      <c r="AW156" s="354" t="s">
        <v>368</v>
      </c>
      <c r="AX156" s="354" t="s">
        <v>368</v>
      </c>
      <c r="AY156" s="354" t="s">
        <v>368</v>
      </c>
      <c r="AZ156" s="354"/>
      <c r="BA156" s="354" t="s">
        <v>368</v>
      </c>
      <c r="BB156" s="354"/>
      <c r="BC156" s="354" t="s">
        <v>368</v>
      </c>
      <c r="BD156" s="354" t="s">
        <v>368</v>
      </c>
      <c r="BE156" s="354" t="s">
        <v>368</v>
      </c>
      <c r="BF156" s="354" t="s">
        <v>368</v>
      </c>
      <c r="BG156" s="354"/>
      <c r="BH156" s="354" t="s">
        <v>368</v>
      </c>
      <c r="BI156" s="354" t="s">
        <v>368</v>
      </c>
      <c r="BJ156" s="354"/>
      <c r="BK156" s="354" t="s">
        <v>368</v>
      </c>
      <c r="BL156" s="354" t="s">
        <v>368</v>
      </c>
      <c r="BM156" s="354" t="s">
        <v>368</v>
      </c>
      <c r="BN156" s="354" t="s">
        <v>368</v>
      </c>
      <c r="BO156" s="354" t="s">
        <v>368</v>
      </c>
      <c r="BP156" s="354" t="s">
        <v>368</v>
      </c>
      <c r="BQ156" s="354"/>
      <c r="BR156" s="354" t="s">
        <v>368</v>
      </c>
      <c r="BS156" s="354" t="s">
        <v>368</v>
      </c>
      <c r="BT156" s="400">
        <f t="shared" si="5"/>
        <v>0</v>
      </c>
      <c r="BU156"/>
      <c r="BV156" s="287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9"/>
      <c r="CW156" s="289"/>
      <c r="CX156" s="289"/>
      <c r="CY156" s="289"/>
      <c r="CZ156" s="289"/>
      <c r="DA156" s="289"/>
      <c r="DB156" s="289"/>
      <c r="DC156" s="289"/>
      <c r="DD156" s="289"/>
      <c r="DE156" s="289"/>
      <c r="DF156" s="289"/>
      <c r="DG156" s="289"/>
      <c r="DH156" s="289"/>
      <c r="DI156" s="289"/>
      <c r="DJ156" s="289"/>
      <c r="DK156" s="289"/>
      <c r="DL156" s="289"/>
      <c r="DM156" s="289"/>
      <c r="DN156" s="289"/>
      <c r="DO156" s="289"/>
      <c r="DP156" s="289"/>
      <c r="DQ156" s="289"/>
      <c r="DR156" s="289"/>
      <c r="DS156" s="289"/>
      <c r="DT156" s="289"/>
      <c r="DU156" s="289"/>
      <c r="DV156" s="289"/>
      <c r="DW156" s="289"/>
      <c r="DX156" s="289"/>
      <c r="DY156" s="289"/>
      <c r="DZ156" s="289"/>
      <c r="EA156" s="289"/>
      <c r="EB156" s="289"/>
      <c r="EC156" s="289"/>
      <c r="ED156" s="289"/>
      <c r="EE156" s="289"/>
      <c r="EF156" s="289"/>
      <c r="EG156" s="289"/>
      <c r="EH156" s="289"/>
      <c r="EI156" s="289"/>
      <c r="EJ156" s="289"/>
      <c r="EK156" s="289"/>
      <c r="EL156" s="289"/>
      <c r="EM156" s="289"/>
      <c r="EN156" s="289"/>
      <c r="EO156" s="289"/>
      <c r="EP156" s="289"/>
      <c r="EQ156" s="289"/>
      <c r="ER156" s="289"/>
      <c r="ES156" s="289"/>
      <c r="ET156" s="289"/>
      <c r="EU156" s="289"/>
      <c r="EV156" s="289"/>
      <c r="EW156" s="289"/>
      <c r="EX156" s="289"/>
      <c r="EY156" s="289"/>
      <c r="EZ156" s="289"/>
      <c r="FA156" s="289"/>
      <c r="FB156" s="289"/>
      <c r="FC156" s="289"/>
      <c r="FD156" s="289"/>
      <c r="FE156" s="289"/>
      <c r="FF156" s="289"/>
      <c r="FG156" s="289"/>
      <c r="FH156" s="289"/>
      <c r="FI156" s="289"/>
      <c r="FJ156" s="289"/>
      <c r="FK156" s="289"/>
      <c r="FL156" s="289"/>
      <c r="FM156" s="289"/>
      <c r="FN156" s="289"/>
      <c r="FO156" s="289"/>
      <c r="FP156" s="289"/>
      <c r="FQ156" s="289"/>
      <c r="FR156" s="289"/>
      <c r="FS156" s="289"/>
      <c r="FT156" s="289"/>
      <c r="FU156" s="289"/>
      <c r="FV156" s="289"/>
      <c r="FW156" s="289"/>
      <c r="FX156" s="289"/>
      <c r="FY156" s="289"/>
      <c r="FZ156" s="289"/>
      <c r="GA156" s="289"/>
      <c r="GB156" s="289"/>
      <c r="GC156" s="289"/>
      <c r="GD156" s="289"/>
      <c r="GE156" s="289"/>
      <c r="GF156" s="289"/>
      <c r="GG156" s="289"/>
      <c r="GH156" s="289"/>
      <c r="GI156" s="289"/>
      <c r="GJ156" s="289"/>
      <c r="GK156" s="289"/>
      <c r="GL156" s="289"/>
      <c r="GM156" s="289"/>
      <c r="GN156" s="289"/>
      <c r="GO156" s="289"/>
      <c r="GP156" s="289"/>
      <c r="GQ156" s="289"/>
      <c r="GR156" s="289"/>
      <c r="GS156" s="289"/>
      <c r="GT156" s="289"/>
      <c r="GU156" s="289"/>
      <c r="GV156" s="289"/>
      <c r="GW156" s="289"/>
      <c r="GX156" s="289"/>
      <c r="GY156" s="289"/>
      <c r="GZ156" s="289"/>
      <c r="HA156" s="289"/>
      <c r="HB156" s="289"/>
      <c r="HC156" s="289"/>
      <c r="HD156" s="289"/>
      <c r="HE156" s="289"/>
      <c r="HF156" s="289"/>
      <c r="HG156" s="289"/>
      <c r="HH156" s="289"/>
      <c r="HI156" s="289"/>
      <c r="HJ156" s="289"/>
      <c r="HK156" s="289"/>
      <c r="HL156" s="289"/>
      <c r="HM156" s="289"/>
      <c r="HN156" s="289"/>
      <c r="HO156" s="289"/>
      <c r="HP156" s="289"/>
      <c r="HQ156" s="289"/>
      <c r="HR156" s="289"/>
      <c r="HS156" s="289"/>
      <c r="HT156" s="289"/>
      <c r="HU156" s="289"/>
      <c r="HV156" s="289"/>
      <c r="HW156" s="289"/>
      <c r="HX156" s="289"/>
      <c r="HY156" s="289"/>
      <c r="HZ156" s="289"/>
      <c r="IA156" s="289"/>
      <c r="IB156" s="289"/>
      <c r="IC156" s="289"/>
      <c r="ID156" s="289"/>
      <c r="IE156" s="289"/>
      <c r="IF156" s="289"/>
      <c r="IG156" s="289"/>
      <c r="IH156" s="289"/>
    </row>
    <row r="157" spans="1:242" s="23" customFormat="1" ht="13.5" customHeight="1" x14ac:dyDescent="0.25">
      <c r="A157" s="248">
        <v>73</v>
      </c>
      <c r="B157" s="174" t="s">
        <v>178</v>
      </c>
      <c r="C157" s="358" t="s">
        <v>250</v>
      </c>
      <c r="D157" s="356"/>
      <c r="E157" s="357"/>
      <c r="F157" s="357">
        <v>2</v>
      </c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>
        <v>5</v>
      </c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>
        <v>18</v>
      </c>
      <c r="AL157" s="357"/>
      <c r="AM157" s="357"/>
      <c r="AN157" s="357"/>
      <c r="AO157" s="357"/>
      <c r="AP157" s="357"/>
      <c r="AQ157" s="357"/>
      <c r="AR157" s="357"/>
      <c r="AS157" s="357"/>
      <c r="AT157" s="357">
        <v>20</v>
      </c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7"/>
      <c r="BE157" s="357"/>
      <c r="BF157" s="357"/>
      <c r="BG157" s="357"/>
      <c r="BH157" s="357"/>
      <c r="BI157" s="357"/>
      <c r="BJ157" s="357"/>
      <c r="BK157" s="357"/>
      <c r="BL157" s="357"/>
      <c r="BM157" s="357"/>
      <c r="BN157" s="357">
        <v>2</v>
      </c>
      <c r="BO157" s="357"/>
      <c r="BP157" s="192"/>
      <c r="BQ157" s="192"/>
      <c r="BR157" s="357"/>
      <c r="BS157" s="357">
        <v>1</v>
      </c>
      <c r="BT157" s="401">
        <f t="shared" si="5"/>
        <v>48</v>
      </c>
      <c r="BU157"/>
      <c r="BV157" s="284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6"/>
      <c r="DW157" s="286"/>
      <c r="DX157" s="286"/>
      <c r="DY157" s="286"/>
      <c r="DZ157" s="286"/>
      <c r="EA157" s="286"/>
      <c r="EB157" s="286"/>
      <c r="EC157" s="286"/>
      <c r="ED157" s="286"/>
      <c r="EE157" s="286"/>
      <c r="EF157" s="286"/>
      <c r="EG157" s="286"/>
      <c r="EH157" s="286"/>
      <c r="EI157" s="286"/>
      <c r="EJ157" s="286"/>
      <c r="EK157" s="286"/>
      <c r="EL157" s="286"/>
      <c r="EM157" s="286"/>
      <c r="EN157" s="286"/>
      <c r="EO157" s="286"/>
      <c r="EP157" s="286"/>
      <c r="EQ157" s="286"/>
      <c r="ER157" s="286"/>
      <c r="ES157" s="286"/>
      <c r="ET157" s="286"/>
      <c r="EU157" s="286"/>
      <c r="EV157" s="286"/>
      <c r="EW157" s="286"/>
      <c r="EX157" s="286"/>
      <c r="EY157" s="286"/>
      <c r="EZ157" s="286"/>
      <c r="FA157" s="286"/>
      <c r="FB157" s="286"/>
      <c r="FC157" s="286"/>
      <c r="FD157" s="286"/>
      <c r="FE157" s="286"/>
      <c r="FF157" s="286"/>
      <c r="FG157" s="286"/>
      <c r="FH157" s="286"/>
      <c r="FI157" s="286"/>
      <c r="FJ157" s="286"/>
      <c r="FK157" s="286"/>
      <c r="FL157" s="286"/>
      <c r="FM157" s="286"/>
      <c r="FN157" s="286"/>
      <c r="FO157" s="286"/>
      <c r="FP157" s="286"/>
      <c r="FQ157" s="286"/>
      <c r="FR157" s="286"/>
      <c r="FS157" s="286"/>
      <c r="FT157" s="286"/>
      <c r="FU157" s="286"/>
      <c r="FV157" s="286"/>
      <c r="FW157" s="286"/>
      <c r="FX157" s="286"/>
      <c r="FY157" s="286"/>
      <c r="FZ157" s="286"/>
      <c r="GA157" s="286"/>
      <c r="GB157" s="286"/>
      <c r="GC157" s="286"/>
      <c r="GD157" s="286"/>
      <c r="GE157" s="286"/>
      <c r="GF157" s="286"/>
      <c r="GG157" s="286"/>
      <c r="GH157" s="286"/>
      <c r="GI157" s="286"/>
      <c r="GJ157" s="286"/>
      <c r="GK157" s="286"/>
      <c r="GL157" s="286"/>
      <c r="GM157" s="286"/>
      <c r="GN157" s="286"/>
      <c r="GO157" s="286"/>
      <c r="GP157" s="286"/>
      <c r="GQ157" s="286"/>
      <c r="GR157" s="286"/>
      <c r="GS157" s="286"/>
      <c r="GT157" s="286"/>
      <c r="GU157" s="286"/>
      <c r="GV157" s="286"/>
      <c r="GW157" s="286"/>
      <c r="GX157" s="286"/>
      <c r="GY157" s="286"/>
      <c r="GZ157" s="286"/>
      <c r="HA157" s="286"/>
      <c r="HB157" s="286"/>
      <c r="HC157" s="286"/>
      <c r="HD157" s="286"/>
      <c r="HE157" s="286"/>
      <c r="HF157" s="286"/>
      <c r="HG157" s="286"/>
      <c r="HH157" s="286"/>
      <c r="HI157" s="286"/>
      <c r="HJ157" s="286"/>
      <c r="HK157" s="286"/>
      <c r="HL157" s="286"/>
      <c r="HM157" s="286"/>
      <c r="HN157" s="286"/>
      <c r="HO157" s="286"/>
      <c r="HP157" s="286"/>
      <c r="HQ157" s="286"/>
      <c r="HR157" s="286"/>
      <c r="HS157" s="286"/>
      <c r="HT157" s="286"/>
      <c r="HU157" s="286"/>
      <c r="HV157" s="286"/>
      <c r="HW157" s="286"/>
      <c r="HX157" s="286"/>
      <c r="HY157" s="286"/>
      <c r="HZ157" s="286"/>
      <c r="IA157" s="286"/>
      <c r="IB157" s="286"/>
      <c r="IC157" s="286"/>
      <c r="ID157" s="286"/>
      <c r="IE157" s="286"/>
      <c r="IF157" s="286"/>
      <c r="IG157" s="286"/>
      <c r="IH157" s="286"/>
    </row>
    <row r="158" spans="1:242" s="270" customFormat="1" ht="13.5" customHeight="1" x14ac:dyDescent="0.25">
      <c r="A158" s="269"/>
      <c r="B158" s="244"/>
      <c r="C158" s="360"/>
      <c r="D158" s="322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>
        <v>6</v>
      </c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>
        <v>5</v>
      </c>
      <c r="AL158" s="323"/>
      <c r="AM158" s="323"/>
      <c r="AN158" s="323"/>
      <c r="AO158" s="323"/>
      <c r="AP158" s="323"/>
      <c r="AQ158" s="323"/>
      <c r="AR158" s="323"/>
      <c r="AS158" s="323"/>
      <c r="AT158" s="323">
        <v>14</v>
      </c>
      <c r="AU158" s="323"/>
      <c r="AV158" s="323"/>
      <c r="AW158" s="323"/>
      <c r="AX158" s="323"/>
      <c r="AY158" s="323"/>
      <c r="AZ158" s="323"/>
      <c r="BA158" s="323"/>
      <c r="BB158" s="323"/>
      <c r="BC158" s="323"/>
      <c r="BD158" s="323"/>
      <c r="BE158" s="323"/>
      <c r="BF158" s="323"/>
      <c r="BG158" s="323"/>
      <c r="BH158" s="323"/>
      <c r="BI158" s="323"/>
      <c r="BJ158" s="323"/>
      <c r="BK158" s="323"/>
      <c r="BL158" s="323"/>
      <c r="BM158" s="323"/>
      <c r="BN158" s="323">
        <v>3</v>
      </c>
      <c r="BO158" s="323"/>
      <c r="BP158" s="335"/>
      <c r="BQ158" s="335"/>
      <c r="BR158" s="323"/>
      <c r="BS158" s="323">
        <v>2</v>
      </c>
      <c r="BT158" s="395">
        <f t="shared" si="5"/>
        <v>30</v>
      </c>
      <c r="BU158"/>
      <c r="BV158" s="287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9"/>
      <c r="CW158" s="289"/>
      <c r="CX158" s="289"/>
      <c r="CY158" s="289"/>
      <c r="CZ158" s="289"/>
      <c r="DA158" s="289"/>
      <c r="DB158" s="289"/>
      <c r="DC158" s="289"/>
      <c r="DD158" s="289"/>
      <c r="DE158" s="289"/>
      <c r="DF158" s="289"/>
      <c r="DG158" s="289"/>
      <c r="DH158" s="289"/>
      <c r="DI158" s="289"/>
      <c r="DJ158" s="289"/>
      <c r="DK158" s="289"/>
      <c r="DL158" s="289"/>
      <c r="DM158" s="289"/>
      <c r="DN158" s="289"/>
      <c r="DO158" s="289"/>
      <c r="DP158" s="289"/>
      <c r="DQ158" s="289"/>
      <c r="DR158" s="289"/>
      <c r="DS158" s="289"/>
      <c r="DT158" s="289"/>
      <c r="DU158" s="289"/>
      <c r="DV158" s="289"/>
      <c r="DW158" s="289"/>
      <c r="DX158" s="289"/>
      <c r="DY158" s="289"/>
      <c r="DZ158" s="289"/>
      <c r="EA158" s="289"/>
      <c r="EB158" s="289"/>
      <c r="EC158" s="289"/>
      <c r="ED158" s="289"/>
      <c r="EE158" s="289"/>
      <c r="EF158" s="289"/>
      <c r="EG158" s="289"/>
      <c r="EH158" s="289"/>
      <c r="EI158" s="289"/>
      <c r="EJ158" s="289"/>
      <c r="EK158" s="289"/>
      <c r="EL158" s="289"/>
      <c r="EM158" s="289"/>
      <c r="EN158" s="289"/>
      <c r="EO158" s="289"/>
      <c r="EP158" s="289"/>
      <c r="EQ158" s="289"/>
      <c r="ER158" s="289"/>
      <c r="ES158" s="289"/>
      <c r="ET158" s="289"/>
      <c r="EU158" s="289"/>
      <c r="EV158" s="289"/>
      <c r="EW158" s="289"/>
      <c r="EX158" s="289"/>
      <c r="EY158" s="289"/>
      <c r="EZ158" s="289"/>
      <c r="FA158" s="289"/>
      <c r="FB158" s="289"/>
      <c r="FC158" s="289"/>
      <c r="FD158" s="289"/>
      <c r="FE158" s="289"/>
      <c r="FF158" s="289"/>
      <c r="FG158" s="289"/>
      <c r="FH158" s="289"/>
      <c r="FI158" s="289"/>
      <c r="FJ158" s="289"/>
      <c r="FK158" s="289"/>
      <c r="FL158" s="289"/>
      <c r="FM158" s="289"/>
      <c r="FN158" s="289"/>
      <c r="FO158" s="289"/>
      <c r="FP158" s="289"/>
      <c r="FQ158" s="289"/>
      <c r="FR158" s="289"/>
      <c r="FS158" s="289"/>
      <c r="FT158" s="289"/>
      <c r="FU158" s="289"/>
      <c r="FV158" s="289"/>
      <c r="FW158" s="289"/>
      <c r="FX158" s="289"/>
      <c r="FY158" s="289"/>
      <c r="FZ158" s="289"/>
      <c r="GA158" s="289"/>
      <c r="GB158" s="289"/>
      <c r="GC158" s="289"/>
      <c r="GD158" s="289"/>
      <c r="GE158" s="289"/>
      <c r="GF158" s="289"/>
      <c r="GG158" s="289"/>
      <c r="GH158" s="289"/>
      <c r="GI158" s="289"/>
      <c r="GJ158" s="289"/>
      <c r="GK158" s="289"/>
      <c r="GL158" s="289"/>
      <c r="GM158" s="289"/>
      <c r="GN158" s="289"/>
      <c r="GO158" s="289"/>
      <c r="GP158" s="289"/>
      <c r="GQ158" s="289"/>
      <c r="GR158" s="289"/>
      <c r="GS158" s="289"/>
      <c r="GT158" s="289"/>
      <c r="GU158" s="289"/>
      <c r="GV158" s="289"/>
      <c r="GW158" s="289"/>
      <c r="GX158" s="289"/>
      <c r="GY158" s="289"/>
      <c r="GZ158" s="289"/>
      <c r="HA158" s="289"/>
      <c r="HB158" s="289"/>
      <c r="HC158" s="289"/>
      <c r="HD158" s="289"/>
      <c r="HE158" s="289"/>
      <c r="HF158" s="289"/>
      <c r="HG158" s="289"/>
      <c r="HH158" s="289"/>
      <c r="HI158" s="289"/>
      <c r="HJ158" s="289"/>
      <c r="HK158" s="289"/>
      <c r="HL158" s="289"/>
      <c r="HM158" s="289"/>
      <c r="HN158" s="289"/>
      <c r="HO158" s="289"/>
      <c r="HP158" s="289"/>
      <c r="HQ158" s="289"/>
      <c r="HR158" s="289"/>
      <c r="HS158" s="289"/>
      <c r="HT158" s="289"/>
      <c r="HU158" s="289"/>
      <c r="HV158" s="289"/>
      <c r="HW158" s="289"/>
      <c r="HX158" s="289"/>
      <c r="HY158" s="289"/>
      <c r="HZ158" s="289"/>
      <c r="IA158" s="289"/>
      <c r="IB158" s="289"/>
      <c r="IC158" s="289"/>
      <c r="ID158" s="289"/>
      <c r="IE158" s="289"/>
      <c r="IF158" s="289"/>
      <c r="IG158" s="289"/>
      <c r="IH158" s="289"/>
    </row>
    <row r="159" spans="1:242" s="23" customFormat="1" ht="13.5" customHeight="1" x14ac:dyDescent="0.25">
      <c r="A159" s="248">
        <v>74</v>
      </c>
      <c r="B159" s="174" t="s">
        <v>47</v>
      </c>
      <c r="C159" s="78" t="s">
        <v>110</v>
      </c>
      <c r="D159" s="327">
        <v>7</v>
      </c>
      <c r="E159" s="324"/>
      <c r="F159" s="324">
        <v>14</v>
      </c>
      <c r="G159" s="324"/>
      <c r="H159" s="324"/>
      <c r="I159" s="324"/>
      <c r="J159" s="324">
        <v>2</v>
      </c>
      <c r="K159" s="324"/>
      <c r="L159" s="324">
        <v>1</v>
      </c>
      <c r="M159" s="324"/>
      <c r="N159" s="324"/>
      <c r="O159" s="324"/>
      <c r="P159" s="324">
        <v>1</v>
      </c>
      <c r="Q159" s="324">
        <v>5</v>
      </c>
      <c r="R159" s="324"/>
      <c r="S159" s="324"/>
      <c r="T159" s="324"/>
      <c r="U159" s="324">
        <v>2</v>
      </c>
      <c r="V159" s="324">
        <v>1</v>
      </c>
      <c r="W159" s="324"/>
      <c r="X159" s="324"/>
      <c r="Y159" s="324"/>
      <c r="Z159" s="324"/>
      <c r="AA159" s="324">
        <v>17</v>
      </c>
      <c r="AB159" s="324">
        <v>4</v>
      </c>
      <c r="AC159" s="324"/>
      <c r="AD159" s="324"/>
      <c r="AE159" s="324"/>
      <c r="AF159" s="324"/>
      <c r="AG159" s="324">
        <v>2</v>
      </c>
      <c r="AH159" s="324"/>
      <c r="AI159" s="324">
        <v>9</v>
      </c>
      <c r="AJ159" s="324"/>
      <c r="AK159" s="324">
        <v>3</v>
      </c>
      <c r="AL159" s="324"/>
      <c r="AM159" s="324"/>
      <c r="AN159" s="324"/>
      <c r="AO159" s="324"/>
      <c r="AP159" s="324"/>
      <c r="AQ159" s="324"/>
      <c r="AR159" s="324"/>
      <c r="AS159" s="324"/>
      <c r="AT159" s="324">
        <v>37</v>
      </c>
      <c r="AU159" s="324"/>
      <c r="AV159" s="324">
        <v>6</v>
      </c>
      <c r="AW159" s="324"/>
      <c r="AX159" s="324"/>
      <c r="AY159" s="324"/>
      <c r="AZ159" s="324"/>
      <c r="BA159" s="324"/>
      <c r="BB159" s="324"/>
      <c r="BC159" s="324"/>
      <c r="BD159" s="324"/>
      <c r="BE159" s="324"/>
      <c r="BF159" s="324"/>
      <c r="BG159" s="324"/>
      <c r="BH159" s="324"/>
      <c r="BI159" s="324"/>
      <c r="BJ159" s="324"/>
      <c r="BK159" s="324"/>
      <c r="BL159" s="324"/>
      <c r="BM159" s="324"/>
      <c r="BN159" s="324">
        <v>110</v>
      </c>
      <c r="BO159" s="324"/>
      <c r="BP159" s="324"/>
      <c r="BQ159" s="332"/>
      <c r="BR159" s="158"/>
      <c r="BS159" s="324">
        <v>2</v>
      </c>
      <c r="BT159" s="185">
        <f t="shared" si="5"/>
        <v>223</v>
      </c>
      <c r="BU159"/>
      <c r="BV159" s="284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  <c r="CR159" s="285"/>
      <c r="CS159" s="285"/>
      <c r="CT159" s="285"/>
      <c r="CU159" s="285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6"/>
      <c r="DW159" s="286"/>
      <c r="DX159" s="286"/>
      <c r="DY159" s="286"/>
      <c r="DZ159" s="286"/>
      <c r="EA159" s="286"/>
      <c r="EB159" s="286"/>
      <c r="EC159" s="286"/>
      <c r="ED159" s="286"/>
      <c r="EE159" s="286"/>
      <c r="EF159" s="286"/>
      <c r="EG159" s="286"/>
      <c r="EH159" s="286"/>
      <c r="EI159" s="286"/>
      <c r="EJ159" s="286"/>
      <c r="EK159" s="286"/>
      <c r="EL159" s="286"/>
      <c r="EM159" s="286"/>
      <c r="EN159" s="286"/>
      <c r="EO159" s="286"/>
      <c r="EP159" s="286"/>
      <c r="EQ159" s="286"/>
      <c r="ER159" s="286"/>
      <c r="ES159" s="286"/>
      <c r="ET159" s="286"/>
      <c r="EU159" s="286"/>
      <c r="EV159" s="286"/>
      <c r="EW159" s="286"/>
      <c r="EX159" s="286"/>
      <c r="EY159" s="286"/>
      <c r="EZ159" s="286"/>
      <c r="FA159" s="286"/>
      <c r="FB159" s="286"/>
      <c r="FC159" s="286"/>
      <c r="FD159" s="286"/>
      <c r="FE159" s="286"/>
      <c r="FF159" s="286"/>
      <c r="FG159" s="286"/>
      <c r="FH159" s="286"/>
      <c r="FI159" s="286"/>
      <c r="FJ159" s="286"/>
      <c r="FK159" s="286"/>
      <c r="FL159" s="286"/>
      <c r="FM159" s="286"/>
      <c r="FN159" s="286"/>
      <c r="FO159" s="286"/>
      <c r="FP159" s="286"/>
      <c r="FQ159" s="286"/>
      <c r="FR159" s="286"/>
      <c r="FS159" s="286"/>
      <c r="FT159" s="286"/>
      <c r="FU159" s="286"/>
      <c r="FV159" s="286"/>
      <c r="FW159" s="286"/>
      <c r="FX159" s="286"/>
      <c r="FY159" s="286"/>
      <c r="FZ159" s="286"/>
      <c r="GA159" s="286"/>
      <c r="GB159" s="286"/>
      <c r="GC159" s="286"/>
      <c r="GD159" s="286"/>
      <c r="GE159" s="286"/>
      <c r="GF159" s="286"/>
      <c r="GG159" s="286"/>
      <c r="GH159" s="286"/>
      <c r="GI159" s="286"/>
      <c r="GJ159" s="286"/>
      <c r="GK159" s="286"/>
      <c r="GL159" s="286"/>
      <c r="GM159" s="286"/>
      <c r="GN159" s="286"/>
      <c r="GO159" s="286"/>
      <c r="GP159" s="286"/>
      <c r="GQ159" s="286"/>
      <c r="GR159" s="286"/>
      <c r="GS159" s="286"/>
      <c r="GT159" s="286"/>
      <c r="GU159" s="286"/>
      <c r="GV159" s="286"/>
      <c r="GW159" s="286"/>
      <c r="GX159" s="286"/>
      <c r="GY159" s="286"/>
      <c r="GZ159" s="286"/>
      <c r="HA159" s="286"/>
      <c r="HB159" s="286"/>
      <c r="HC159" s="286"/>
      <c r="HD159" s="286"/>
      <c r="HE159" s="286"/>
      <c r="HF159" s="286"/>
      <c r="HG159" s="286"/>
      <c r="HH159" s="286"/>
      <c r="HI159" s="286"/>
      <c r="HJ159" s="286"/>
      <c r="HK159" s="286"/>
      <c r="HL159" s="286"/>
      <c r="HM159" s="286"/>
      <c r="HN159" s="286"/>
      <c r="HO159" s="286"/>
      <c r="HP159" s="286"/>
      <c r="HQ159" s="286"/>
      <c r="HR159" s="286"/>
      <c r="HS159" s="286"/>
      <c r="HT159" s="286"/>
      <c r="HU159" s="286"/>
      <c r="HV159" s="286"/>
      <c r="HW159" s="286"/>
      <c r="HX159" s="286"/>
      <c r="HY159" s="286"/>
      <c r="HZ159" s="286"/>
      <c r="IA159" s="286"/>
      <c r="IB159" s="286"/>
      <c r="IC159" s="286"/>
      <c r="ID159" s="286"/>
      <c r="IE159" s="286"/>
      <c r="IF159" s="286"/>
      <c r="IG159" s="286"/>
      <c r="IH159" s="286"/>
    </row>
    <row r="160" spans="1:242" s="270" customFormat="1" ht="13.5" customHeight="1" x14ac:dyDescent="0.25">
      <c r="A160" s="269"/>
      <c r="B160" s="366"/>
      <c r="C160" s="359" t="s">
        <v>170</v>
      </c>
      <c r="D160" s="322">
        <v>5</v>
      </c>
      <c r="E160" s="323"/>
      <c r="F160" s="323">
        <v>8</v>
      </c>
      <c r="G160" s="323"/>
      <c r="H160" s="323"/>
      <c r="I160" s="323">
        <v>1</v>
      </c>
      <c r="J160" s="323"/>
      <c r="K160" s="323"/>
      <c r="L160" s="323">
        <v>1</v>
      </c>
      <c r="M160" s="323"/>
      <c r="N160" s="323"/>
      <c r="O160" s="323"/>
      <c r="P160" s="323">
        <v>1</v>
      </c>
      <c r="Q160" s="323">
        <v>5</v>
      </c>
      <c r="R160" s="323"/>
      <c r="S160" s="323"/>
      <c r="T160" s="323"/>
      <c r="U160" s="323">
        <v>3</v>
      </c>
      <c r="V160" s="323"/>
      <c r="W160" s="323"/>
      <c r="X160" s="323"/>
      <c r="Y160" s="323">
        <v>2</v>
      </c>
      <c r="Z160" s="323"/>
      <c r="AA160" s="323">
        <v>20</v>
      </c>
      <c r="AB160" s="323"/>
      <c r="AC160" s="323"/>
      <c r="AD160" s="323"/>
      <c r="AE160" s="323"/>
      <c r="AF160" s="323"/>
      <c r="AG160" s="323">
        <v>11</v>
      </c>
      <c r="AH160" s="323"/>
      <c r="AI160" s="323">
        <v>2</v>
      </c>
      <c r="AJ160" s="323"/>
      <c r="AK160" s="323">
        <v>1</v>
      </c>
      <c r="AL160" s="323"/>
      <c r="AM160" s="323"/>
      <c r="AN160" s="323"/>
      <c r="AO160" s="323"/>
      <c r="AP160" s="323"/>
      <c r="AQ160" s="323"/>
      <c r="AR160" s="323"/>
      <c r="AS160" s="323">
        <v>5</v>
      </c>
      <c r="AT160" s="323">
        <v>19</v>
      </c>
      <c r="AU160" s="323"/>
      <c r="AV160" s="323">
        <v>7</v>
      </c>
      <c r="AW160" s="323"/>
      <c r="AX160" s="323"/>
      <c r="AY160" s="323"/>
      <c r="AZ160" s="323"/>
      <c r="BA160" s="323"/>
      <c r="BB160" s="323"/>
      <c r="BC160" s="323"/>
      <c r="BD160" s="323"/>
      <c r="BE160" s="323"/>
      <c r="BF160" s="323"/>
      <c r="BG160" s="323"/>
      <c r="BH160" s="323"/>
      <c r="BI160" s="323"/>
      <c r="BJ160" s="323"/>
      <c r="BK160" s="323"/>
      <c r="BL160" s="323"/>
      <c r="BM160" s="323"/>
      <c r="BN160" s="323">
        <v>60</v>
      </c>
      <c r="BO160" s="323"/>
      <c r="BP160" s="323"/>
      <c r="BQ160" s="333"/>
      <c r="BR160" s="334"/>
      <c r="BS160" s="323"/>
      <c r="BT160" s="395">
        <f t="shared" si="5"/>
        <v>151</v>
      </c>
      <c r="BU160"/>
      <c r="BV160" s="287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9"/>
      <c r="CW160" s="289"/>
      <c r="CX160" s="289"/>
      <c r="CY160" s="289"/>
      <c r="CZ160" s="289"/>
      <c r="DA160" s="289"/>
      <c r="DB160" s="289"/>
      <c r="DC160" s="289"/>
      <c r="DD160" s="289"/>
      <c r="DE160" s="289"/>
      <c r="DF160" s="289"/>
      <c r="DG160" s="289"/>
      <c r="DH160" s="289"/>
      <c r="DI160" s="289"/>
      <c r="DJ160" s="289"/>
      <c r="DK160" s="289"/>
      <c r="DL160" s="289"/>
      <c r="DM160" s="289"/>
      <c r="DN160" s="289"/>
      <c r="DO160" s="289"/>
      <c r="DP160" s="289"/>
      <c r="DQ160" s="289"/>
      <c r="DR160" s="289"/>
      <c r="DS160" s="289"/>
      <c r="DT160" s="289"/>
      <c r="DU160" s="289"/>
      <c r="DV160" s="289"/>
      <c r="DW160" s="289"/>
      <c r="DX160" s="289"/>
      <c r="DY160" s="289"/>
      <c r="DZ160" s="289"/>
      <c r="EA160" s="289"/>
      <c r="EB160" s="289"/>
      <c r="EC160" s="289"/>
      <c r="ED160" s="289"/>
      <c r="EE160" s="289"/>
      <c r="EF160" s="289"/>
      <c r="EG160" s="289"/>
      <c r="EH160" s="289"/>
      <c r="EI160" s="289"/>
      <c r="EJ160" s="289"/>
      <c r="EK160" s="289"/>
      <c r="EL160" s="289"/>
      <c r="EM160" s="289"/>
      <c r="EN160" s="289"/>
      <c r="EO160" s="289"/>
      <c r="EP160" s="289"/>
      <c r="EQ160" s="289"/>
      <c r="ER160" s="289"/>
      <c r="ES160" s="289"/>
      <c r="ET160" s="289"/>
      <c r="EU160" s="289"/>
      <c r="EV160" s="289"/>
      <c r="EW160" s="289"/>
      <c r="EX160" s="289"/>
      <c r="EY160" s="289"/>
      <c r="EZ160" s="289"/>
      <c r="FA160" s="289"/>
      <c r="FB160" s="289"/>
      <c r="FC160" s="289"/>
      <c r="FD160" s="289"/>
      <c r="FE160" s="289"/>
      <c r="FF160" s="289"/>
      <c r="FG160" s="289"/>
      <c r="FH160" s="289"/>
      <c r="FI160" s="289"/>
      <c r="FJ160" s="289"/>
      <c r="FK160" s="289"/>
      <c r="FL160" s="289"/>
      <c r="FM160" s="289"/>
      <c r="FN160" s="289"/>
      <c r="FO160" s="289"/>
      <c r="FP160" s="289"/>
      <c r="FQ160" s="289"/>
      <c r="FR160" s="289"/>
      <c r="FS160" s="289"/>
      <c r="FT160" s="289"/>
      <c r="FU160" s="289"/>
      <c r="FV160" s="289"/>
      <c r="FW160" s="289"/>
      <c r="FX160" s="289"/>
      <c r="FY160" s="289"/>
      <c r="FZ160" s="289"/>
      <c r="GA160" s="289"/>
      <c r="GB160" s="289"/>
      <c r="GC160" s="289"/>
      <c r="GD160" s="289"/>
      <c r="GE160" s="289"/>
      <c r="GF160" s="289"/>
      <c r="GG160" s="289"/>
      <c r="GH160" s="289"/>
      <c r="GI160" s="289"/>
      <c r="GJ160" s="289"/>
      <c r="GK160" s="289"/>
      <c r="GL160" s="289"/>
      <c r="GM160" s="289"/>
      <c r="GN160" s="289"/>
      <c r="GO160" s="289"/>
      <c r="GP160" s="289"/>
      <c r="GQ160" s="289"/>
      <c r="GR160" s="289"/>
      <c r="GS160" s="289"/>
      <c r="GT160" s="289"/>
      <c r="GU160" s="289"/>
      <c r="GV160" s="289"/>
      <c r="GW160" s="289"/>
      <c r="GX160" s="289"/>
      <c r="GY160" s="289"/>
      <c r="GZ160" s="289"/>
      <c r="HA160" s="289"/>
      <c r="HB160" s="289"/>
      <c r="HC160" s="289"/>
      <c r="HD160" s="289"/>
      <c r="HE160" s="289"/>
      <c r="HF160" s="289"/>
      <c r="HG160" s="289"/>
      <c r="HH160" s="289"/>
      <c r="HI160" s="289"/>
      <c r="HJ160" s="289"/>
      <c r="HK160" s="289"/>
      <c r="HL160" s="289"/>
      <c r="HM160" s="289"/>
      <c r="HN160" s="289"/>
      <c r="HO160" s="289"/>
      <c r="HP160" s="289"/>
      <c r="HQ160" s="289"/>
      <c r="HR160" s="289"/>
      <c r="HS160" s="289"/>
      <c r="HT160" s="289"/>
      <c r="HU160" s="289"/>
      <c r="HV160" s="289"/>
      <c r="HW160" s="289"/>
      <c r="HX160" s="289"/>
      <c r="HY160" s="289"/>
      <c r="HZ160" s="289"/>
      <c r="IA160" s="289"/>
      <c r="IB160" s="289"/>
      <c r="IC160" s="289"/>
      <c r="ID160" s="289"/>
      <c r="IE160" s="289"/>
      <c r="IF160" s="289"/>
      <c r="IG160" s="289"/>
      <c r="IH160" s="289"/>
    </row>
    <row r="161" spans="1:242" s="24" customFormat="1" ht="13.5" customHeight="1" x14ac:dyDescent="0.25">
      <c r="A161" s="249"/>
      <c r="B161" s="250"/>
      <c r="C161" s="251" t="s">
        <v>316</v>
      </c>
      <c r="D161" s="155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402"/>
      <c r="BU161"/>
      <c r="BV161" s="298"/>
      <c r="BW161" s="299"/>
      <c r="BX161" s="299"/>
      <c r="BY161" s="299"/>
      <c r="BZ161" s="299"/>
      <c r="CA161" s="299"/>
      <c r="CB161" s="299"/>
      <c r="CC161" s="299"/>
      <c r="CD161" s="299"/>
      <c r="CE161" s="299"/>
      <c r="CF161" s="299"/>
      <c r="CG161" s="299"/>
      <c r="CH161" s="299"/>
      <c r="CI161" s="299"/>
      <c r="CJ161" s="299"/>
      <c r="CK161" s="299"/>
      <c r="CL161" s="299"/>
      <c r="CM161" s="299"/>
      <c r="CN161" s="299"/>
      <c r="CO161" s="299"/>
      <c r="CP161" s="299"/>
      <c r="CQ161" s="299"/>
      <c r="CR161" s="299"/>
      <c r="CS161" s="299"/>
      <c r="CT161" s="299"/>
      <c r="CU161" s="299"/>
      <c r="CV161" s="300"/>
      <c r="CW161" s="300"/>
      <c r="CX161" s="300"/>
      <c r="CY161" s="300"/>
      <c r="CZ161" s="300"/>
      <c r="DA161" s="300"/>
      <c r="DB161" s="300"/>
      <c r="DC161" s="300"/>
      <c r="DD161" s="300"/>
      <c r="DE161" s="300"/>
      <c r="DF161" s="300"/>
      <c r="DG161" s="300"/>
      <c r="DH161" s="300"/>
      <c r="DI161" s="300"/>
      <c r="DJ161" s="300"/>
      <c r="DK161" s="300"/>
      <c r="DL161" s="300"/>
      <c r="DM161" s="300"/>
      <c r="DN161" s="300"/>
      <c r="DO161" s="300"/>
      <c r="DP161" s="300"/>
      <c r="DQ161" s="300"/>
      <c r="DR161" s="300"/>
      <c r="DS161" s="300"/>
      <c r="DT161" s="300"/>
      <c r="DU161" s="300"/>
      <c r="DV161" s="300"/>
      <c r="DW161" s="300"/>
      <c r="DX161" s="300"/>
      <c r="DY161" s="300"/>
      <c r="DZ161" s="300"/>
      <c r="EA161" s="300"/>
      <c r="EB161" s="300"/>
      <c r="EC161" s="300"/>
      <c r="ED161" s="300"/>
      <c r="EE161" s="300"/>
      <c r="EF161" s="300"/>
      <c r="EG161" s="300"/>
      <c r="EH161" s="300"/>
      <c r="EI161" s="300"/>
      <c r="EJ161" s="300"/>
      <c r="EK161" s="300"/>
      <c r="EL161" s="300"/>
      <c r="EM161" s="300"/>
      <c r="EN161" s="300"/>
      <c r="EO161" s="300"/>
      <c r="EP161" s="300"/>
      <c r="EQ161" s="300"/>
      <c r="ER161" s="300"/>
      <c r="ES161" s="300"/>
      <c r="ET161" s="300"/>
      <c r="EU161" s="300"/>
      <c r="EV161" s="300"/>
      <c r="EW161" s="300"/>
      <c r="EX161" s="300"/>
      <c r="EY161" s="300"/>
      <c r="EZ161" s="300"/>
      <c r="FA161" s="300"/>
      <c r="FB161" s="300"/>
      <c r="FC161" s="300"/>
      <c r="FD161" s="300"/>
      <c r="FE161" s="300"/>
      <c r="FF161" s="300"/>
      <c r="FG161" s="300"/>
      <c r="FH161" s="300"/>
      <c r="FI161" s="300"/>
      <c r="FJ161" s="300"/>
      <c r="FK161" s="300"/>
      <c r="FL161" s="300"/>
      <c r="FM161" s="300"/>
      <c r="FN161" s="300"/>
      <c r="FO161" s="300"/>
      <c r="FP161" s="300"/>
      <c r="FQ161" s="300"/>
      <c r="FR161" s="300"/>
      <c r="FS161" s="300"/>
      <c r="FT161" s="300"/>
      <c r="FU161" s="300"/>
      <c r="FV161" s="300"/>
      <c r="FW161" s="300"/>
      <c r="FX161" s="300"/>
      <c r="FY161" s="300"/>
      <c r="FZ161" s="300"/>
      <c r="GA161" s="300"/>
      <c r="GB161" s="300"/>
      <c r="GC161" s="300"/>
      <c r="GD161" s="300"/>
      <c r="GE161" s="300"/>
      <c r="GF161" s="300"/>
      <c r="GG161" s="300"/>
      <c r="GH161" s="300"/>
      <c r="GI161" s="300"/>
      <c r="GJ161" s="300"/>
      <c r="GK161" s="300"/>
      <c r="GL161" s="300"/>
      <c r="GM161" s="300"/>
      <c r="GN161" s="300"/>
      <c r="GO161" s="300"/>
      <c r="GP161" s="300"/>
      <c r="GQ161" s="300"/>
      <c r="GR161" s="300"/>
      <c r="GS161" s="300"/>
      <c r="GT161" s="300"/>
      <c r="GU161" s="300"/>
      <c r="GV161" s="300"/>
      <c r="GW161" s="300"/>
      <c r="GX161" s="300"/>
      <c r="GY161" s="300"/>
      <c r="GZ161" s="300"/>
      <c r="HA161" s="300"/>
      <c r="HB161" s="300"/>
      <c r="HC161" s="300"/>
      <c r="HD161" s="300"/>
      <c r="HE161" s="300"/>
      <c r="HF161" s="300"/>
      <c r="HG161" s="300"/>
      <c r="HH161" s="300"/>
      <c r="HI161" s="300"/>
      <c r="HJ161" s="300"/>
      <c r="HK161" s="300"/>
      <c r="HL161" s="300"/>
      <c r="HM161" s="300"/>
      <c r="HN161" s="300"/>
      <c r="HO161" s="300"/>
      <c r="HP161" s="300"/>
      <c r="HQ161" s="300"/>
      <c r="HR161" s="300"/>
      <c r="HS161" s="300"/>
      <c r="HT161" s="300"/>
      <c r="HU161" s="300"/>
      <c r="HV161" s="300"/>
      <c r="HW161" s="300"/>
      <c r="HX161" s="300"/>
      <c r="HY161" s="300"/>
      <c r="HZ161" s="300"/>
      <c r="IA161" s="300"/>
      <c r="IB161" s="300"/>
      <c r="IC161" s="300"/>
      <c r="ID161" s="300"/>
      <c r="IE161" s="300"/>
      <c r="IF161" s="300"/>
      <c r="IG161" s="300"/>
      <c r="IH161" s="300"/>
    </row>
    <row r="162" spans="1:242" s="24" customFormat="1" ht="12.75" customHeight="1" x14ac:dyDescent="0.25">
      <c r="A162" s="252"/>
      <c r="B162" s="253"/>
      <c r="C162" s="254" t="s">
        <v>350</v>
      </c>
      <c r="D162" s="155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402"/>
      <c r="BU162"/>
      <c r="BV162" s="298"/>
      <c r="BW162" s="299"/>
      <c r="BX162" s="299"/>
      <c r="BY162" s="299"/>
      <c r="BZ162" s="299"/>
      <c r="CA162" s="299"/>
      <c r="CB162" s="299"/>
      <c r="CC162" s="299"/>
      <c r="CD162" s="299"/>
      <c r="CE162" s="299"/>
      <c r="CF162" s="299"/>
      <c r="CG162" s="299"/>
      <c r="CH162" s="299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299"/>
      <c r="CT162" s="299"/>
      <c r="CU162" s="299"/>
      <c r="CV162" s="300"/>
      <c r="CW162" s="300"/>
      <c r="CX162" s="300"/>
      <c r="CY162" s="300"/>
      <c r="CZ162" s="300"/>
      <c r="DA162" s="300"/>
      <c r="DB162" s="300"/>
      <c r="DC162" s="300"/>
      <c r="DD162" s="300"/>
      <c r="DE162" s="300"/>
      <c r="DF162" s="300"/>
      <c r="DG162" s="300"/>
      <c r="DH162" s="300"/>
      <c r="DI162" s="300"/>
      <c r="DJ162" s="300"/>
      <c r="DK162" s="300"/>
      <c r="DL162" s="300"/>
      <c r="DM162" s="300"/>
      <c r="DN162" s="300"/>
      <c r="DO162" s="300"/>
      <c r="DP162" s="300"/>
      <c r="DQ162" s="300"/>
      <c r="DR162" s="300"/>
      <c r="DS162" s="300"/>
      <c r="DT162" s="300"/>
      <c r="DU162" s="300"/>
      <c r="DV162" s="300"/>
      <c r="DW162" s="300"/>
      <c r="DX162" s="300"/>
      <c r="DY162" s="300"/>
      <c r="DZ162" s="300"/>
      <c r="EA162" s="300"/>
      <c r="EB162" s="300"/>
      <c r="EC162" s="300"/>
      <c r="ED162" s="300"/>
      <c r="EE162" s="300"/>
      <c r="EF162" s="300"/>
      <c r="EG162" s="300"/>
      <c r="EH162" s="300"/>
      <c r="EI162" s="300"/>
      <c r="EJ162" s="300"/>
      <c r="EK162" s="300"/>
      <c r="EL162" s="300"/>
      <c r="EM162" s="300"/>
      <c r="EN162" s="300"/>
      <c r="EO162" s="300"/>
      <c r="EP162" s="300"/>
      <c r="EQ162" s="300"/>
      <c r="ER162" s="300"/>
      <c r="ES162" s="300"/>
      <c r="ET162" s="300"/>
      <c r="EU162" s="300"/>
      <c r="EV162" s="300"/>
      <c r="EW162" s="300"/>
      <c r="EX162" s="300"/>
      <c r="EY162" s="300"/>
      <c r="EZ162" s="300"/>
      <c r="FA162" s="300"/>
      <c r="FB162" s="300"/>
      <c r="FC162" s="300"/>
      <c r="FD162" s="300"/>
      <c r="FE162" s="300"/>
      <c r="FF162" s="300"/>
      <c r="FG162" s="300"/>
      <c r="FH162" s="300"/>
      <c r="FI162" s="300"/>
      <c r="FJ162" s="300"/>
      <c r="FK162" s="300"/>
      <c r="FL162" s="300"/>
      <c r="FM162" s="300"/>
      <c r="FN162" s="300"/>
      <c r="FO162" s="300"/>
      <c r="FP162" s="300"/>
      <c r="FQ162" s="300"/>
      <c r="FR162" s="300"/>
      <c r="FS162" s="300"/>
      <c r="FT162" s="300"/>
      <c r="FU162" s="300"/>
      <c r="FV162" s="300"/>
      <c r="FW162" s="300"/>
      <c r="FX162" s="300"/>
      <c r="FY162" s="300"/>
      <c r="FZ162" s="300"/>
      <c r="GA162" s="300"/>
      <c r="GB162" s="300"/>
      <c r="GC162" s="300"/>
      <c r="GD162" s="300"/>
      <c r="GE162" s="300"/>
      <c r="GF162" s="300"/>
      <c r="GG162" s="300"/>
      <c r="GH162" s="300"/>
      <c r="GI162" s="300"/>
      <c r="GJ162" s="300"/>
      <c r="GK162" s="300"/>
      <c r="GL162" s="300"/>
      <c r="GM162" s="300"/>
      <c r="GN162" s="300"/>
      <c r="GO162" s="300"/>
      <c r="GP162" s="300"/>
      <c r="GQ162" s="300"/>
      <c r="GR162" s="300"/>
      <c r="GS162" s="300"/>
      <c r="GT162" s="300"/>
      <c r="GU162" s="300"/>
      <c r="GV162" s="300"/>
      <c r="GW162" s="300"/>
      <c r="GX162" s="300"/>
      <c r="GY162" s="300"/>
      <c r="GZ162" s="300"/>
      <c r="HA162" s="300"/>
      <c r="HB162" s="300"/>
      <c r="HC162" s="300"/>
      <c r="HD162" s="300"/>
      <c r="HE162" s="300"/>
      <c r="HF162" s="300"/>
      <c r="HG162" s="300"/>
      <c r="HH162" s="300"/>
      <c r="HI162" s="300"/>
      <c r="HJ162" s="300"/>
      <c r="HK162" s="300"/>
      <c r="HL162" s="300"/>
      <c r="HM162" s="300"/>
      <c r="HN162" s="300"/>
      <c r="HO162" s="300"/>
      <c r="HP162" s="300"/>
      <c r="HQ162" s="300"/>
      <c r="HR162" s="300"/>
      <c r="HS162" s="300"/>
      <c r="HT162" s="300"/>
      <c r="HU162" s="300"/>
      <c r="HV162" s="300"/>
      <c r="HW162" s="300"/>
      <c r="HX162" s="300"/>
      <c r="HY162" s="300"/>
      <c r="HZ162" s="300"/>
      <c r="IA162" s="300"/>
      <c r="IB162" s="300"/>
      <c r="IC162" s="300"/>
      <c r="ID162" s="300"/>
      <c r="IE162" s="300"/>
      <c r="IF162" s="300"/>
      <c r="IG162" s="300"/>
      <c r="IH162" s="300"/>
    </row>
    <row r="163" spans="1:242" s="20" customFormat="1" ht="10.5" customHeight="1" x14ac:dyDescent="0.25">
      <c r="A163" s="255"/>
      <c r="B163" s="275"/>
      <c r="C163" s="256" t="s">
        <v>349</v>
      </c>
      <c r="D163" s="153">
        <f t="shared" ref="D163:M164" si="6">D175</f>
        <v>58</v>
      </c>
      <c r="E163" s="154">
        <f t="shared" si="6"/>
        <v>36</v>
      </c>
      <c r="F163" s="154">
        <f t="shared" si="6"/>
        <v>170</v>
      </c>
      <c r="G163" s="154">
        <v>0</v>
      </c>
      <c r="H163" s="154">
        <f>H175</f>
        <v>0</v>
      </c>
      <c r="I163" s="154">
        <f t="shared" si="6"/>
        <v>34</v>
      </c>
      <c r="J163" s="154">
        <f>J175</f>
        <v>8</v>
      </c>
      <c r="K163" s="154">
        <f>K175</f>
        <v>0</v>
      </c>
      <c r="L163" s="154">
        <f>L175</f>
        <v>24</v>
      </c>
      <c r="M163" s="154">
        <f t="shared" ref="M163:Z164" si="7">M175</f>
        <v>4</v>
      </c>
      <c r="N163" s="154">
        <f t="shared" si="7"/>
        <v>78</v>
      </c>
      <c r="O163" s="154">
        <f t="shared" si="7"/>
        <v>347</v>
      </c>
      <c r="P163" s="154">
        <f t="shared" si="7"/>
        <v>5</v>
      </c>
      <c r="Q163" s="154">
        <f t="shared" si="7"/>
        <v>32</v>
      </c>
      <c r="R163" s="154">
        <f t="shared" si="7"/>
        <v>5</v>
      </c>
      <c r="S163" s="154">
        <f t="shared" si="7"/>
        <v>4</v>
      </c>
      <c r="T163" s="154">
        <f t="shared" si="7"/>
        <v>19</v>
      </c>
      <c r="U163" s="154">
        <f t="shared" si="7"/>
        <v>568</v>
      </c>
      <c r="V163" s="154">
        <f t="shared" si="7"/>
        <v>79</v>
      </c>
      <c r="W163" s="154">
        <f t="shared" si="7"/>
        <v>7</v>
      </c>
      <c r="X163" s="154">
        <f t="shared" si="7"/>
        <v>0</v>
      </c>
      <c r="Y163" s="154">
        <f t="shared" si="7"/>
        <v>99</v>
      </c>
      <c r="Z163" s="154">
        <f t="shared" si="7"/>
        <v>6</v>
      </c>
      <c r="AA163" s="154">
        <f t="shared" ref="AA163:AE164" si="8">AA175</f>
        <v>541</v>
      </c>
      <c r="AB163" s="154">
        <f t="shared" si="8"/>
        <v>107</v>
      </c>
      <c r="AC163" s="154">
        <f t="shared" si="8"/>
        <v>1</v>
      </c>
      <c r="AD163" s="154">
        <f t="shared" si="8"/>
        <v>0</v>
      </c>
      <c r="AE163" s="154">
        <f t="shared" si="8"/>
        <v>25</v>
      </c>
      <c r="AF163" s="154">
        <f t="shared" ref="AF163:AR164" si="9">AF175</f>
        <v>16</v>
      </c>
      <c r="AG163" s="154">
        <f t="shared" si="9"/>
        <v>119</v>
      </c>
      <c r="AH163" s="154">
        <f t="shared" si="9"/>
        <v>1</v>
      </c>
      <c r="AI163" s="154">
        <f t="shared" si="9"/>
        <v>107</v>
      </c>
      <c r="AJ163" s="154">
        <f t="shared" si="9"/>
        <v>0</v>
      </c>
      <c r="AK163" s="154">
        <f t="shared" si="9"/>
        <v>328</v>
      </c>
      <c r="AL163" s="154">
        <f t="shared" si="9"/>
        <v>0</v>
      </c>
      <c r="AM163" s="154">
        <f t="shared" si="9"/>
        <v>0</v>
      </c>
      <c r="AN163" s="154">
        <f t="shared" si="9"/>
        <v>12</v>
      </c>
      <c r="AO163" s="154">
        <f t="shared" si="9"/>
        <v>0</v>
      </c>
      <c r="AP163" s="154">
        <f t="shared" ref="AP163:AV163" si="10">AP175</f>
        <v>1</v>
      </c>
      <c r="AQ163" s="154">
        <f t="shared" si="10"/>
        <v>0</v>
      </c>
      <c r="AR163" s="154">
        <f t="shared" si="10"/>
        <v>19</v>
      </c>
      <c r="AS163" s="154">
        <f t="shared" si="10"/>
        <v>6</v>
      </c>
      <c r="AT163" s="154">
        <f t="shared" si="10"/>
        <v>1600</v>
      </c>
      <c r="AU163" s="154">
        <f t="shared" si="10"/>
        <v>2</v>
      </c>
      <c r="AV163" s="154">
        <f t="shared" si="10"/>
        <v>61</v>
      </c>
      <c r="AW163" s="154">
        <f t="shared" ref="AW163:BB164" si="11">AW175</f>
        <v>1</v>
      </c>
      <c r="AX163" s="154">
        <f t="shared" si="11"/>
        <v>2</v>
      </c>
      <c r="AY163" s="154">
        <f t="shared" si="11"/>
        <v>14</v>
      </c>
      <c r="AZ163" s="154">
        <f t="shared" si="11"/>
        <v>1</v>
      </c>
      <c r="BA163" s="154">
        <f t="shared" si="11"/>
        <v>1</v>
      </c>
      <c r="BB163" s="154">
        <f t="shared" si="11"/>
        <v>4</v>
      </c>
      <c r="BC163" s="154">
        <f t="shared" ref="BC163:BG164" si="12">BC175</f>
        <v>15</v>
      </c>
      <c r="BD163" s="154">
        <f t="shared" si="12"/>
        <v>32</v>
      </c>
      <c r="BE163" s="154">
        <f t="shared" si="12"/>
        <v>4</v>
      </c>
      <c r="BF163" s="154">
        <f t="shared" si="12"/>
        <v>5</v>
      </c>
      <c r="BG163" s="154">
        <f t="shared" si="12"/>
        <v>0</v>
      </c>
      <c r="BH163" s="154">
        <f>BH175</f>
        <v>0</v>
      </c>
      <c r="BI163" s="154">
        <f t="shared" ref="BI163:BS163" si="13">BI175</f>
        <v>3</v>
      </c>
      <c r="BJ163" s="154">
        <f t="shared" si="13"/>
        <v>0</v>
      </c>
      <c r="BK163" s="154">
        <f t="shared" si="13"/>
        <v>16</v>
      </c>
      <c r="BL163" s="154">
        <f>BL175</f>
        <v>0</v>
      </c>
      <c r="BM163" s="154">
        <f t="shared" si="13"/>
        <v>3</v>
      </c>
      <c r="BN163" s="154">
        <f t="shared" si="13"/>
        <v>1408</v>
      </c>
      <c r="BO163" s="154">
        <f t="shared" si="13"/>
        <v>3</v>
      </c>
      <c r="BP163" s="154">
        <f t="shared" si="13"/>
        <v>0</v>
      </c>
      <c r="BQ163" s="154">
        <f>BQ175</f>
        <v>1</v>
      </c>
      <c r="BR163" s="154">
        <f t="shared" si="13"/>
        <v>61</v>
      </c>
      <c r="BS163" s="154">
        <f t="shared" si="13"/>
        <v>168</v>
      </c>
      <c r="BT163" s="177">
        <f>BT175</f>
        <v>6271</v>
      </c>
      <c r="BU163"/>
      <c r="BV163" s="298"/>
      <c r="BW163" s="299"/>
      <c r="BX163" s="299"/>
      <c r="BY163" s="299"/>
      <c r="BZ163" s="299"/>
      <c r="CA163" s="299"/>
      <c r="CB163" s="299"/>
      <c r="CC163" s="299"/>
      <c r="CD163" s="299"/>
      <c r="CE163" s="299"/>
      <c r="CF163" s="299"/>
      <c r="CG163" s="299"/>
      <c r="CH163" s="299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299"/>
      <c r="CT163" s="299"/>
      <c r="CU163" s="299"/>
      <c r="CV163" s="301"/>
      <c r="CW163" s="301"/>
      <c r="CX163" s="301"/>
      <c r="CY163" s="301"/>
      <c r="CZ163" s="301"/>
      <c r="DA163" s="301"/>
      <c r="DB163" s="301"/>
      <c r="DC163" s="301"/>
      <c r="DD163" s="301"/>
      <c r="DE163" s="301"/>
      <c r="DF163" s="301"/>
      <c r="DG163" s="301"/>
      <c r="DH163" s="301"/>
      <c r="DI163" s="301"/>
      <c r="DJ163" s="301"/>
      <c r="DK163" s="301"/>
      <c r="DL163" s="301"/>
      <c r="DM163" s="301"/>
      <c r="DN163" s="301"/>
      <c r="DO163" s="301"/>
      <c r="DP163" s="301"/>
      <c r="DQ163" s="301"/>
      <c r="DR163" s="301"/>
      <c r="DS163" s="301"/>
      <c r="DT163" s="301"/>
      <c r="DU163" s="301"/>
      <c r="DV163" s="301"/>
      <c r="DW163" s="301"/>
      <c r="DX163" s="301"/>
      <c r="DY163" s="301"/>
      <c r="DZ163" s="301"/>
      <c r="EA163" s="301"/>
      <c r="EB163" s="301"/>
      <c r="EC163" s="301"/>
      <c r="ED163" s="301"/>
      <c r="EE163" s="301"/>
      <c r="EF163" s="301"/>
      <c r="EG163" s="301"/>
      <c r="EH163" s="301"/>
      <c r="EI163" s="301"/>
      <c r="EJ163" s="301"/>
      <c r="EK163" s="301"/>
      <c r="EL163" s="301"/>
      <c r="EM163" s="301"/>
      <c r="EN163" s="301"/>
      <c r="EO163" s="301"/>
      <c r="EP163" s="301"/>
      <c r="EQ163" s="301"/>
      <c r="ER163" s="301"/>
      <c r="ES163" s="301"/>
      <c r="ET163" s="301"/>
      <c r="EU163" s="301"/>
      <c r="EV163" s="301"/>
      <c r="EW163" s="301"/>
      <c r="EX163" s="301"/>
      <c r="EY163" s="301"/>
      <c r="EZ163" s="301"/>
      <c r="FA163" s="301"/>
      <c r="FB163" s="301"/>
      <c r="FC163" s="301"/>
      <c r="FD163" s="301"/>
      <c r="FE163" s="301"/>
      <c r="FF163" s="301"/>
      <c r="FG163" s="301"/>
      <c r="FH163" s="301"/>
      <c r="FI163" s="301"/>
      <c r="FJ163" s="301"/>
      <c r="FK163" s="301"/>
      <c r="FL163" s="301"/>
      <c r="FM163" s="301"/>
      <c r="FN163" s="301"/>
      <c r="FO163" s="301"/>
      <c r="FP163" s="301"/>
      <c r="FQ163" s="301"/>
      <c r="FR163" s="301"/>
      <c r="FS163" s="301"/>
      <c r="FT163" s="301"/>
      <c r="FU163" s="301"/>
      <c r="FV163" s="301"/>
      <c r="FW163" s="301"/>
      <c r="FX163" s="301"/>
      <c r="FY163" s="301"/>
      <c r="FZ163" s="301"/>
      <c r="GA163" s="301"/>
      <c r="GB163" s="301"/>
      <c r="GC163" s="301"/>
      <c r="GD163" s="301"/>
      <c r="GE163" s="301"/>
      <c r="GF163" s="301"/>
      <c r="GG163" s="301"/>
      <c r="GH163" s="301"/>
      <c r="GI163" s="301"/>
      <c r="GJ163" s="301"/>
      <c r="GK163" s="301"/>
      <c r="GL163" s="301"/>
      <c r="GM163" s="301"/>
      <c r="GN163" s="301"/>
      <c r="GO163" s="301"/>
      <c r="GP163" s="301"/>
      <c r="GQ163" s="301"/>
      <c r="GR163" s="301"/>
      <c r="GS163" s="301"/>
      <c r="GT163" s="301"/>
      <c r="GU163" s="301"/>
      <c r="GV163" s="301"/>
      <c r="GW163" s="301"/>
      <c r="GX163" s="301"/>
      <c r="GY163" s="301"/>
      <c r="GZ163" s="301"/>
      <c r="HA163" s="301"/>
      <c r="HB163" s="301"/>
      <c r="HC163" s="301"/>
      <c r="HD163" s="301"/>
      <c r="HE163" s="301"/>
      <c r="HF163" s="301"/>
      <c r="HG163" s="301"/>
      <c r="HH163" s="301"/>
      <c r="HI163" s="301"/>
      <c r="HJ163" s="301"/>
      <c r="HK163" s="301"/>
      <c r="HL163" s="301"/>
      <c r="HM163" s="301"/>
      <c r="HN163" s="301"/>
      <c r="HO163" s="301"/>
      <c r="HP163" s="301"/>
      <c r="HQ163" s="301"/>
      <c r="HR163" s="301"/>
      <c r="HS163" s="301"/>
      <c r="HT163" s="301"/>
      <c r="HU163" s="301"/>
      <c r="HV163" s="301"/>
      <c r="HW163" s="301"/>
      <c r="HX163" s="301"/>
      <c r="HY163" s="301"/>
      <c r="HZ163" s="301"/>
      <c r="IA163" s="301"/>
      <c r="IB163" s="301"/>
      <c r="IC163" s="301"/>
      <c r="ID163" s="301"/>
      <c r="IE163" s="301"/>
      <c r="IF163" s="301"/>
      <c r="IG163" s="301"/>
      <c r="IH163" s="301"/>
    </row>
    <row r="164" spans="1:242" s="21" customFormat="1" ht="12.75" customHeight="1" x14ac:dyDescent="0.25">
      <c r="A164" s="257"/>
      <c r="B164" s="276"/>
      <c r="C164" s="258" t="s">
        <v>317</v>
      </c>
      <c r="D164" s="165">
        <f t="shared" si="6"/>
        <v>55</v>
      </c>
      <c r="E164" s="166">
        <f t="shared" si="6"/>
        <v>20</v>
      </c>
      <c r="F164" s="166">
        <f t="shared" si="6"/>
        <v>120</v>
      </c>
      <c r="G164" s="166">
        <f>G176</f>
        <v>0</v>
      </c>
      <c r="H164" s="166">
        <f>H176</f>
        <v>0</v>
      </c>
      <c r="I164" s="166">
        <f t="shared" si="6"/>
        <v>18</v>
      </c>
      <c r="J164" s="166">
        <f t="shared" si="6"/>
        <v>5</v>
      </c>
      <c r="K164" s="166">
        <f t="shared" si="6"/>
        <v>0</v>
      </c>
      <c r="L164" s="166">
        <f t="shared" si="6"/>
        <v>8</v>
      </c>
      <c r="M164" s="166">
        <f t="shared" si="6"/>
        <v>1</v>
      </c>
      <c r="N164" s="166">
        <f t="shared" ref="N164:Y164" si="14">N176</f>
        <v>29</v>
      </c>
      <c r="O164" s="166">
        <f t="shared" si="14"/>
        <v>248</v>
      </c>
      <c r="P164" s="166">
        <f t="shared" si="14"/>
        <v>11</v>
      </c>
      <c r="Q164" s="166">
        <f t="shared" si="14"/>
        <v>23</v>
      </c>
      <c r="R164" s="166">
        <f t="shared" si="14"/>
        <v>4</v>
      </c>
      <c r="S164" s="166">
        <f t="shared" si="14"/>
        <v>6</v>
      </c>
      <c r="T164" s="166">
        <f t="shared" si="14"/>
        <v>18</v>
      </c>
      <c r="U164" s="166">
        <f t="shared" si="14"/>
        <v>353</v>
      </c>
      <c r="V164" s="166">
        <f t="shared" si="14"/>
        <v>84</v>
      </c>
      <c r="W164" s="166">
        <f t="shared" si="7"/>
        <v>4</v>
      </c>
      <c r="X164" s="166">
        <f t="shared" si="14"/>
        <v>0</v>
      </c>
      <c r="Y164" s="166">
        <f t="shared" si="14"/>
        <v>86</v>
      </c>
      <c r="Z164" s="166">
        <f t="shared" si="7"/>
        <v>6</v>
      </c>
      <c r="AA164" s="166">
        <f t="shared" si="8"/>
        <v>421</v>
      </c>
      <c r="AB164" s="166">
        <f t="shared" si="8"/>
        <v>112</v>
      </c>
      <c r="AC164" s="166">
        <f t="shared" si="8"/>
        <v>0</v>
      </c>
      <c r="AD164" s="166">
        <f t="shared" si="8"/>
        <v>0</v>
      </c>
      <c r="AE164" s="166">
        <f t="shared" si="8"/>
        <v>1</v>
      </c>
      <c r="AF164" s="166">
        <f t="shared" si="9"/>
        <v>6</v>
      </c>
      <c r="AG164" s="166">
        <f t="shared" si="9"/>
        <v>112</v>
      </c>
      <c r="AH164" s="166">
        <f t="shared" si="9"/>
        <v>0</v>
      </c>
      <c r="AI164" s="166">
        <f t="shared" si="9"/>
        <v>88</v>
      </c>
      <c r="AJ164" s="166">
        <f t="shared" si="9"/>
        <v>0</v>
      </c>
      <c r="AK164" s="166">
        <f t="shared" si="9"/>
        <v>148</v>
      </c>
      <c r="AL164" s="166">
        <f t="shared" si="9"/>
        <v>0</v>
      </c>
      <c r="AM164" s="166">
        <f t="shared" si="9"/>
        <v>0</v>
      </c>
      <c r="AN164" s="166">
        <f t="shared" si="9"/>
        <v>12</v>
      </c>
      <c r="AO164" s="166">
        <f t="shared" si="9"/>
        <v>0</v>
      </c>
      <c r="AP164" s="166">
        <f t="shared" si="9"/>
        <v>0</v>
      </c>
      <c r="AQ164" s="166">
        <f t="shared" si="9"/>
        <v>0</v>
      </c>
      <c r="AR164" s="166">
        <f t="shared" si="9"/>
        <v>0</v>
      </c>
      <c r="AS164" s="166">
        <f>AS176</f>
        <v>6</v>
      </c>
      <c r="AT164" s="166">
        <f>AT176</f>
        <v>1094</v>
      </c>
      <c r="AU164" s="166">
        <f>AU176</f>
        <v>1</v>
      </c>
      <c r="AV164" s="166">
        <f>AV176</f>
        <v>55</v>
      </c>
      <c r="AW164" s="166">
        <f t="shared" si="11"/>
        <v>2</v>
      </c>
      <c r="AX164" s="166">
        <f t="shared" si="11"/>
        <v>1</v>
      </c>
      <c r="AY164" s="166">
        <f t="shared" si="11"/>
        <v>9</v>
      </c>
      <c r="AZ164" s="166">
        <f t="shared" si="11"/>
        <v>1</v>
      </c>
      <c r="BA164" s="166">
        <f t="shared" si="11"/>
        <v>0</v>
      </c>
      <c r="BB164" s="166">
        <f t="shared" si="11"/>
        <v>3</v>
      </c>
      <c r="BC164" s="166">
        <f t="shared" si="12"/>
        <v>4</v>
      </c>
      <c r="BD164" s="166">
        <f>BD176</f>
        <v>12</v>
      </c>
      <c r="BE164" s="166">
        <f>BE176</f>
        <v>3</v>
      </c>
      <c r="BF164" s="166">
        <f>BF176</f>
        <v>1</v>
      </c>
      <c r="BG164" s="166">
        <f t="shared" si="12"/>
        <v>0</v>
      </c>
      <c r="BH164" s="166">
        <f>BH176</f>
        <v>1</v>
      </c>
      <c r="BI164" s="166">
        <f t="shared" ref="BI164:BS164" si="15">BI176</f>
        <v>5</v>
      </c>
      <c r="BJ164" s="166">
        <f t="shared" si="15"/>
        <v>0</v>
      </c>
      <c r="BK164" s="166">
        <f t="shared" si="15"/>
        <v>5</v>
      </c>
      <c r="BL164" s="166">
        <f>BL176</f>
        <v>0</v>
      </c>
      <c r="BM164" s="166">
        <f t="shared" si="15"/>
        <v>1</v>
      </c>
      <c r="BN164" s="166">
        <f t="shared" si="15"/>
        <v>981</v>
      </c>
      <c r="BO164" s="166">
        <f t="shared" si="15"/>
        <v>1</v>
      </c>
      <c r="BP164" s="166">
        <f t="shared" si="15"/>
        <v>0</v>
      </c>
      <c r="BQ164" s="166">
        <f>BQ176</f>
        <v>1</v>
      </c>
      <c r="BR164" s="166">
        <f t="shared" si="15"/>
        <v>31</v>
      </c>
      <c r="BS164" s="166">
        <f t="shared" si="15"/>
        <v>156</v>
      </c>
      <c r="BT164" s="178">
        <f>BT176</f>
        <v>4373</v>
      </c>
      <c r="BU164"/>
      <c r="BV164" s="298"/>
      <c r="BW164" s="299"/>
      <c r="BX164" s="299"/>
      <c r="BY164" s="299"/>
      <c r="BZ164" s="299"/>
      <c r="CA164" s="299"/>
      <c r="CB164" s="299"/>
      <c r="CC164" s="299"/>
      <c r="CD164" s="299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299"/>
      <c r="CT164" s="299"/>
      <c r="CU164" s="299"/>
      <c r="CV164" s="302"/>
      <c r="CW164" s="302"/>
      <c r="CX164" s="302"/>
      <c r="CY164" s="302"/>
      <c r="CZ164" s="302"/>
      <c r="DA164" s="302"/>
      <c r="DB164" s="302"/>
      <c r="DC164" s="302"/>
      <c r="DD164" s="302"/>
      <c r="DE164" s="302"/>
      <c r="DF164" s="302"/>
      <c r="DG164" s="302"/>
      <c r="DH164" s="302"/>
      <c r="DI164" s="302"/>
      <c r="DJ164" s="302"/>
      <c r="DK164" s="302"/>
      <c r="DL164" s="302"/>
      <c r="DM164" s="302"/>
      <c r="DN164" s="302"/>
      <c r="DO164" s="302"/>
      <c r="DP164" s="302"/>
      <c r="DQ164" s="302"/>
      <c r="DR164" s="302"/>
      <c r="DS164" s="302"/>
      <c r="DT164" s="302"/>
      <c r="DU164" s="302"/>
      <c r="DV164" s="302"/>
      <c r="DW164" s="302"/>
      <c r="DX164" s="302"/>
      <c r="DY164" s="302"/>
      <c r="DZ164" s="302"/>
      <c r="EA164" s="302"/>
      <c r="EB164" s="302"/>
      <c r="EC164" s="302"/>
      <c r="ED164" s="302"/>
      <c r="EE164" s="302"/>
      <c r="EF164" s="302"/>
      <c r="EG164" s="302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0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E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</row>
    <row r="165" spans="1:242" s="24" customFormat="1" ht="5.25" customHeight="1" x14ac:dyDescent="0.25">
      <c r="A165" s="252"/>
      <c r="B165" s="253"/>
      <c r="C165" s="259"/>
      <c r="D165" s="167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403"/>
      <c r="BU165"/>
      <c r="BV165" s="298"/>
      <c r="BW165" s="299"/>
      <c r="BX165" s="299"/>
      <c r="BY165" s="299"/>
      <c r="BZ165" s="299"/>
      <c r="CA165" s="299"/>
      <c r="CB165" s="299"/>
      <c r="CC165" s="299"/>
      <c r="CD165" s="299"/>
      <c r="CE165" s="299"/>
      <c r="CF165" s="299"/>
      <c r="CG165" s="299"/>
      <c r="CH165" s="299"/>
      <c r="CI165" s="299"/>
      <c r="CJ165" s="299"/>
      <c r="CK165" s="299"/>
      <c r="CL165" s="299"/>
      <c r="CM165" s="299"/>
      <c r="CN165" s="299"/>
      <c r="CO165" s="299"/>
      <c r="CP165" s="299"/>
      <c r="CQ165" s="299"/>
      <c r="CR165" s="299"/>
      <c r="CS165" s="299"/>
      <c r="CT165" s="299"/>
      <c r="CU165" s="299"/>
      <c r="CV165" s="300"/>
      <c r="CW165" s="300"/>
      <c r="CX165" s="300"/>
      <c r="CY165" s="300"/>
      <c r="CZ165" s="300"/>
      <c r="DA165" s="300"/>
      <c r="DB165" s="300"/>
      <c r="DC165" s="300"/>
      <c r="DD165" s="300"/>
      <c r="DE165" s="300"/>
      <c r="DF165" s="300"/>
      <c r="DG165" s="300"/>
      <c r="DH165" s="300"/>
      <c r="DI165" s="300"/>
      <c r="DJ165" s="300"/>
      <c r="DK165" s="300"/>
      <c r="DL165" s="300"/>
      <c r="DM165" s="300"/>
      <c r="DN165" s="300"/>
      <c r="DO165" s="300"/>
      <c r="DP165" s="300"/>
      <c r="DQ165" s="300"/>
      <c r="DR165" s="300"/>
      <c r="DS165" s="300"/>
      <c r="DT165" s="300"/>
      <c r="DU165" s="300"/>
      <c r="DV165" s="300"/>
      <c r="DW165" s="300"/>
      <c r="DX165" s="300"/>
      <c r="DY165" s="300"/>
      <c r="DZ165" s="300"/>
      <c r="EA165" s="300"/>
      <c r="EB165" s="300"/>
      <c r="EC165" s="300"/>
      <c r="ED165" s="300"/>
      <c r="EE165" s="300"/>
      <c r="EF165" s="300"/>
      <c r="EG165" s="300"/>
      <c r="EH165" s="300"/>
      <c r="EI165" s="300"/>
      <c r="EJ165" s="300"/>
      <c r="EK165" s="300"/>
      <c r="EL165" s="300"/>
      <c r="EM165" s="300"/>
      <c r="EN165" s="300"/>
      <c r="EO165" s="300"/>
      <c r="EP165" s="300"/>
      <c r="EQ165" s="300"/>
      <c r="ER165" s="300"/>
      <c r="ES165" s="300"/>
      <c r="ET165" s="300"/>
      <c r="EU165" s="300"/>
      <c r="EV165" s="300"/>
      <c r="EW165" s="300"/>
      <c r="EX165" s="300"/>
      <c r="EY165" s="300"/>
      <c r="EZ165" s="300"/>
      <c r="FA165" s="300"/>
      <c r="FB165" s="300"/>
      <c r="FC165" s="300"/>
      <c r="FD165" s="300"/>
      <c r="FE165" s="300"/>
      <c r="FF165" s="300"/>
      <c r="FG165" s="300"/>
      <c r="FH165" s="300"/>
      <c r="FI165" s="300"/>
      <c r="FJ165" s="300"/>
      <c r="FK165" s="300"/>
      <c r="FL165" s="300"/>
      <c r="FM165" s="300"/>
      <c r="FN165" s="300"/>
      <c r="FO165" s="300"/>
      <c r="FP165" s="300"/>
      <c r="FQ165" s="300"/>
      <c r="FR165" s="300"/>
      <c r="FS165" s="300"/>
      <c r="FT165" s="300"/>
      <c r="FU165" s="300"/>
      <c r="FV165" s="300"/>
      <c r="FW165" s="300"/>
      <c r="FX165" s="300"/>
      <c r="FY165" s="300"/>
      <c r="FZ165" s="300"/>
      <c r="GA165" s="300"/>
      <c r="GB165" s="300"/>
      <c r="GC165" s="300"/>
      <c r="GD165" s="300"/>
      <c r="GE165" s="300"/>
      <c r="GF165" s="300"/>
      <c r="GG165" s="300"/>
      <c r="GH165" s="300"/>
      <c r="GI165" s="300"/>
      <c r="GJ165" s="300"/>
      <c r="GK165" s="300"/>
      <c r="GL165" s="300"/>
      <c r="GM165" s="300"/>
      <c r="GN165" s="300"/>
      <c r="GO165" s="300"/>
      <c r="GP165" s="300"/>
      <c r="GQ165" s="300"/>
      <c r="GR165" s="300"/>
      <c r="GS165" s="300"/>
      <c r="GT165" s="300"/>
      <c r="GU165" s="300"/>
      <c r="GV165" s="300"/>
      <c r="GW165" s="300"/>
      <c r="GX165" s="300"/>
      <c r="GY165" s="300"/>
      <c r="GZ165" s="300"/>
      <c r="HA165" s="300"/>
      <c r="HB165" s="300"/>
      <c r="HC165" s="300"/>
      <c r="HD165" s="300"/>
      <c r="HE165" s="300"/>
      <c r="HF165" s="300"/>
      <c r="HG165" s="300"/>
      <c r="HH165" s="300"/>
      <c r="HI165" s="300"/>
      <c r="HJ165" s="300"/>
      <c r="HK165" s="300"/>
      <c r="HL165" s="300"/>
      <c r="HM165" s="300"/>
      <c r="HN165" s="300"/>
      <c r="HO165" s="300"/>
      <c r="HP165" s="300"/>
      <c r="HQ165" s="300"/>
      <c r="HR165" s="300"/>
      <c r="HS165" s="300"/>
      <c r="HT165" s="300"/>
      <c r="HU165" s="300"/>
      <c r="HV165" s="300"/>
      <c r="HW165" s="300"/>
      <c r="HX165" s="300"/>
      <c r="HY165" s="300"/>
      <c r="HZ165" s="300"/>
      <c r="IA165" s="300"/>
      <c r="IB165" s="300"/>
      <c r="IC165" s="300"/>
      <c r="ID165" s="300"/>
      <c r="IE165" s="300"/>
      <c r="IF165" s="300"/>
      <c r="IG165" s="300"/>
      <c r="IH165" s="300"/>
    </row>
    <row r="166" spans="1:242" s="25" customFormat="1" ht="14.1" customHeight="1" x14ac:dyDescent="0.25">
      <c r="B166" s="590" t="s">
        <v>116</v>
      </c>
      <c r="C166" s="591" t="s">
        <v>346</v>
      </c>
      <c r="D166" s="327"/>
      <c r="E166" s="158">
        <v>22</v>
      </c>
      <c r="F166" s="324"/>
      <c r="G166" s="324"/>
      <c r="H166" s="324"/>
      <c r="I166" s="371">
        <v>57</v>
      </c>
      <c r="J166" s="371"/>
      <c r="K166" s="324"/>
      <c r="L166" s="324"/>
      <c r="M166" s="324"/>
      <c r="N166" s="324"/>
      <c r="O166" s="324"/>
      <c r="P166" s="324"/>
      <c r="Q166" s="324"/>
      <c r="R166" s="324"/>
      <c r="S166" s="381"/>
      <c r="T166" s="158">
        <v>22</v>
      </c>
      <c r="U166" s="158">
        <v>435</v>
      </c>
      <c r="V166" s="158">
        <v>102</v>
      </c>
      <c r="W166" s="324"/>
      <c r="X166" s="158">
        <v>2</v>
      </c>
      <c r="Y166" s="158">
        <v>136</v>
      </c>
      <c r="Z166" s="158">
        <v>1</v>
      </c>
      <c r="AA166" s="158">
        <v>434</v>
      </c>
      <c r="AB166" s="158">
        <v>84</v>
      </c>
      <c r="AC166" s="324"/>
      <c r="AD166" s="324"/>
      <c r="AE166" s="158">
        <v>11</v>
      </c>
      <c r="AF166" s="158">
        <v>7</v>
      </c>
      <c r="AG166" s="324"/>
      <c r="AH166" s="332"/>
      <c r="AI166" s="158">
        <v>123</v>
      </c>
      <c r="AJ166" s="324"/>
      <c r="AK166" s="324"/>
      <c r="AL166" s="324"/>
      <c r="AM166" s="324"/>
      <c r="AN166" s="324"/>
      <c r="AO166" s="158"/>
      <c r="AP166" s="158"/>
      <c r="AQ166" s="324"/>
      <c r="AR166" s="324"/>
      <c r="AS166" s="324"/>
      <c r="AT166" s="186">
        <v>1342</v>
      </c>
      <c r="AU166" s="324"/>
      <c r="AV166" s="324"/>
      <c r="AW166" s="324"/>
      <c r="AX166" s="324"/>
      <c r="AY166" s="186">
        <v>37</v>
      </c>
      <c r="AZ166" s="158">
        <v>2</v>
      </c>
      <c r="BA166" s="324"/>
      <c r="BB166" s="332"/>
      <c r="BC166" s="186"/>
      <c r="BD166" s="324"/>
      <c r="BE166" s="324"/>
      <c r="BF166" s="371">
        <v>4</v>
      </c>
      <c r="BG166" s="324"/>
      <c r="BH166" s="158">
        <v>6</v>
      </c>
      <c r="BI166" s="158">
        <v>2</v>
      </c>
      <c r="BJ166" s="324"/>
      <c r="BK166" s="324"/>
      <c r="BL166" s="324"/>
      <c r="BM166" s="324"/>
      <c r="BN166" s="324"/>
      <c r="BO166" s="324"/>
      <c r="BP166" s="324"/>
      <c r="BQ166" s="324"/>
      <c r="BR166" s="324"/>
      <c r="BS166" s="371">
        <v>2</v>
      </c>
      <c r="BT166" s="185">
        <f>SUM(D166:BS166)</f>
        <v>2831</v>
      </c>
      <c r="BU166"/>
      <c r="BV166" s="367"/>
      <c r="BW166" s="368"/>
      <c r="BX166" s="368"/>
      <c r="BY166" s="368"/>
      <c r="BZ166" s="368"/>
      <c r="CA166" s="368"/>
      <c r="CB166" s="368"/>
      <c r="CC166" s="368"/>
      <c r="CD166" s="368"/>
      <c r="CE166" s="368"/>
      <c r="CF166" s="368"/>
      <c r="CG166" s="368"/>
      <c r="CH166" s="368"/>
      <c r="CI166" s="368"/>
      <c r="CJ166" s="368"/>
      <c r="CK166" s="368"/>
      <c r="CL166" s="368"/>
      <c r="CM166" s="368"/>
      <c r="CN166" s="368"/>
      <c r="CO166" s="368"/>
      <c r="CP166" s="368"/>
      <c r="CQ166" s="368"/>
      <c r="CR166" s="368"/>
      <c r="CS166" s="368"/>
      <c r="CT166" s="368"/>
      <c r="CU166" s="368"/>
      <c r="CV166" s="369"/>
      <c r="CW166" s="369"/>
      <c r="CX166" s="369"/>
      <c r="CY166" s="369"/>
      <c r="CZ166" s="369"/>
      <c r="DA166" s="369"/>
      <c r="DB166" s="369"/>
      <c r="DC166" s="369"/>
      <c r="DD166" s="369"/>
      <c r="DE166" s="369"/>
      <c r="DF166" s="369"/>
      <c r="DG166" s="369"/>
      <c r="DH166" s="369"/>
      <c r="DI166" s="369"/>
      <c r="DJ166" s="369"/>
      <c r="DK166" s="369"/>
      <c r="DL166" s="369"/>
      <c r="DM166" s="369"/>
      <c r="DN166" s="369"/>
      <c r="DO166" s="369"/>
      <c r="DP166" s="369"/>
      <c r="DQ166" s="369"/>
      <c r="DR166" s="369"/>
      <c r="DS166" s="369"/>
      <c r="DT166" s="369"/>
      <c r="DU166" s="369"/>
      <c r="DV166" s="369"/>
      <c r="DW166" s="369"/>
      <c r="DX166" s="369"/>
      <c r="DY166" s="369"/>
      <c r="DZ166" s="369"/>
      <c r="EA166" s="369"/>
      <c r="EB166" s="369"/>
      <c r="EC166" s="369"/>
      <c r="ED166" s="369"/>
      <c r="EE166" s="369"/>
      <c r="EF166" s="369"/>
      <c r="EG166" s="369"/>
      <c r="EH166" s="369"/>
      <c r="EI166" s="369"/>
      <c r="EJ166" s="369"/>
      <c r="EK166" s="369"/>
      <c r="EL166" s="369"/>
      <c r="EM166" s="369"/>
      <c r="EN166" s="369"/>
      <c r="EO166" s="369"/>
      <c r="EP166" s="369"/>
      <c r="EQ166" s="369"/>
      <c r="ER166" s="369"/>
      <c r="ES166" s="369"/>
      <c r="ET166" s="369"/>
      <c r="EU166" s="369"/>
      <c r="EV166" s="369"/>
      <c r="EW166" s="369"/>
      <c r="EX166" s="369"/>
      <c r="EY166" s="369"/>
      <c r="EZ166" s="369"/>
      <c r="FA166" s="369"/>
      <c r="FB166" s="369"/>
      <c r="FC166" s="369"/>
      <c r="FD166" s="369"/>
      <c r="FE166" s="369"/>
      <c r="FF166" s="369"/>
      <c r="FG166" s="369"/>
      <c r="FH166" s="369"/>
      <c r="FI166" s="369"/>
      <c r="FJ166" s="369"/>
      <c r="FK166" s="369"/>
      <c r="FL166" s="369"/>
      <c r="FM166" s="369"/>
      <c r="FN166" s="369"/>
      <c r="FO166" s="369"/>
      <c r="FP166" s="369"/>
      <c r="FQ166" s="369"/>
      <c r="FR166" s="369"/>
      <c r="FS166" s="369"/>
      <c r="FT166" s="369"/>
      <c r="FU166" s="369"/>
      <c r="FV166" s="369"/>
      <c r="FW166" s="369"/>
      <c r="FX166" s="369"/>
      <c r="FY166" s="369"/>
      <c r="FZ166" s="369"/>
      <c r="GA166" s="369"/>
      <c r="GB166" s="369"/>
      <c r="GC166" s="369"/>
      <c r="GD166" s="369"/>
      <c r="GE166" s="369"/>
      <c r="GF166" s="369"/>
      <c r="GG166" s="369"/>
      <c r="GH166" s="369"/>
      <c r="GI166" s="369"/>
      <c r="GJ166" s="369"/>
      <c r="GK166" s="369"/>
      <c r="GL166" s="369"/>
      <c r="GM166" s="369"/>
      <c r="GN166" s="369"/>
      <c r="GO166" s="369"/>
      <c r="GP166" s="369"/>
      <c r="GQ166" s="369"/>
      <c r="GR166" s="369"/>
      <c r="GS166" s="369"/>
      <c r="GT166" s="369"/>
      <c r="GU166" s="369"/>
      <c r="GV166" s="369"/>
      <c r="GW166" s="369"/>
      <c r="GX166" s="369"/>
      <c r="GY166" s="369"/>
      <c r="GZ166" s="369"/>
      <c r="HA166" s="369"/>
      <c r="HB166" s="369"/>
      <c r="HC166" s="369"/>
      <c r="HD166" s="369"/>
      <c r="HE166" s="369"/>
      <c r="HF166" s="369"/>
      <c r="HG166" s="369"/>
      <c r="HH166" s="369"/>
      <c r="HI166" s="369"/>
      <c r="HJ166" s="369"/>
      <c r="HK166" s="369"/>
      <c r="HL166" s="369"/>
      <c r="HM166" s="369"/>
      <c r="HN166" s="369"/>
      <c r="HO166" s="369"/>
      <c r="HP166" s="369"/>
      <c r="HQ166" s="369"/>
      <c r="HR166" s="369"/>
      <c r="HS166" s="369"/>
      <c r="HT166" s="369"/>
      <c r="HU166" s="369"/>
      <c r="HV166" s="369"/>
      <c r="HW166" s="369"/>
      <c r="HX166" s="369"/>
      <c r="HY166" s="369"/>
      <c r="HZ166" s="369"/>
      <c r="IA166" s="369"/>
      <c r="IB166" s="369"/>
      <c r="IC166" s="369"/>
      <c r="ID166" s="369"/>
      <c r="IE166" s="369"/>
      <c r="IF166" s="369"/>
      <c r="IG166" s="369"/>
      <c r="IH166" s="369"/>
    </row>
    <row r="167" spans="1:242" s="26" customFormat="1" ht="14.1" customHeight="1" x14ac:dyDescent="0.25">
      <c r="A167" s="58"/>
      <c r="B167" s="592"/>
      <c r="C167" s="593" t="s">
        <v>215</v>
      </c>
      <c r="D167" s="373"/>
      <c r="E167" s="376">
        <v>18</v>
      </c>
      <c r="F167" s="374"/>
      <c r="G167" s="374"/>
      <c r="H167" s="374"/>
      <c r="I167" s="375">
        <v>46</v>
      </c>
      <c r="J167" s="375"/>
      <c r="K167" s="374"/>
      <c r="L167" s="374"/>
      <c r="M167" s="374"/>
      <c r="N167" s="374"/>
      <c r="O167" s="374"/>
      <c r="P167" s="374"/>
      <c r="Q167" s="374"/>
      <c r="R167" s="374"/>
      <c r="S167" s="374"/>
      <c r="T167" s="376">
        <v>24</v>
      </c>
      <c r="U167" s="376">
        <v>356</v>
      </c>
      <c r="V167" s="376">
        <v>85</v>
      </c>
      <c r="W167" s="374"/>
      <c r="X167" s="376"/>
      <c r="Y167" s="376">
        <v>68</v>
      </c>
      <c r="Z167" s="376">
        <v>2</v>
      </c>
      <c r="AA167" s="376">
        <v>392</v>
      </c>
      <c r="AB167" s="376">
        <v>81</v>
      </c>
      <c r="AC167" s="374"/>
      <c r="AD167" s="374"/>
      <c r="AE167" s="376">
        <v>9</v>
      </c>
      <c r="AF167" s="376"/>
      <c r="AG167" s="374"/>
      <c r="AH167" s="458"/>
      <c r="AI167" s="376">
        <v>53</v>
      </c>
      <c r="AJ167" s="374"/>
      <c r="AK167" s="374"/>
      <c r="AL167" s="374"/>
      <c r="AM167" s="374"/>
      <c r="AN167" s="374"/>
      <c r="AO167" s="376"/>
      <c r="AP167" s="376">
        <v>1</v>
      </c>
      <c r="AQ167" s="374"/>
      <c r="AR167" s="374"/>
      <c r="AS167" s="374"/>
      <c r="AT167" s="377">
        <v>1054</v>
      </c>
      <c r="AU167" s="374"/>
      <c r="AV167" s="374"/>
      <c r="AW167" s="374"/>
      <c r="AX167" s="374"/>
      <c r="AY167" s="377">
        <v>18</v>
      </c>
      <c r="AZ167" s="376"/>
      <c r="BA167" s="374"/>
      <c r="BB167" s="458"/>
      <c r="BC167" s="377"/>
      <c r="BD167" s="374"/>
      <c r="BE167" s="374"/>
      <c r="BF167" s="375">
        <v>9</v>
      </c>
      <c r="BG167" s="374"/>
      <c r="BH167" s="376"/>
      <c r="BI167" s="376">
        <v>2</v>
      </c>
      <c r="BJ167" s="374"/>
      <c r="BK167" s="374"/>
      <c r="BL167" s="374"/>
      <c r="BM167" s="374"/>
      <c r="BN167" s="374"/>
      <c r="BO167" s="374"/>
      <c r="BP167" s="374"/>
      <c r="BQ167" s="374"/>
      <c r="BR167" s="374"/>
      <c r="BS167" s="375"/>
      <c r="BT167" s="378">
        <f>SUM(D167:BS167)</f>
        <v>2218</v>
      </c>
      <c r="BU167"/>
      <c r="BV167" s="379"/>
      <c r="BW167" s="380"/>
      <c r="BX167" s="380"/>
      <c r="BY167" s="380"/>
      <c r="BZ167" s="380"/>
      <c r="CA167" s="380"/>
      <c r="CB167" s="380"/>
      <c r="CC167" s="380"/>
      <c r="CD167" s="380"/>
      <c r="CE167" s="380"/>
      <c r="CF167" s="380"/>
      <c r="CG167" s="380"/>
      <c r="CH167" s="380"/>
      <c r="CI167" s="380"/>
      <c r="CJ167" s="380"/>
      <c r="CK167" s="380"/>
      <c r="CL167" s="380"/>
      <c r="CM167" s="380"/>
      <c r="CN167" s="380"/>
      <c r="CO167" s="380"/>
      <c r="CP167" s="380"/>
      <c r="CQ167" s="380"/>
      <c r="CR167" s="380"/>
      <c r="CS167" s="380"/>
      <c r="CT167" s="380"/>
      <c r="CU167" s="380"/>
      <c r="CV167" s="370"/>
      <c r="CW167" s="370"/>
      <c r="CX167" s="370"/>
      <c r="CY167" s="370"/>
      <c r="CZ167" s="370"/>
      <c r="DA167" s="370"/>
      <c r="DB167" s="370"/>
      <c r="DC167" s="370"/>
      <c r="DD167" s="370"/>
      <c r="DE167" s="370"/>
      <c r="DF167" s="370"/>
      <c r="DG167" s="370"/>
      <c r="DH167" s="370"/>
      <c r="DI167" s="370"/>
      <c r="DJ167" s="370"/>
      <c r="DK167" s="370"/>
      <c r="DL167" s="370"/>
      <c r="DM167" s="370"/>
      <c r="DN167" s="370"/>
      <c r="DO167" s="370"/>
      <c r="DP167" s="370"/>
      <c r="DQ167" s="370"/>
      <c r="DR167" s="370"/>
      <c r="DS167" s="370"/>
      <c r="DT167" s="370"/>
      <c r="DU167" s="370"/>
      <c r="DV167" s="370"/>
      <c r="DW167" s="370"/>
      <c r="DX167" s="370"/>
      <c r="DY167" s="370"/>
      <c r="DZ167" s="370"/>
      <c r="EA167" s="370"/>
      <c r="EB167" s="370"/>
      <c r="EC167" s="370"/>
      <c r="ED167" s="370"/>
      <c r="EE167" s="370"/>
      <c r="EF167" s="370"/>
      <c r="EG167" s="370"/>
      <c r="EH167" s="370"/>
      <c r="EI167" s="370"/>
      <c r="EJ167" s="370"/>
      <c r="EK167" s="370"/>
      <c r="EL167" s="370"/>
      <c r="EM167" s="370"/>
      <c r="EN167" s="370"/>
      <c r="EO167" s="370"/>
      <c r="EP167" s="370"/>
      <c r="EQ167" s="370"/>
      <c r="ER167" s="370"/>
      <c r="ES167" s="370"/>
      <c r="ET167" s="370"/>
      <c r="EU167" s="370"/>
      <c r="EV167" s="370"/>
      <c r="EW167" s="370"/>
      <c r="EX167" s="370"/>
      <c r="EY167" s="370"/>
      <c r="EZ167" s="370"/>
      <c r="FA167" s="370"/>
      <c r="FB167" s="370"/>
      <c r="FC167" s="370"/>
      <c r="FD167" s="370"/>
      <c r="FE167" s="370"/>
      <c r="FF167" s="370"/>
      <c r="FG167" s="370"/>
      <c r="FH167" s="370"/>
      <c r="FI167" s="370"/>
      <c r="FJ167" s="370"/>
      <c r="FK167" s="370"/>
      <c r="FL167" s="370"/>
      <c r="FM167" s="370"/>
      <c r="FN167" s="370"/>
      <c r="FO167" s="370"/>
      <c r="FP167" s="370"/>
      <c r="FQ167" s="370"/>
      <c r="FR167" s="370"/>
      <c r="FS167" s="370"/>
      <c r="FT167" s="370"/>
      <c r="FU167" s="370"/>
      <c r="FV167" s="370"/>
      <c r="FW167" s="370"/>
      <c r="FX167" s="370"/>
      <c r="FY167" s="370"/>
      <c r="FZ167" s="370"/>
      <c r="GA167" s="370"/>
      <c r="GB167" s="370"/>
      <c r="GC167" s="370"/>
      <c r="GD167" s="370"/>
      <c r="GE167" s="370"/>
      <c r="GF167" s="370"/>
      <c r="GG167" s="370"/>
      <c r="GH167" s="370"/>
      <c r="GI167" s="370"/>
      <c r="GJ167" s="370"/>
      <c r="GK167" s="370"/>
      <c r="GL167" s="370"/>
      <c r="GM167" s="370"/>
      <c r="GN167" s="370"/>
      <c r="GO167" s="370"/>
      <c r="GP167" s="370"/>
      <c r="GQ167" s="370"/>
      <c r="GR167" s="370"/>
      <c r="GS167" s="370"/>
      <c r="GT167" s="370"/>
      <c r="GU167" s="370"/>
      <c r="GV167" s="370"/>
      <c r="GW167" s="370"/>
      <c r="GX167" s="370"/>
      <c r="GY167" s="370"/>
      <c r="GZ167" s="370"/>
      <c r="HA167" s="370"/>
      <c r="HB167" s="370"/>
      <c r="HC167" s="370"/>
      <c r="HD167" s="370"/>
      <c r="HE167" s="370"/>
      <c r="HF167" s="370"/>
      <c r="HG167" s="370"/>
      <c r="HH167" s="370"/>
      <c r="HI167" s="370"/>
      <c r="HJ167" s="370"/>
      <c r="HK167" s="370"/>
      <c r="HL167" s="370"/>
      <c r="HM167" s="370"/>
      <c r="HN167" s="370"/>
      <c r="HO167" s="370"/>
      <c r="HP167" s="370"/>
      <c r="HQ167" s="370"/>
      <c r="HR167" s="370"/>
      <c r="HS167" s="370"/>
      <c r="HT167" s="370"/>
      <c r="HU167" s="370"/>
      <c r="HV167" s="370"/>
      <c r="HW167" s="370"/>
      <c r="HX167" s="370"/>
      <c r="HY167" s="370"/>
      <c r="HZ167" s="370"/>
      <c r="IA167" s="370"/>
      <c r="IB167" s="370"/>
      <c r="IC167" s="370"/>
      <c r="ID167" s="370"/>
      <c r="IE167" s="370"/>
      <c r="IF167" s="370"/>
      <c r="IG167" s="370"/>
      <c r="IH167" s="370"/>
    </row>
    <row r="168" spans="1:242" customFormat="1" ht="12.75" customHeight="1" x14ac:dyDescent="0.25">
      <c r="BT168" s="481"/>
    </row>
    <row r="169" spans="1:242" customFormat="1" ht="10.5" customHeight="1" x14ac:dyDescent="0.25">
      <c r="BT169" s="481" t="s">
        <v>478</v>
      </c>
    </row>
    <row r="170" spans="1:242" customFormat="1" ht="10.5" customHeight="1" x14ac:dyDescent="0.25">
      <c r="BT170" s="481" t="s">
        <v>479</v>
      </c>
    </row>
    <row r="171" spans="1:242" customFormat="1" ht="10.5" customHeight="1" x14ac:dyDescent="0.25">
      <c r="BT171" s="481" t="s">
        <v>480</v>
      </c>
    </row>
    <row r="172" spans="1:242" customFormat="1" ht="10.5" customHeight="1" x14ac:dyDescent="0.25">
      <c r="BT172" s="481" t="s">
        <v>481</v>
      </c>
    </row>
    <row r="173" spans="1:242" customFormat="1" ht="12.75" customHeight="1" x14ac:dyDescent="0.25">
      <c r="BT173" s="481"/>
    </row>
    <row r="174" spans="1:242" ht="12.75" customHeight="1" x14ac:dyDescent="0.25">
      <c r="A174" s="247"/>
      <c r="B174" s="277"/>
      <c r="C174" s="246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404">
        <f>SUM(D174:BS174)</f>
        <v>0</v>
      </c>
      <c r="BV174" s="303"/>
      <c r="BW174" s="299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299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299"/>
      <c r="CT174" s="299"/>
      <c r="CU174" s="299"/>
      <c r="CV174" s="299"/>
      <c r="CW174" s="299"/>
      <c r="CX174" s="299"/>
      <c r="CY174" s="299"/>
      <c r="CZ174" s="299"/>
      <c r="DA174" s="299"/>
      <c r="DB174" s="299"/>
      <c r="DC174" s="299"/>
      <c r="DD174" s="299"/>
      <c r="DE174" s="299"/>
      <c r="DF174" s="299"/>
      <c r="DG174" s="299"/>
      <c r="DH174" s="299"/>
      <c r="DI174" s="299"/>
      <c r="DJ174" s="299"/>
      <c r="DK174" s="299"/>
      <c r="DL174" s="299"/>
      <c r="DM174" s="299"/>
      <c r="DN174" s="299"/>
      <c r="DO174" s="299"/>
      <c r="DP174" s="299"/>
      <c r="DQ174" s="309"/>
      <c r="DR174" s="309"/>
      <c r="DS174" s="309"/>
      <c r="DT174" s="309"/>
      <c r="DU174" s="309"/>
      <c r="DV174" s="309"/>
      <c r="DW174" s="309"/>
      <c r="DX174" s="309"/>
      <c r="DY174" s="309"/>
      <c r="DZ174" s="309"/>
      <c r="EA174" s="309"/>
      <c r="EB174" s="309"/>
      <c r="EC174" s="309"/>
      <c r="ED174" s="309"/>
      <c r="EE174" s="309"/>
      <c r="EF174" s="309"/>
      <c r="EG174" s="309"/>
      <c r="EH174" s="309"/>
      <c r="EI174" s="309"/>
      <c r="EJ174" s="309"/>
      <c r="EK174" s="309"/>
      <c r="EL174" s="309"/>
      <c r="EM174" s="309"/>
      <c r="EN174" s="309"/>
      <c r="EO174" s="309"/>
      <c r="EP174" s="309"/>
      <c r="EQ174" s="309"/>
      <c r="ER174" s="309"/>
      <c r="ES174" s="309"/>
      <c r="ET174" s="309"/>
      <c r="EU174" s="309"/>
      <c r="EV174" s="309"/>
      <c r="EW174" s="309"/>
      <c r="EX174" s="309"/>
      <c r="EY174" s="309"/>
      <c r="EZ174" s="309"/>
      <c r="FA174" s="309"/>
      <c r="FB174" s="309"/>
      <c r="FC174" s="309"/>
      <c r="FD174" s="309"/>
      <c r="FE174" s="309"/>
      <c r="FF174" s="309"/>
      <c r="FG174" s="309"/>
      <c r="FH174" s="309"/>
      <c r="FI174" s="309"/>
      <c r="FJ174" s="309"/>
      <c r="FK174" s="309"/>
      <c r="FL174" s="309"/>
      <c r="FM174" s="309"/>
      <c r="FN174" s="309"/>
      <c r="FO174" s="309"/>
      <c r="FP174" s="309"/>
      <c r="FQ174" s="309"/>
      <c r="FR174" s="309"/>
      <c r="FS174" s="309"/>
      <c r="FT174" s="309"/>
      <c r="FU174" s="309"/>
      <c r="FV174" s="309"/>
      <c r="FW174" s="309"/>
      <c r="FX174" s="309"/>
      <c r="FY174" s="309"/>
      <c r="FZ174" s="309"/>
      <c r="GA174" s="309"/>
      <c r="GB174" s="309"/>
      <c r="GC174" s="309"/>
      <c r="GD174" s="309"/>
      <c r="GE174" s="309"/>
      <c r="GF174" s="309"/>
      <c r="GG174" s="309"/>
      <c r="GH174" s="309"/>
      <c r="GI174" s="309"/>
      <c r="GJ174" s="309"/>
      <c r="GK174" s="309"/>
      <c r="GL174" s="309"/>
      <c r="GM174" s="309"/>
      <c r="GN174" s="309"/>
      <c r="GO174" s="309"/>
      <c r="GP174" s="309"/>
      <c r="GQ174" s="309"/>
      <c r="GR174" s="309"/>
      <c r="GS174" s="309"/>
      <c r="GT174" s="309"/>
      <c r="GU174" s="309"/>
      <c r="GV174" s="309"/>
      <c r="GW174" s="309"/>
      <c r="GX174" s="309"/>
      <c r="GY174" s="309"/>
      <c r="GZ174" s="309"/>
      <c r="HA174" s="309"/>
      <c r="HB174" s="309"/>
      <c r="HC174" s="309"/>
      <c r="HD174" s="309"/>
      <c r="HE174" s="309"/>
      <c r="HF174" s="309"/>
      <c r="HG174" s="309"/>
      <c r="HH174" s="309"/>
      <c r="HI174" s="309"/>
      <c r="HJ174" s="309"/>
      <c r="HK174" s="309"/>
      <c r="HL174" s="309"/>
      <c r="HM174" s="309"/>
      <c r="HN174" s="309"/>
      <c r="HO174" s="309"/>
      <c r="HP174" s="309"/>
      <c r="HQ174" s="309"/>
      <c r="HR174" s="309"/>
      <c r="HS174" s="309"/>
      <c r="HT174" s="309"/>
      <c r="HU174" s="309"/>
      <c r="HV174" s="309"/>
      <c r="HW174" s="309"/>
      <c r="HX174" s="309"/>
      <c r="HY174" s="309"/>
      <c r="HZ174" s="309"/>
      <c r="IA174" s="309"/>
      <c r="IB174" s="309"/>
      <c r="IC174" s="309"/>
      <c r="ID174" s="309"/>
      <c r="IE174" s="309"/>
      <c r="IF174" s="309"/>
      <c r="IG174" s="309"/>
      <c r="IH174" s="309"/>
    </row>
    <row r="175" spans="1:242" s="48" customFormat="1" ht="14.1" customHeight="1" x14ac:dyDescent="0.25">
      <c r="A175" s="260"/>
      <c r="B175" s="261"/>
      <c r="C175" s="262" t="s">
        <v>373</v>
      </c>
      <c r="D175" s="79">
        <f t="shared" ref="D175:AI175" si="16">SUM(D9,D11,D13,D15,D17,D19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149,D151,D153,D155,D157,D159)</f>
        <v>58</v>
      </c>
      <c r="E175" s="79">
        <f t="shared" si="16"/>
        <v>36</v>
      </c>
      <c r="F175" s="79">
        <f t="shared" si="16"/>
        <v>170</v>
      </c>
      <c r="G175" s="79">
        <f t="shared" si="16"/>
        <v>0</v>
      </c>
      <c r="H175" s="79">
        <f t="shared" si="16"/>
        <v>0</v>
      </c>
      <c r="I175" s="79">
        <f t="shared" si="16"/>
        <v>34</v>
      </c>
      <c r="J175" s="79">
        <f t="shared" si="16"/>
        <v>8</v>
      </c>
      <c r="K175" s="79">
        <f t="shared" si="16"/>
        <v>0</v>
      </c>
      <c r="L175" s="79">
        <f t="shared" si="16"/>
        <v>24</v>
      </c>
      <c r="M175" s="79">
        <f t="shared" si="16"/>
        <v>4</v>
      </c>
      <c r="N175" s="79">
        <f t="shared" si="16"/>
        <v>78</v>
      </c>
      <c r="O175" s="79">
        <f t="shared" si="16"/>
        <v>347</v>
      </c>
      <c r="P175" s="79">
        <f t="shared" si="16"/>
        <v>5</v>
      </c>
      <c r="Q175" s="79">
        <f t="shared" si="16"/>
        <v>32</v>
      </c>
      <c r="R175" s="79">
        <f t="shared" si="16"/>
        <v>5</v>
      </c>
      <c r="S175" s="79">
        <f t="shared" si="16"/>
        <v>4</v>
      </c>
      <c r="T175" s="79">
        <f t="shared" si="16"/>
        <v>19</v>
      </c>
      <c r="U175" s="79">
        <f t="shared" si="16"/>
        <v>568</v>
      </c>
      <c r="V175" s="79">
        <f t="shared" si="16"/>
        <v>79</v>
      </c>
      <c r="W175" s="79">
        <f t="shared" si="16"/>
        <v>7</v>
      </c>
      <c r="X175" s="79">
        <f t="shared" si="16"/>
        <v>0</v>
      </c>
      <c r="Y175" s="79">
        <f t="shared" si="16"/>
        <v>99</v>
      </c>
      <c r="Z175" s="79">
        <f t="shared" si="16"/>
        <v>6</v>
      </c>
      <c r="AA175" s="79">
        <f t="shared" si="16"/>
        <v>541</v>
      </c>
      <c r="AB175" s="79">
        <f t="shared" si="16"/>
        <v>107</v>
      </c>
      <c r="AC175" s="79">
        <f t="shared" si="16"/>
        <v>1</v>
      </c>
      <c r="AD175" s="79">
        <f t="shared" si="16"/>
        <v>0</v>
      </c>
      <c r="AE175" s="79">
        <f t="shared" si="16"/>
        <v>25</v>
      </c>
      <c r="AF175" s="79">
        <f t="shared" si="16"/>
        <v>16</v>
      </c>
      <c r="AG175" s="79">
        <f t="shared" si="16"/>
        <v>119</v>
      </c>
      <c r="AH175" s="79">
        <f t="shared" si="16"/>
        <v>1</v>
      </c>
      <c r="AI175" s="79">
        <f t="shared" si="16"/>
        <v>107</v>
      </c>
      <c r="AJ175" s="79">
        <f t="shared" ref="AJ175:BT175" si="17">SUM(AJ9,AJ11,AJ13,AJ15,AJ17,AJ19,AJ21,AJ23,AJ25,AJ27,AJ29,AJ31,AJ33,AJ35,AJ37,AJ39,AJ41,AJ43,AJ45,AJ47,AJ49,AJ51,AJ53,AJ55,AJ57,AJ59,AJ61,AJ63,AJ65,AJ67,AJ69,AJ71,AJ73,AJ75,AJ77,AJ79,AJ81,AJ83,AJ85,AJ87,AJ89,AJ91,AJ93,AJ95,AJ97,AJ99,AJ101,AJ103,AJ105,AJ107,AJ109,AJ111,AJ113,AJ115,AJ117,AJ119,AJ121,AJ123,AJ125,AJ127,AJ129,AJ131,AJ133,AJ135,AJ137,AJ139,AJ141,AJ143,AJ145,AJ147,AJ149,AJ151,AJ153,AJ155,AJ157,AJ159)</f>
        <v>0</v>
      </c>
      <c r="AK175" s="79">
        <f t="shared" si="17"/>
        <v>328</v>
      </c>
      <c r="AL175" s="79">
        <f t="shared" si="17"/>
        <v>0</v>
      </c>
      <c r="AM175" s="79">
        <f t="shared" si="17"/>
        <v>0</v>
      </c>
      <c r="AN175" s="79">
        <f t="shared" si="17"/>
        <v>12</v>
      </c>
      <c r="AO175" s="79">
        <f t="shared" si="17"/>
        <v>0</v>
      </c>
      <c r="AP175" s="79">
        <f t="shared" si="17"/>
        <v>1</v>
      </c>
      <c r="AQ175" s="79">
        <f t="shared" si="17"/>
        <v>0</v>
      </c>
      <c r="AR175" s="79">
        <f t="shared" si="17"/>
        <v>19</v>
      </c>
      <c r="AS175" s="79">
        <f t="shared" si="17"/>
        <v>6</v>
      </c>
      <c r="AT175" s="79">
        <f t="shared" si="17"/>
        <v>1600</v>
      </c>
      <c r="AU175" s="79">
        <f t="shared" si="17"/>
        <v>2</v>
      </c>
      <c r="AV175" s="79">
        <f t="shared" si="17"/>
        <v>61</v>
      </c>
      <c r="AW175" s="79">
        <f t="shared" si="17"/>
        <v>1</v>
      </c>
      <c r="AX175" s="79">
        <f t="shared" si="17"/>
        <v>2</v>
      </c>
      <c r="AY175" s="79">
        <f t="shared" si="17"/>
        <v>14</v>
      </c>
      <c r="AZ175" s="79">
        <f t="shared" si="17"/>
        <v>1</v>
      </c>
      <c r="BA175" s="79">
        <f t="shared" si="17"/>
        <v>1</v>
      </c>
      <c r="BB175" s="79">
        <f t="shared" si="17"/>
        <v>4</v>
      </c>
      <c r="BC175" s="79">
        <f t="shared" si="17"/>
        <v>15</v>
      </c>
      <c r="BD175" s="79">
        <f t="shared" si="17"/>
        <v>32</v>
      </c>
      <c r="BE175" s="79">
        <f t="shared" si="17"/>
        <v>4</v>
      </c>
      <c r="BF175" s="79">
        <f t="shared" si="17"/>
        <v>5</v>
      </c>
      <c r="BG175" s="79">
        <f t="shared" si="17"/>
        <v>0</v>
      </c>
      <c r="BH175" s="79">
        <f t="shared" si="17"/>
        <v>0</v>
      </c>
      <c r="BI175" s="79">
        <f t="shared" si="17"/>
        <v>3</v>
      </c>
      <c r="BJ175" s="79">
        <f t="shared" si="17"/>
        <v>0</v>
      </c>
      <c r="BK175" s="79">
        <f t="shared" si="17"/>
        <v>16</v>
      </c>
      <c r="BL175" s="79">
        <f t="shared" si="17"/>
        <v>0</v>
      </c>
      <c r="BM175" s="79">
        <f t="shared" si="17"/>
        <v>3</v>
      </c>
      <c r="BN175" s="79">
        <f t="shared" si="17"/>
        <v>1408</v>
      </c>
      <c r="BO175" s="79">
        <f t="shared" si="17"/>
        <v>3</v>
      </c>
      <c r="BP175" s="79">
        <f t="shared" si="17"/>
        <v>0</v>
      </c>
      <c r="BQ175" s="79">
        <f t="shared" si="17"/>
        <v>1</v>
      </c>
      <c r="BR175" s="79">
        <f t="shared" si="17"/>
        <v>61</v>
      </c>
      <c r="BS175" s="79">
        <f t="shared" si="17"/>
        <v>168</v>
      </c>
      <c r="BT175" s="405">
        <f t="shared" si="17"/>
        <v>6271</v>
      </c>
      <c r="BU175"/>
      <c r="BV175" s="310"/>
      <c r="BW175" s="299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299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299"/>
      <c r="CT175" s="299"/>
      <c r="CU175" s="299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1"/>
      <c r="FG175" s="311"/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1"/>
      <c r="FR175" s="311"/>
      <c r="FS175" s="311"/>
      <c r="FT175" s="311"/>
      <c r="FU175" s="311"/>
      <c r="FV175" s="311"/>
      <c r="FW175" s="311"/>
      <c r="FX175" s="311"/>
      <c r="FY175" s="311"/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1"/>
      <c r="GL175" s="311"/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1"/>
      <c r="GY175" s="311"/>
      <c r="GZ175" s="311"/>
      <c r="HA175" s="311"/>
      <c r="HB175" s="311"/>
      <c r="HC175" s="311"/>
      <c r="HD175" s="311"/>
      <c r="HE175" s="311"/>
      <c r="HF175" s="311"/>
      <c r="HG175" s="311"/>
      <c r="HH175" s="311"/>
      <c r="HI175" s="311"/>
      <c r="HJ175" s="311"/>
      <c r="HK175" s="311"/>
      <c r="HL175" s="311"/>
      <c r="HM175" s="311"/>
      <c r="HN175" s="311"/>
      <c r="HO175" s="311"/>
      <c r="HP175" s="311"/>
      <c r="HQ175" s="311"/>
      <c r="HR175" s="311"/>
      <c r="HS175" s="311"/>
      <c r="HT175" s="311"/>
      <c r="HU175" s="311"/>
      <c r="HV175" s="311"/>
      <c r="HW175" s="311"/>
      <c r="HX175" s="311"/>
      <c r="HY175" s="311"/>
      <c r="HZ175" s="311"/>
      <c r="IA175" s="311"/>
      <c r="IB175" s="311"/>
      <c r="IC175" s="311"/>
      <c r="ID175" s="311"/>
      <c r="IE175" s="311"/>
      <c r="IF175" s="311"/>
      <c r="IG175" s="311"/>
      <c r="IH175" s="311"/>
    </row>
    <row r="176" spans="1:242" s="48" customFormat="1" ht="14.1" customHeight="1" x14ac:dyDescent="0.25">
      <c r="A176" s="260"/>
      <c r="B176" s="261"/>
      <c r="C176" s="262" t="s">
        <v>374</v>
      </c>
      <c r="D176" s="79">
        <f t="shared" ref="D176:AI176" si="18">SUM(D10,D12,D14,D16,D18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,D154,D156,D158,D160)</f>
        <v>55</v>
      </c>
      <c r="E176" s="79">
        <f t="shared" si="18"/>
        <v>20</v>
      </c>
      <c r="F176" s="79">
        <f t="shared" si="18"/>
        <v>120</v>
      </c>
      <c r="G176" s="79">
        <f t="shared" si="18"/>
        <v>0</v>
      </c>
      <c r="H176" s="79">
        <f t="shared" si="18"/>
        <v>0</v>
      </c>
      <c r="I176" s="79">
        <f t="shared" si="18"/>
        <v>18</v>
      </c>
      <c r="J176" s="79">
        <f t="shared" si="18"/>
        <v>5</v>
      </c>
      <c r="K176" s="79">
        <f t="shared" si="18"/>
        <v>0</v>
      </c>
      <c r="L176" s="79">
        <f t="shared" si="18"/>
        <v>8</v>
      </c>
      <c r="M176" s="79">
        <f t="shared" si="18"/>
        <v>1</v>
      </c>
      <c r="N176" s="79">
        <f t="shared" si="18"/>
        <v>29</v>
      </c>
      <c r="O176" s="79">
        <f t="shared" si="18"/>
        <v>248</v>
      </c>
      <c r="P176" s="79">
        <f t="shared" si="18"/>
        <v>11</v>
      </c>
      <c r="Q176" s="79">
        <f t="shared" si="18"/>
        <v>23</v>
      </c>
      <c r="R176" s="79">
        <f t="shared" si="18"/>
        <v>4</v>
      </c>
      <c r="S176" s="79">
        <f t="shared" si="18"/>
        <v>6</v>
      </c>
      <c r="T176" s="79">
        <f t="shared" si="18"/>
        <v>18</v>
      </c>
      <c r="U176" s="79">
        <f t="shared" si="18"/>
        <v>353</v>
      </c>
      <c r="V176" s="79">
        <f t="shared" si="18"/>
        <v>84</v>
      </c>
      <c r="W176" s="79">
        <f t="shared" si="18"/>
        <v>4</v>
      </c>
      <c r="X176" s="79">
        <f t="shared" si="18"/>
        <v>0</v>
      </c>
      <c r="Y176" s="79">
        <f t="shared" si="18"/>
        <v>86</v>
      </c>
      <c r="Z176" s="79">
        <f t="shared" si="18"/>
        <v>6</v>
      </c>
      <c r="AA176" s="79">
        <f t="shared" si="18"/>
        <v>421</v>
      </c>
      <c r="AB176" s="79">
        <f t="shared" si="18"/>
        <v>112</v>
      </c>
      <c r="AC176" s="79">
        <f t="shared" si="18"/>
        <v>0</v>
      </c>
      <c r="AD176" s="79">
        <f t="shared" si="18"/>
        <v>0</v>
      </c>
      <c r="AE176" s="79">
        <f t="shared" si="18"/>
        <v>1</v>
      </c>
      <c r="AF176" s="79">
        <f t="shared" si="18"/>
        <v>6</v>
      </c>
      <c r="AG176" s="79">
        <f t="shared" si="18"/>
        <v>112</v>
      </c>
      <c r="AH176" s="79">
        <f t="shared" si="18"/>
        <v>0</v>
      </c>
      <c r="AI176" s="79">
        <f t="shared" si="18"/>
        <v>88</v>
      </c>
      <c r="AJ176" s="79">
        <f t="shared" ref="AJ176:BT176" si="19">SUM(AJ10,AJ12,AJ14,AJ16,AJ18,AJ22,AJ24,AJ26,AJ28,AJ30,AJ32,AJ34,AJ36,AJ38,AJ40,AJ42,AJ44,AJ46,AJ48,AJ50,AJ52,AJ54,AJ56,AJ58,AJ60,AJ62,AJ64,AJ66,AJ68,AJ70,AJ72,AJ74,AJ76,AJ78,AJ80,AJ82,AJ84,AJ86,AJ88,AJ90,AJ92,AJ94,AJ96,AJ98,AJ100,AJ102,AJ104,AJ106,AJ108,AJ110,AJ112,AJ114,AJ116,AJ118,AJ120,AJ122,AJ124,AJ126,AJ128,AJ130,AJ132,AJ134,AJ136,AJ138,AJ140,AJ142,AJ144,AJ146,AJ148,AJ150,AJ152,AJ154,AJ156,AJ158,AJ160)</f>
        <v>0</v>
      </c>
      <c r="AK176" s="79">
        <f t="shared" si="19"/>
        <v>148</v>
      </c>
      <c r="AL176" s="79">
        <f t="shared" si="19"/>
        <v>0</v>
      </c>
      <c r="AM176" s="79">
        <f t="shared" si="19"/>
        <v>0</v>
      </c>
      <c r="AN176" s="79">
        <f t="shared" si="19"/>
        <v>12</v>
      </c>
      <c r="AO176" s="79">
        <f t="shared" si="19"/>
        <v>0</v>
      </c>
      <c r="AP176" s="79">
        <f t="shared" si="19"/>
        <v>0</v>
      </c>
      <c r="AQ176" s="79">
        <f t="shared" si="19"/>
        <v>0</v>
      </c>
      <c r="AR176" s="79">
        <f t="shared" si="19"/>
        <v>0</v>
      </c>
      <c r="AS176" s="79">
        <f t="shared" si="19"/>
        <v>6</v>
      </c>
      <c r="AT176" s="79">
        <f t="shared" si="19"/>
        <v>1094</v>
      </c>
      <c r="AU176" s="79">
        <f t="shared" si="19"/>
        <v>1</v>
      </c>
      <c r="AV176" s="79">
        <f t="shared" si="19"/>
        <v>55</v>
      </c>
      <c r="AW176" s="79">
        <f t="shared" si="19"/>
        <v>2</v>
      </c>
      <c r="AX176" s="79">
        <f t="shared" si="19"/>
        <v>1</v>
      </c>
      <c r="AY176" s="79">
        <f t="shared" si="19"/>
        <v>9</v>
      </c>
      <c r="AZ176" s="79">
        <f t="shared" si="19"/>
        <v>1</v>
      </c>
      <c r="BA176" s="79">
        <f t="shared" si="19"/>
        <v>0</v>
      </c>
      <c r="BB176" s="79">
        <f t="shared" si="19"/>
        <v>3</v>
      </c>
      <c r="BC176" s="79">
        <f t="shared" si="19"/>
        <v>4</v>
      </c>
      <c r="BD176" s="79">
        <f t="shared" si="19"/>
        <v>12</v>
      </c>
      <c r="BE176" s="79">
        <f t="shared" si="19"/>
        <v>3</v>
      </c>
      <c r="BF176" s="79">
        <f t="shared" si="19"/>
        <v>1</v>
      </c>
      <c r="BG176" s="79">
        <f t="shared" si="19"/>
        <v>0</v>
      </c>
      <c r="BH176" s="79">
        <f t="shared" si="19"/>
        <v>1</v>
      </c>
      <c r="BI176" s="79">
        <f t="shared" si="19"/>
        <v>5</v>
      </c>
      <c r="BJ176" s="79">
        <f t="shared" si="19"/>
        <v>0</v>
      </c>
      <c r="BK176" s="79">
        <f t="shared" si="19"/>
        <v>5</v>
      </c>
      <c r="BL176" s="79">
        <f t="shared" si="19"/>
        <v>0</v>
      </c>
      <c r="BM176" s="79">
        <f t="shared" si="19"/>
        <v>1</v>
      </c>
      <c r="BN176" s="79">
        <f t="shared" si="19"/>
        <v>981</v>
      </c>
      <c r="BO176" s="79">
        <f t="shared" si="19"/>
        <v>1</v>
      </c>
      <c r="BP176" s="79">
        <f t="shared" si="19"/>
        <v>0</v>
      </c>
      <c r="BQ176" s="79">
        <f t="shared" si="19"/>
        <v>1</v>
      </c>
      <c r="BR176" s="79">
        <f t="shared" si="19"/>
        <v>31</v>
      </c>
      <c r="BS176" s="79">
        <f t="shared" si="19"/>
        <v>156</v>
      </c>
      <c r="BT176" s="405">
        <f t="shared" si="19"/>
        <v>4373</v>
      </c>
      <c r="BU176"/>
      <c r="BV176" s="310"/>
      <c r="BW176" s="299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299"/>
      <c r="CI176" s="299"/>
      <c r="CJ176" s="299"/>
      <c r="CK176" s="299"/>
      <c r="CL176" s="299"/>
      <c r="CM176" s="299"/>
      <c r="CN176" s="299"/>
      <c r="CO176" s="299"/>
      <c r="CP176" s="299"/>
      <c r="CQ176" s="299"/>
      <c r="CR176" s="299"/>
      <c r="CS176" s="299"/>
      <c r="CT176" s="299"/>
      <c r="CU176" s="299"/>
      <c r="CV176" s="311"/>
      <c r="CW176" s="311"/>
      <c r="CX176" s="311"/>
      <c r="CY176" s="311"/>
      <c r="CZ176" s="311"/>
      <c r="DA176" s="311"/>
      <c r="DB176" s="311"/>
      <c r="DC176" s="311"/>
      <c r="DD176" s="311"/>
      <c r="DE176" s="311"/>
      <c r="DF176" s="311"/>
      <c r="DG176" s="311"/>
      <c r="DH176" s="311"/>
      <c r="DI176" s="311"/>
      <c r="DJ176" s="311"/>
      <c r="DK176" s="311"/>
      <c r="DL176" s="311"/>
      <c r="DM176" s="311"/>
      <c r="DN176" s="311"/>
      <c r="DO176" s="311"/>
      <c r="DP176" s="311"/>
      <c r="DQ176" s="311"/>
      <c r="DR176" s="311"/>
      <c r="DS176" s="311"/>
      <c r="DT176" s="311"/>
      <c r="DU176" s="311"/>
      <c r="DV176" s="311"/>
      <c r="DW176" s="311"/>
      <c r="DX176" s="311"/>
      <c r="DY176" s="311"/>
      <c r="DZ176" s="311"/>
      <c r="EA176" s="311"/>
      <c r="EB176" s="311"/>
      <c r="EC176" s="311"/>
      <c r="ED176" s="311"/>
      <c r="EE176" s="311"/>
      <c r="EF176" s="311"/>
      <c r="EG176" s="311"/>
      <c r="EH176" s="311"/>
      <c r="EI176" s="311"/>
      <c r="EJ176" s="311"/>
      <c r="EK176" s="311"/>
      <c r="EL176" s="311"/>
      <c r="EM176" s="311"/>
      <c r="EN176" s="311"/>
      <c r="EO176" s="311"/>
      <c r="EP176" s="311"/>
      <c r="EQ176" s="311"/>
      <c r="ER176" s="311"/>
      <c r="ES176" s="311"/>
      <c r="ET176" s="311"/>
      <c r="EU176" s="311"/>
      <c r="EV176" s="311"/>
      <c r="EW176" s="311"/>
      <c r="EX176" s="311"/>
      <c r="EY176" s="311"/>
      <c r="EZ176" s="311"/>
      <c r="FA176" s="311"/>
      <c r="FB176" s="311"/>
      <c r="FC176" s="311"/>
      <c r="FD176" s="311"/>
      <c r="FE176" s="311"/>
      <c r="FF176" s="311"/>
      <c r="FG176" s="311"/>
      <c r="FH176" s="311"/>
      <c r="FI176" s="311"/>
      <c r="FJ176" s="311"/>
      <c r="FK176" s="311"/>
      <c r="FL176" s="311"/>
      <c r="FM176" s="311"/>
      <c r="FN176" s="311"/>
      <c r="FO176" s="311"/>
      <c r="FP176" s="311"/>
      <c r="FQ176" s="311"/>
      <c r="FR176" s="311"/>
      <c r="FS176" s="311"/>
      <c r="FT176" s="311"/>
      <c r="FU176" s="311"/>
      <c r="FV176" s="311"/>
      <c r="FW176" s="311"/>
      <c r="FX176" s="311"/>
      <c r="FY176" s="311"/>
      <c r="FZ176" s="311"/>
      <c r="GA176" s="311"/>
      <c r="GB176" s="311"/>
      <c r="GC176" s="311"/>
      <c r="GD176" s="311"/>
      <c r="GE176" s="311"/>
      <c r="GF176" s="311"/>
      <c r="GG176" s="311"/>
      <c r="GH176" s="311"/>
      <c r="GI176" s="311"/>
      <c r="GJ176" s="311"/>
      <c r="GK176" s="311"/>
      <c r="GL176" s="311"/>
      <c r="GM176" s="311"/>
      <c r="GN176" s="311"/>
      <c r="GO176" s="311"/>
      <c r="GP176" s="311"/>
      <c r="GQ176" s="311"/>
      <c r="GR176" s="311"/>
      <c r="GS176" s="311"/>
      <c r="GT176" s="311"/>
      <c r="GU176" s="311"/>
      <c r="GV176" s="311"/>
      <c r="GW176" s="311"/>
      <c r="GX176" s="311"/>
      <c r="GY176" s="311"/>
      <c r="GZ176" s="311"/>
      <c r="HA176" s="311"/>
      <c r="HB176" s="311"/>
      <c r="HC176" s="311"/>
      <c r="HD176" s="311"/>
      <c r="HE176" s="311"/>
      <c r="HF176" s="311"/>
      <c r="HG176" s="311"/>
      <c r="HH176" s="311"/>
      <c r="HI176" s="311"/>
      <c r="HJ176" s="311"/>
      <c r="HK176" s="311"/>
      <c r="HL176" s="311"/>
      <c r="HM176" s="311"/>
      <c r="HN176" s="311"/>
      <c r="HO176" s="311"/>
      <c r="HP176" s="311"/>
      <c r="HQ176" s="311"/>
      <c r="HR176" s="311"/>
      <c r="HS176" s="311"/>
      <c r="HT176" s="311"/>
      <c r="HU176" s="311"/>
      <c r="HV176" s="311"/>
      <c r="HW176" s="311"/>
      <c r="HX176" s="311"/>
      <c r="HY176" s="311"/>
      <c r="HZ176" s="311"/>
      <c r="IA176" s="311"/>
      <c r="IB176" s="311"/>
      <c r="IC176" s="311"/>
      <c r="ID176" s="311"/>
      <c r="IE176" s="311"/>
      <c r="IF176" s="311"/>
      <c r="IG176" s="311"/>
      <c r="IH176" s="311"/>
    </row>
    <row r="177" spans="1:242" customFormat="1" ht="12.75" customHeight="1" x14ac:dyDescent="0.25">
      <c r="A177" s="246"/>
      <c r="B177" s="278"/>
      <c r="C177" s="263" t="s">
        <v>358</v>
      </c>
      <c r="D177" s="122">
        <f>SUM(D9:D160)-D175-D176</f>
        <v>0</v>
      </c>
      <c r="E177" s="122">
        <f>SUM(E9:E160)-E175-E176</f>
        <v>0</v>
      </c>
      <c r="F177" s="122">
        <f>SUM(F9:F160)-F175-F176</f>
        <v>0</v>
      </c>
      <c r="G177" s="122"/>
      <c r="H177" s="122"/>
      <c r="I177" s="122">
        <f t="shared" ref="I177:AG177" si="20">SUM(I9:I160)-I175-I176</f>
        <v>0</v>
      </c>
      <c r="J177" s="122">
        <f t="shared" si="20"/>
        <v>0</v>
      </c>
      <c r="K177" s="122">
        <f t="shared" si="20"/>
        <v>0</v>
      </c>
      <c r="L177" s="122">
        <f t="shared" si="20"/>
        <v>0</v>
      </c>
      <c r="M177" s="122">
        <f t="shared" si="20"/>
        <v>0</v>
      </c>
      <c r="N177" s="122">
        <f t="shared" si="20"/>
        <v>0</v>
      </c>
      <c r="O177" s="122">
        <f t="shared" si="20"/>
        <v>0</v>
      </c>
      <c r="P177" s="122">
        <f t="shared" si="20"/>
        <v>0</v>
      </c>
      <c r="Q177" s="122">
        <f t="shared" si="20"/>
        <v>0</v>
      </c>
      <c r="R177" s="122">
        <f t="shared" si="20"/>
        <v>0</v>
      </c>
      <c r="S177" s="122">
        <f t="shared" si="20"/>
        <v>0</v>
      </c>
      <c r="T177" s="122">
        <f t="shared" si="20"/>
        <v>0</v>
      </c>
      <c r="U177" s="122">
        <f t="shared" si="20"/>
        <v>0</v>
      </c>
      <c r="V177" s="122">
        <f t="shared" si="20"/>
        <v>0</v>
      </c>
      <c r="W177" s="122">
        <f t="shared" si="20"/>
        <v>0</v>
      </c>
      <c r="X177" s="122">
        <f t="shared" si="20"/>
        <v>0</v>
      </c>
      <c r="Y177" s="122">
        <f t="shared" si="20"/>
        <v>0</v>
      </c>
      <c r="Z177" s="122">
        <f t="shared" si="20"/>
        <v>0</v>
      </c>
      <c r="AA177" s="122">
        <f t="shared" si="20"/>
        <v>0</v>
      </c>
      <c r="AB177" s="122">
        <f t="shared" si="20"/>
        <v>0</v>
      </c>
      <c r="AC177" s="122">
        <f t="shared" si="20"/>
        <v>0</v>
      </c>
      <c r="AD177" s="122">
        <f t="shared" si="20"/>
        <v>0</v>
      </c>
      <c r="AE177" s="122">
        <f t="shared" si="20"/>
        <v>0</v>
      </c>
      <c r="AF177" s="122">
        <f t="shared" si="20"/>
        <v>0</v>
      </c>
      <c r="AG177" s="122">
        <f t="shared" si="20"/>
        <v>0</v>
      </c>
      <c r="AH177" s="122"/>
      <c r="AI177" s="122">
        <f>SUM(AI9:AI160)-AI175-AI176</f>
        <v>0</v>
      </c>
      <c r="AJ177" s="122">
        <f>SUM(AJ9:AJ160)-AJ175-AJ176</f>
        <v>0</v>
      </c>
      <c r="AK177" s="122">
        <f>SUM(AK9:AK160)-AK175-AK176</f>
        <v>0</v>
      </c>
      <c r="AL177" s="122">
        <f>SUM(AL9:AL160)-AL175-AL176</f>
        <v>0</v>
      </c>
      <c r="AM177" s="122"/>
      <c r="AN177" s="122">
        <f>SUM(AN9:AN160)-AN175-AN176</f>
        <v>0</v>
      </c>
      <c r="AO177" s="122">
        <f>SUM(AO9:AO160)-AO175-AO176</f>
        <v>0</v>
      </c>
      <c r="AP177" s="122">
        <f>SUM(AP9:AP160)-AP175-AP176</f>
        <v>0</v>
      </c>
      <c r="AQ177" s="122"/>
      <c r="AR177" s="122">
        <f t="shared" ref="AR177:BA177" si="21">SUM(AR9:AR160)-AR175-AR176</f>
        <v>0</v>
      </c>
      <c r="AS177" s="122">
        <f t="shared" si="21"/>
        <v>0</v>
      </c>
      <c r="AT177" s="122">
        <f t="shared" si="21"/>
        <v>0</v>
      </c>
      <c r="AU177" s="122">
        <f t="shared" si="21"/>
        <v>0</v>
      </c>
      <c r="AV177" s="122">
        <f t="shared" si="21"/>
        <v>0</v>
      </c>
      <c r="AW177" s="122">
        <f t="shared" si="21"/>
        <v>0</v>
      </c>
      <c r="AX177" s="122">
        <f t="shared" si="21"/>
        <v>0</v>
      </c>
      <c r="AY177" s="122">
        <f t="shared" si="21"/>
        <v>0</v>
      </c>
      <c r="AZ177" s="122">
        <f t="shared" si="21"/>
        <v>0</v>
      </c>
      <c r="BA177" s="122">
        <f t="shared" si="21"/>
        <v>0</v>
      </c>
      <c r="BB177" s="122"/>
      <c r="BC177" s="122">
        <f t="shared" ref="BC177:BP177" si="22">SUM(BC9:BC160)-BC175-BC176</f>
        <v>0</v>
      </c>
      <c r="BD177" s="122">
        <f t="shared" si="22"/>
        <v>0</v>
      </c>
      <c r="BE177" s="122">
        <f t="shared" si="22"/>
        <v>0</v>
      </c>
      <c r="BF177" s="122">
        <f t="shared" si="22"/>
        <v>0</v>
      </c>
      <c r="BG177" s="122">
        <f t="shared" si="22"/>
        <v>0</v>
      </c>
      <c r="BH177" s="122">
        <f t="shared" si="22"/>
        <v>0</v>
      </c>
      <c r="BI177" s="122">
        <f t="shared" si="22"/>
        <v>0</v>
      </c>
      <c r="BJ177" s="122">
        <f t="shared" si="22"/>
        <v>0</v>
      </c>
      <c r="BK177" s="122">
        <f t="shared" si="22"/>
        <v>0</v>
      </c>
      <c r="BL177" s="122">
        <f t="shared" si="22"/>
        <v>0</v>
      </c>
      <c r="BM177" s="122">
        <f t="shared" si="22"/>
        <v>0</v>
      </c>
      <c r="BN177" s="122">
        <f t="shared" si="22"/>
        <v>0</v>
      </c>
      <c r="BO177" s="122">
        <f t="shared" si="22"/>
        <v>0</v>
      </c>
      <c r="BP177" s="122">
        <f t="shared" si="22"/>
        <v>0</v>
      </c>
      <c r="BQ177" s="122"/>
      <c r="BR177" s="122">
        <f>SUM(BR9:BR160)-BR175-BR176</f>
        <v>0</v>
      </c>
      <c r="BS177" s="122">
        <f>SUM(BS9:BS160)-BS175-BS176</f>
        <v>0</v>
      </c>
      <c r="BT177" s="406">
        <f>SUM(BT9:BT160)-BT175-BT176</f>
        <v>0</v>
      </c>
      <c r="BV177" s="312"/>
      <c r="BW177" s="299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299"/>
      <c r="CI177" s="299"/>
      <c r="CJ177" s="299"/>
      <c r="CK177" s="299"/>
      <c r="CL177" s="299"/>
      <c r="CM177" s="299"/>
      <c r="CN177" s="299"/>
      <c r="CO177" s="299"/>
      <c r="CP177" s="299"/>
      <c r="CQ177" s="299"/>
      <c r="CR177" s="299"/>
      <c r="CS177" s="299"/>
      <c r="CT177" s="299"/>
      <c r="CU177" s="299"/>
      <c r="CV177" s="299"/>
      <c r="CW177" s="299"/>
      <c r="CX177" s="299"/>
      <c r="CY177" s="299"/>
      <c r="CZ177" s="299"/>
      <c r="DA177" s="299"/>
      <c r="DB177" s="299"/>
      <c r="DC177" s="299"/>
      <c r="DD177" s="299"/>
      <c r="DE177" s="299"/>
      <c r="DF177" s="299"/>
      <c r="DG177" s="299"/>
      <c r="DH177" s="299"/>
      <c r="DI177" s="299"/>
      <c r="DJ177" s="299"/>
      <c r="DK177" s="299"/>
      <c r="DL177" s="299"/>
      <c r="DM177" s="299"/>
      <c r="DN177" s="299"/>
      <c r="DO177" s="299"/>
      <c r="DP177" s="299"/>
      <c r="DQ177" s="299"/>
      <c r="DR177" s="299"/>
      <c r="DS177" s="299"/>
      <c r="DT177" s="299"/>
      <c r="DU177" s="299"/>
      <c r="DV177" s="299"/>
      <c r="DW177" s="299"/>
      <c r="DX177" s="299"/>
      <c r="DY177" s="299"/>
      <c r="DZ177" s="299"/>
      <c r="EA177" s="299"/>
      <c r="EB177" s="299"/>
      <c r="EC177" s="299"/>
      <c r="ED177" s="299"/>
      <c r="EE177" s="299"/>
      <c r="EF177" s="299"/>
      <c r="EG177" s="299"/>
      <c r="EH177" s="299"/>
      <c r="EI177" s="299"/>
      <c r="EJ177" s="299"/>
      <c r="EK177" s="299"/>
      <c r="EL177" s="299"/>
      <c r="EM177" s="299"/>
      <c r="EN177" s="299"/>
      <c r="EO177" s="299"/>
      <c r="EP177" s="299"/>
      <c r="EQ177" s="299"/>
      <c r="ER177" s="299"/>
      <c r="ES177" s="299"/>
      <c r="ET177" s="299"/>
      <c r="EU177" s="299"/>
      <c r="EV177" s="299"/>
      <c r="EW177" s="299"/>
      <c r="EX177" s="299"/>
      <c r="EY177" s="299"/>
      <c r="EZ177" s="299"/>
      <c r="FA177" s="299"/>
      <c r="FB177" s="299"/>
      <c r="FC177" s="299"/>
      <c r="FD177" s="299"/>
      <c r="FE177" s="299"/>
      <c r="FF177" s="299"/>
      <c r="FG177" s="299"/>
      <c r="FH177" s="299"/>
      <c r="FI177" s="299"/>
      <c r="FJ177" s="299"/>
      <c r="FK177" s="299"/>
      <c r="FL177" s="299"/>
      <c r="FM177" s="299"/>
      <c r="FN177" s="299"/>
      <c r="FO177" s="299"/>
      <c r="FP177" s="299"/>
      <c r="FQ177" s="299"/>
      <c r="FR177" s="299"/>
      <c r="FS177" s="299"/>
      <c r="FT177" s="299"/>
      <c r="FU177" s="299"/>
      <c r="FV177" s="299"/>
      <c r="FW177" s="299"/>
      <c r="FX177" s="299"/>
      <c r="FY177" s="299"/>
      <c r="FZ177" s="299"/>
      <c r="GA177" s="299"/>
      <c r="GB177" s="299"/>
      <c r="GC177" s="299"/>
      <c r="GD177" s="299"/>
      <c r="GE177" s="299"/>
      <c r="GF177" s="299"/>
      <c r="GG177" s="299"/>
      <c r="GH177" s="299"/>
      <c r="GI177" s="299"/>
      <c r="GJ177" s="299"/>
      <c r="GK177" s="299"/>
      <c r="GL177" s="299"/>
      <c r="GM177" s="299"/>
      <c r="GN177" s="299"/>
      <c r="GO177" s="299"/>
      <c r="GP177" s="299"/>
      <c r="GQ177" s="299"/>
      <c r="GR177" s="299"/>
      <c r="GS177" s="299"/>
      <c r="GT177" s="299"/>
      <c r="GU177" s="299"/>
      <c r="GV177" s="299"/>
      <c r="GW177" s="299"/>
      <c r="GX177" s="299"/>
      <c r="GY177" s="299"/>
      <c r="GZ177" s="299"/>
      <c r="HA177" s="299"/>
      <c r="HB177" s="299"/>
      <c r="HC177" s="299"/>
      <c r="HD177" s="299"/>
      <c r="HE177" s="299"/>
      <c r="HF177" s="299"/>
      <c r="HG177" s="299"/>
      <c r="HH177" s="299"/>
      <c r="HI177" s="299"/>
      <c r="HJ177" s="299"/>
      <c r="HK177" s="299"/>
      <c r="HL177" s="299"/>
      <c r="HM177" s="299"/>
      <c r="HN177" s="299"/>
      <c r="HO177" s="299"/>
      <c r="HP177" s="299"/>
      <c r="HQ177" s="299"/>
      <c r="HR177" s="299"/>
      <c r="HS177" s="299"/>
      <c r="HT177" s="299"/>
      <c r="HU177" s="299"/>
      <c r="HV177" s="299"/>
      <c r="HW177" s="299"/>
      <c r="HX177" s="299"/>
      <c r="HY177" s="299"/>
      <c r="HZ177" s="299"/>
      <c r="IA177" s="299"/>
      <c r="IB177" s="299"/>
      <c r="IC177" s="299"/>
      <c r="ID177" s="299"/>
      <c r="IE177" s="299"/>
      <c r="IF177" s="299"/>
      <c r="IG177" s="299"/>
      <c r="IH177" s="299"/>
    </row>
    <row r="178" spans="1:242" customFormat="1" ht="14.25" customHeight="1" x14ac:dyDescent="0.25">
      <c r="A178" s="246"/>
      <c r="B178" s="278"/>
      <c r="C178" s="264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407"/>
      <c r="BV178" s="312"/>
      <c r="BW178" s="313"/>
      <c r="BX178" s="313"/>
      <c r="BY178" s="312"/>
      <c r="BZ178" s="312"/>
      <c r="CA178" s="312"/>
      <c r="CB178" s="312"/>
      <c r="CC178" s="299"/>
      <c r="CD178" s="299"/>
      <c r="CE178" s="299"/>
      <c r="CF178" s="299"/>
      <c r="CG178" s="299"/>
      <c r="CH178" s="299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299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  <c r="DF178" s="299"/>
      <c r="DG178" s="299"/>
      <c r="DH178" s="299"/>
      <c r="DI178" s="299"/>
      <c r="DJ178" s="299"/>
      <c r="DK178" s="299"/>
      <c r="DL178" s="299"/>
      <c r="DM178" s="299"/>
      <c r="DN178" s="299"/>
      <c r="DO178" s="299"/>
      <c r="DP178" s="299"/>
      <c r="DQ178" s="299"/>
      <c r="DR178" s="299"/>
      <c r="DS178" s="299"/>
      <c r="DT178" s="299"/>
      <c r="DU178" s="299"/>
      <c r="DV178" s="299"/>
      <c r="DW178" s="299"/>
      <c r="DX178" s="299"/>
      <c r="DY178" s="299"/>
      <c r="DZ178" s="299"/>
      <c r="EA178" s="299"/>
      <c r="EB178" s="299"/>
      <c r="EC178" s="299"/>
      <c r="ED178" s="299"/>
      <c r="EE178" s="299"/>
      <c r="EF178" s="299"/>
      <c r="EG178" s="299"/>
      <c r="EH178" s="299"/>
      <c r="EI178" s="299"/>
      <c r="EJ178" s="299"/>
      <c r="EK178" s="299"/>
      <c r="EL178" s="299"/>
      <c r="EM178" s="299"/>
      <c r="EN178" s="299"/>
      <c r="EO178" s="299"/>
      <c r="EP178" s="299"/>
      <c r="EQ178" s="299"/>
      <c r="ER178" s="299"/>
      <c r="ES178" s="299"/>
      <c r="ET178" s="299"/>
      <c r="EU178" s="299"/>
      <c r="EV178" s="299"/>
      <c r="EW178" s="299"/>
      <c r="EX178" s="299"/>
      <c r="EY178" s="299"/>
      <c r="EZ178" s="299"/>
      <c r="FA178" s="299"/>
      <c r="FB178" s="299"/>
      <c r="FC178" s="299"/>
      <c r="FD178" s="299"/>
      <c r="FE178" s="299"/>
      <c r="FF178" s="299"/>
      <c r="FG178" s="299"/>
      <c r="FH178" s="299"/>
      <c r="FI178" s="299"/>
      <c r="FJ178" s="299"/>
      <c r="FK178" s="299"/>
      <c r="FL178" s="299"/>
      <c r="FM178" s="299"/>
      <c r="FN178" s="299"/>
      <c r="FO178" s="299"/>
      <c r="FP178" s="299"/>
      <c r="FQ178" s="299"/>
      <c r="FR178" s="299"/>
      <c r="FS178" s="299"/>
      <c r="FT178" s="299"/>
      <c r="FU178" s="299"/>
      <c r="FV178" s="299"/>
      <c r="FW178" s="299"/>
      <c r="FX178" s="299"/>
      <c r="FY178" s="299"/>
      <c r="FZ178" s="299"/>
      <c r="GA178" s="299"/>
      <c r="GB178" s="299"/>
      <c r="GC178" s="299"/>
      <c r="GD178" s="299"/>
      <c r="GE178" s="299"/>
      <c r="GF178" s="299"/>
      <c r="GG178" s="299"/>
      <c r="GH178" s="299"/>
      <c r="GI178" s="299"/>
      <c r="GJ178" s="299"/>
      <c r="GK178" s="299"/>
      <c r="GL178" s="299"/>
      <c r="GM178" s="299"/>
      <c r="GN178" s="299"/>
      <c r="GO178" s="299"/>
      <c r="GP178" s="299"/>
      <c r="GQ178" s="299"/>
      <c r="GR178" s="299"/>
      <c r="GS178" s="299"/>
      <c r="GT178" s="299"/>
      <c r="GU178" s="299"/>
      <c r="GV178" s="299"/>
      <c r="GW178" s="299"/>
      <c r="GX178" s="299"/>
      <c r="GY178" s="299"/>
      <c r="GZ178" s="299"/>
      <c r="HA178" s="299"/>
      <c r="HB178" s="299"/>
      <c r="HC178" s="299"/>
      <c r="HD178" s="299"/>
      <c r="HE178" s="299"/>
      <c r="HF178" s="299"/>
      <c r="HG178" s="299"/>
      <c r="HH178" s="299"/>
      <c r="HI178" s="299"/>
      <c r="HJ178" s="299"/>
      <c r="HK178" s="299"/>
      <c r="HL178" s="299"/>
      <c r="HM178" s="299"/>
      <c r="HN178" s="299"/>
      <c r="HO178" s="299"/>
      <c r="HP178" s="299"/>
      <c r="HQ178" s="299"/>
      <c r="HR178" s="299"/>
      <c r="HS178" s="299"/>
      <c r="HT178" s="299"/>
      <c r="HU178" s="299"/>
      <c r="HV178" s="299"/>
      <c r="HW178" s="299"/>
      <c r="HX178" s="299"/>
      <c r="HY178" s="299"/>
      <c r="HZ178" s="299"/>
      <c r="IA178" s="299"/>
      <c r="IB178" s="299"/>
      <c r="IC178" s="299"/>
      <c r="ID178" s="299"/>
      <c r="IE178" s="299"/>
      <c r="IF178" s="299"/>
      <c r="IG178" s="299"/>
      <c r="IH178" s="299"/>
    </row>
    <row r="179" spans="1:242" customFormat="1" ht="13.5" customHeight="1" x14ac:dyDescent="0.25">
      <c r="A179" s="246"/>
      <c r="B179" s="278"/>
      <c r="C179" s="263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405"/>
      <c r="BV179" s="312"/>
      <c r="BW179" s="313"/>
      <c r="BX179" s="313"/>
      <c r="BY179" s="312"/>
      <c r="BZ179" s="312"/>
      <c r="CA179" s="312"/>
      <c r="CB179" s="312"/>
      <c r="CC179" s="299"/>
      <c r="CD179" s="299"/>
      <c r="CE179" s="299"/>
      <c r="CF179" s="299"/>
      <c r="CG179" s="299"/>
      <c r="CH179" s="299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299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  <c r="DF179" s="299"/>
      <c r="DG179" s="299"/>
      <c r="DH179" s="299"/>
      <c r="DI179" s="299"/>
      <c r="DJ179" s="299"/>
      <c r="DK179" s="299"/>
      <c r="DL179" s="299"/>
      <c r="DM179" s="299"/>
      <c r="DN179" s="299"/>
      <c r="DO179" s="299"/>
      <c r="DP179" s="299"/>
      <c r="DQ179" s="299"/>
      <c r="DR179" s="299"/>
      <c r="DS179" s="299"/>
      <c r="DT179" s="299"/>
      <c r="DU179" s="299"/>
      <c r="DV179" s="299"/>
      <c r="DW179" s="299"/>
      <c r="DX179" s="299"/>
      <c r="DY179" s="299"/>
      <c r="DZ179" s="299"/>
      <c r="EA179" s="299"/>
      <c r="EB179" s="299"/>
      <c r="EC179" s="299"/>
      <c r="ED179" s="299"/>
      <c r="EE179" s="299"/>
      <c r="EF179" s="299"/>
      <c r="EG179" s="299"/>
      <c r="EH179" s="299"/>
      <c r="EI179" s="299"/>
      <c r="EJ179" s="299"/>
      <c r="EK179" s="299"/>
      <c r="EL179" s="299"/>
      <c r="EM179" s="299"/>
      <c r="EN179" s="299"/>
      <c r="EO179" s="299"/>
      <c r="EP179" s="299"/>
      <c r="EQ179" s="299"/>
      <c r="ER179" s="299"/>
      <c r="ES179" s="299"/>
      <c r="ET179" s="299"/>
      <c r="EU179" s="299"/>
      <c r="EV179" s="299"/>
      <c r="EW179" s="299"/>
      <c r="EX179" s="299"/>
      <c r="EY179" s="299"/>
      <c r="EZ179" s="299"/>
      <c r="FA179" s="299"/>
      <c r="FB179" s="299"/>
      <c r="FC179" s="299"/>
      <c r="FD179" s="299"/>
      <c r="FE179" s="299"/>
      <c r="FF179" s="299"/>
      <c r="FG179" s="299"/>
      <c r="FH179" s="299"/>
      <c r="FI179" s="299"/>
      <c r="FJ179" s="299"/>
      <c r="FK179" s="299"/>
      <c r="FL179" s="299"/>
      <c r="FM179" s="299"/>
      <c r="FN179" s="299"/>
      <c r="FO179" s="299"/>
      <c r="FP179" s="299"/>
      <c r="FQ179" s="299"/>
      <c r="FR179" s="299"/>
      <c r="FS179" s="299"/>
      <c r="FT179" s="299"/>
      <c r="FU179" s="299"/>
      <c r="FV179" s="299"/>
      <c r="FW179" s="299"/>
      <c r="FX179" s="299"/>
      <c r="FY179" s="299"/>
      <c r="FZ179" s="299"/>
      <c r="GA179" s="299"/>
      <c r="GB179" s="299"/>
      <c r="GC179" s="299"/>
      <c r="GD179" s="299"/>
      <c r="GE179" s="299"/>
      <c r="GF179" s="299"/>
      <c r="GG179" s="299"/>
      <c r="GH179" s="299"/>
      <c r="GI179" s="299"/>
      <c r="GJ179" s="299"/>
      <c r="GK179" s="299"/>
      <c r="GL179" s="299"/>
      <c r="GM179" s="299"/>
      <c r="GN179" s="299"/>
      <c r="GO179" s="299"/>
      <c r="GP179" s="299"/>
      <c r="GQ179" s="299"/>
      <c r="GR179" s="299"/>
      <c r="GS179" s="299"/>
      <c r="GT179" s="299"/>
      <c r="GU179" s="299"/>
      <c r="GV179" s="299"/>
      <c r="GW179" s="299"/>
      <c r="GX179" s="299"/>
      <c r="GY179" s="299"/>
      <c r="GZ179" s="299"/>
      <c r="HA179" s="299"/>
      <c r="HB179" s="299"/>
      <c r="HC179" s="299"/>
      <c r="HD179" s="299"/>
      <c r="HE179" s="299"/>
      <c r="HF179" s="299"/>
      <c r="HG179" s="299"/>
      <c r="HH179" s="299"/>
      <c r="HI179" s="299"/>
      <c r="HJ179" s="299"/>
      <c r="HK179" s="299"/>
      <c r="HL179" s="299"/>
      <c r="HM179" s="299"/>
      <c r="HN179" s="299"/>
      <c r="HO179" s="299"/>
      <c r="HP179" s="299"/>
      <c r="HQ179" s="299"/>
      <c r="HR179" s="299"/>
      <c r="HS179" s="299"/>
      <c r="HT179" s="299"/>
      <c r="HU179" s="299"/>
      <c r="HV179" s="299"/>
      <c r="HW179" s="299"/>
      <c r="HX179" s="299"/>
      <c r="HY179" s="299"/>
      <c r="HZ179" s="299"/>
      <c r="IA179" s="299"/>
      <c r="IB179" s="299"/>
      <c r="IC179" s="299"/>
      <c r="ID179" s="299"/>
      <c r="IE179" s="299"/>
      <c r="IF179" s="299"/>
      <c r="IG179" s="299"/>
      <c r="IH179" s="299"/>
    </row>
    <row r="180" spans="1:242" customFormat="1" ht="13.5" customHeight="1" x14ac:dyDescent="0.25">
      <c r="A180" s="246"/>
      <c r="B180" s="278"/>
      <c r="C180" s="263" t="s">
        <v>359</v>
      </c>
      <c r="D180" s="79">
        <f>D175-D163</f>
        <v>0</v>
      </c>
      <c r="E180" s="79">
        <f>E175-E163</f>
        <v>0</v>
      </c>
      <c r="F180" s="79">
        <f>F175-F163</f>
        <v>0</v>
      </c>
      <c r="G180" s="79"/>
      <c r="H180" s="79"/>
      <c r="I180" s="79">
        <f t="shared" ref="I180:AG180" si="23">I175-I163</f>
        <v>0</v>
      </c>
      <c r="J180" s="79">
        <f t="shared" si="23"/>
        <v>0</v>
      </c>
      <c r="K180" s="79">
        <f t="shared" si="23"/>
        <v>0</v>
      </c>
      <c r="L180" s="79">
        <f t="shared" si="23"/>
        <v>0</v>
      </c>
      <c r="M180" s="79">
        <f t="shared" si="23"/>
        <v>0</v>
      </c>
      <c r="N180" s="79">
        <f t="shared" si="23"/>
        <v>0</v>
      </c>
      <c r="O180" s="79">
        <f t="shared" si="23"/>
        <v>0</v>
      </c>
      <c r="P180" s="79">
        <f t="shared" si="23"/>
        <v>0</v>
      </c>
      <c r="Q180" s="79">
        <f t="shared" si="23"/>
        <v>0</v>
      </c>
      <c r="R180" s="79">
        <f t="shared" si="23"/>
        <v>0</v>
      </c>
      <c r="S180" s="79">
        <f t="shared" si="23"/>
        <v>0</v>
      </c>
      <c r="T180" s="79">
        <f t="shared" si="23"/>
        <v>0</v>
      </c>
      <c r="U180" s="79">
        <f t="shared" si="23"/>
        <v>0</v>
      </c>
      <c r="V180" s="79">
        <f t="shared" si="23"/>
        <v>0</v>
      </c>
      <c r="W180" s="79">
        <f t="shared" si="23"/>
        <v>0</v>
      </c>
      <c r="X180" s="79">
        <f t="shared" si="23"/>
        <v>0</v>
      </c>
      <c r="Y180" s="79">
        <f t="shared" si="23"/>
        <v>0</v>
      </c>
      <c r="Z180" s="79">
        <f t="shared" si="23"/>
        <v>0</v>
      </c>
      <c r="AA180" s="79">
        <f t="shared" si="23"/>
        <v>0</v>
      </c>
      <c r="AB180" s="79">
        <f t="shared" si="23"/>
        <v>0</v>
      </c>
      <c r="AC180" s="79">
        <f t="shared" si="23"/>
        <v>0</v>
      </c>
      <c r="AD180" s="79">
        <f t="shared" si="23"/>
        <v>0</v>
      </c>
      <c r="AE180" s="79">
        <f t="shared" si="23"/>
        <v>0</v>
      </c>
      <c r="AF180" s="79">
        <f t="shared" si="23"/>
        <v>0</v>
      </c>
      <c r="AG180" s="79">
        <f t="shared" si="23"/>
        <v>0</v>
      </c>
      <c r="AH180" s="79"/>
      <c r="AI180" s="79">
        <f>AI175-AI163</f>
        <v>0</v>
      </c>
      <c r="AJ180" s="79">
        <f>AJ175-AJ163</f>
        <v>0</v>
      </c>
      <c r="AK180" s="79">
        <f>AK175-AK163</f>
        <v>0</v>
      </c>
      <c r="AL180" s="79">
        <f>AL175-AL163</f>
        <v>0</v>
      </c>
      <c r="AM180" s="79"/>
      <c r="AN180" s="79">
        <f>AN175-AN163</f>
        <v>0</v>
      </c>
      <c r="AO180" s="79">
        <f>AO175-AO163</f>
        <v>0</v>
      </c>
      <c r="AP180" s="79">
        <f>AP175-AP163</f>
        <v>0</v>
      </c>
      <c r="AQ180" s="79"/>
      <c r="AR180" s="79">
        <f t="shared" ref="AR180:BA180" si="24">AR175-AR163</f>
        <v>0</v>
      </c>
      <c r="AS180" s="79">
        <f t="shared" si="24"/>
        <v>0</v>
      </c>
      <c r="AT180" s="79">
        <f t="shared" si="24"/>
        <v>0</v>
      </c>
      <c r="AU180" s="79">
        <f t="shared" si="24"/>
        <v>0</v>
      </c>
      <c r="AV180" s="79">
        <f t="shared" si="24"/>
        <v>0</v>
      </c>
      <c r="AW180" s="79">
        <f t="shared" si="24"/>
        <v>0</v>
      </c>
      <c r="AX180" s="79">
        <f t="shared" si="24"/>
        <v>0</v>
      </c>
      <c r="AY180" s="79">
        <f t="shared" si="24"/>
        <v>0</v>
      </c>
      <c r="AZ180" s="79">
        <f t="shared" si="24"/>
        <v>0</v>
      </c>
      <c r="BA180" s="79">
        <f t="shared" si="24"/>
        <v>0</v>
      </c>
      <c r="BB180" s="79"/>
      <c r="BC180" s="79">
        <f t="shared" ref="BC180:BP180" si="25">BC175-BC163</f>
        <v>0</v>
      </c>
      <c r="BD180" s="79">
        <f t="shared" si="25"/>
        <v>0</v>
      </c>
      <c r="BE180" s="79">
        <f t="shared" si="25"/>
        <v>0</v>
      </c>
      <c r="BF180" s="79">
        <f t="shared" si="25"/>
        <v>0</v>
      </c>
      <c r="BG180" s="79">
        <f t="shared" si="25"/>
        <v>0</v>
      </c>
      <c r="BH180" s="79">
        <f t="shared" si="25"/>
        <v>0</v>
      </c>
      <c r="BI180" s="79">
        <f t="shared" si="25"/>
        <v>0</v>
      </c>
      <c r="BJ180" s="79">
        <f t="shared" si="25"/>
        <v>0</v>
      </c>
      <c r="BK180" s="79">
        <f t="shared" si="25"/>
        <v>0</v>
      </c>
      <c r="BL180" s="79">
        <f t="shared" si="25"/>
        <v>0</v>
      </c>
      <c r="BM180" s="79">
        <f t="shared" si="25"/>
        <v>0</v>
      </c>
      <c r="BN180" s="79">
        <f t="shared" si="25"/>
        <v>0</v>
      </c>
      <c r="BO180" s="79">
        <f t="shared" si="25"/>
        <v>0</v>
      </c>
      <c r="BP180" s="79">
        <f t="shared" si="25"/>
        <v>0</v>
      </c>
      <c r="BQ180" s="79"/>
      <c r="BR180" s="79">
        <f>BR175-BR163</f>
        <v>0</v>
      </c>
      <c r="BS180" s="79">
        <f>BS175-BS163</f>
        <v>0</v>
      </c>
      <c r="BT180" s="405">
        <f>BT175-BT163</f>
        <v>0</v>
      </c>
      <c r="BV180" s="312"/>
      <c r="BW180" s="313"/>
      <c r="BX180" s="313"/>
      <c r="BY180" s="312"/>
      <c r="BZ180" s="312"/>
      <c r="CA180" s="312"/>
      <c r="CB180" s="312"/>
      <c r="CC180" s="299"/>
      <c r="CD180" s="299"/>
      <c r="CE180" s="299"/>
      <c r="CF180" s="299"/>
      <c r="CG180" s="299"/>
      <c r="CH180" s="299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299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  <c r="DF180" s="299"/>
      <c r="DG180" s="299"/>
      <c r="DH180" s="299"/>
      <c r="DI180" s="299"/>
      <c r="DJ180" s="299"/>
      <c r="DK180" s="299"/>
      <c r="DL180" s="299"/>
      <c r="DM180" s="299"/>
      <c r="DN180" s="299"/>
      <c r="DO180" s="299"/>
      <c r="DP180" s="299"/>
      <c r="DQ180" s="299"/>
      <c r="DR180" s="299"/>
      <c r="DS180" s="299"/>
      <c r="DT180" s="299"/>
      <c r="DU180" s="299"/>
      <c r="DV180" s="299"/>
      <c r="DW180" s="299"/>
      <c r="DX180" s="299"/>
      <c r="DY180" s="299"/>
      <c r="DZ180" s="299"/>
      <c r="EA180" s="299"/>
      <c r="EB180" s="299"/>
      <c r="EC180" s="299"/>
      <c r="ED180" s="299"/>
      <c r="EE180" s="299"/>
      <c r="EF180" s="299"/>
      <c r="EG180" s="299"/>
      <c r="EH180" s="299"/>
      <c r="EI180" s="299"/>
      <c r="EJ180" s="299"/>
      <c r="EK180" s="299"/>
      <c r="EL180" s="299"/>
      <c r="EM180" s="299"/>
      <c r="EN180" s="299"/>
      <c r="EO180" s="299"/>
      <c r="EP180" s="299"/>
      <c r="EQ180" s="299"/>
      <c r="ER180" s="299"/>
      <c r="ES180" s="299"/>
      <c r="ET180" s="299"/>
      <c r="EU180" s="299"/>
      <c r="EV180" s="299"/>
      <c r="EW180" s="299"/>
      <c r="EX180" s="299"/>
      <c r="EY180" s="299"/>
      <c r="EZ180" s="299"/>
      <c r="FA180" s="299"/>
      <c r="FB180" s="299"/>
      <c r="FC180" s="299"/>
      <c r="FD180" s="299"/>
      <c r="FE180" s="299"/>
      <c r="FF180" s="299"/>
      <c r="FG180" s="299"/>
      <c r="FH180" s="299"/>
      <c r="FI180" s="299"/>
      <c r="FJ180" s="299"/>
      <c r="FK180" s="299"/>
      <c r="FL180" s="299"/>
      <c r="FM180" s="299"/>
      <c r="FN180" s="299"/>
      <c r="FO180" s="299"/>
      <c r="FP180" s="299"/>
      <c r="FQ180" s="299"/>
      <c r="FR180" s="299"/>
      <c r="FS180" s="299"/>
      <c r="FT180" s="299"/>
      <c r="FU180" s="299"/>
      <c r="FV180" s="299"/>
      <c r="FW180" s="299"/>
      <c r="FX180" s="299"/>
      <c r="FY180" s="299"/>
      <c r="FZ180" s="299"/>
      <c r="GA180" s="299"/>
      <c r="GB180" s="299"/>
      <c r="GC180" s="299"/>
      <c r="GD180" s="299"/>
      <c r="GE180" s="299"/>
      <c r="GF180" s="299"/>
      <c r="GG180" s="299"/>
      <c r="GH180" s="299"/>
      <c r="GI180" s="299"/>
      <c r="GJ180" s="299"/>
      <c r="GK180" s="299"/>
      <c r="GL180" s="299"/>
      <c r="GM180" s="299"/>
      <c r="GN180" s="299"/>
      <c r="GO180" s="299"/>
      <c r="GP180" s="299"/>
      <c r="GQ180" s="299"/>
      <c r="GR180" s="299"/>
      <c r="GS180" s="299"/>
      <c r="GT180" s="299"/>
      <c r="GU180" s="299"/>
      <c r="GV180" s="299"/>
      <c r="GW180" s="299"/>
      <c r="GX180" s="299"/>
      <c r="GY180" s="299"/>
      <c r="GZ180" s="299"/>
      <c r="HA180" s="299"/>
      <c r="HB180" s="299"/>
      <c r="HC180" s="299"/>
      <c r="HD180" s="299"/>
      <c r="HE180" s="299"/>
      <c r="HF180" s="299"/>
      <c r="HG180" s="299"/>
      <c r="HH180" s="299"/>
      <c r="HI180" s="299"/>
      <c r="HJ180" s="299"/>
      <c r="HK180" s="299"/>
      <c r="HL180" s="299"/>
      <c r="HM180" s="299"/>
      <c r="HN180" s="299"/>
      <c r="HO180" s="299"/>
      <c r="HP180" s="299"/>
      <c r="HQ180" s="299"/>
      <c r="HR180" s="299"/>
      <c r="HS180" s="299"/>
      <c r="HT180" s="299"/>
      <c r="HU180" s="299"/>
      <c r="HV180" s="299"/>
      <c r="HW180" s="299"/>
      <c r="HX180" s="299"/>
      <c r="HY180" s="299"/>
      <c r="HZ180" s="299"/>
      <c r="IA180" s="299"/>
      <c r="IB180" s="299"/>
      <c r="IC180" s="299"/>
      <c r="ID180" s="299"/>
      <c r="IE180" s="299"/>
      <c r="IF180" s="299"/>
      <c r="IG180" s="299"/>
      <c r="IH180" s="299"/>
    </row>
    <row r="181" spans="1:242" customFormat="1" ht="12.75" customHeight="1" x14ac:dyDescent="0.25">
      <c r="A181" s="246"/>
      <c r="B181" s="278"/>
      <c r="C181" s="263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405"/>
      <c r="BV181" s="312"/>
      <c r="BW181" s="312"/>
      <c r="BX181" s="312"/>
      <c r="BY181" s="312"/>
      <c r="BZ181" s="312"/>
      <c r="CA181" s="312"/>
      <c r="CB181" s="312"/>
      <c r="CC181" s="299"/>
      <c r="CD181" s="299"/>
      <c r="CE181" s="299"/>
      <c r="CF181" s="308"/>
      <c r="CG181" s="299"/>
      <c r="CH181" s="299"/>
      <c r="CI181" s="299"/>
      <c r="CJ181" s="299"/>
      <c r="CK181" s="299"/>
      <c r="CL181" s="299"/>
      <c r="CM181" s="299"/>
      <c r="CN181" s="299"/>
      <c r="CO181" s="299"/>
      <c r="CP181" s="299"/>
      <c r="CQ181" s="299"/>
      <c r="CR181" s="299"/>
      <c r="CS181" s="299"/>
      <c r="CT181" s="299"/>
      <c r="CU181" s="299"/>
      <c r="CV181" s="299"/>
      <c r="CW181" s="299"/>
      <c r="CX181" s="299"/>
      <c r="CY181" s="299"/>
      <c r="CZ181" s="299"/>
      <c r="DA181" s="299"/>
      <c r="DB181" s="299"/>
      <c r="DC181" s="299"/>
      <c r="DD181" s="299"/>
      <c r="DE181" s="299"/>
      <c r="DF181" s="299"/>
      <c r="DG181" s="299"/>
      <c r="DH181" s="299"/>
      <c r="DI181" s="299"/>
      <c r="DJ181" s="299"/>
      <c r="DK181" s="299"/>
      <c r="DL181" s="299"/>
      <c r="DM181" s="299"/>
      <c r="DN181" s="299"/>
      <c r="DO181" s="299"/>
      <c r="DP181" s="299"/>
      <c r="DQ181" s="299"/>
      <c r="DR181" s="299"/>
      <c r="DS181" s="299"/>
      <c r="DT181" s="299"/>
      <c r="DU181" s="299"/>
      <c r="DV181" s="299"/>
      <c r="DW181" s="299"/>
      <c r="DX181" s="299"/>
      <c r="DY181" s="299"/>
      <c r="DZ181" s="299"/>
      <c r="EA181" s="299"/>
      <c r="EB181" s="299"/>
      <c r="EC181" s="299"/>
      <c r="ED181" s="299"/>
      <c r="EE181" s="299"/>
      <c r="EF181" s="299"/>
      <c r="EG181" s="299"/>
      <c r="EH181" s="299"/>
      <c r="EI181" s="299"/>
      <c r="EJ181" s="299"/>
      <c r="EK181" s="299"/>
      <c r="EL181" s="299"/>
      <c r="EM181" s="299"/>
      <c r="EN181" s="299"/>
      <c r="EO181" s="299"/>
      <c r="EP181" s="299"/>
      <c r="EQ181" s="299"/>
      <c r="ER181" s="299"/>
      <c r="ES181" s="299"/>
      <c r="ET181" s="299"/>
      <c r="EU181" s="299"/>
      <c r="EV181" s="299"/>
      <c r="EW181" s="299"/>
      <c r="EX181" s="299"/>
      <c r="EY181" s="299"/>
      <c r="EZ181" s="299"/>
      <c r="FA181" s="299"/>
      <c r="FB181" s="299"/>
      <c r="FC181" s="299"/>
      <c r="FD181" s="299"/>
      <c r="FE181" s="299"/>
      <c r="FF181" s="299"/>
      <c r="FG181" s="299"/>
      <c r="FH181" s="299"/>
      <c r="FI181" s="299"/>
      <c r="FJ181" s="299"/>
      <c r="FK181" s="299"/>
      <c r="FL181" s="299"/>
      <c r="FM181" s="299"/>
      <c r="FN181" s="299"/>
      <c r="FO181" s="299"/>
      <c r="FP181" s="299"/>
      <c r="FQ181" s="299"/>
      <c r="FR181" s="299"/>
      <c r="FS181" s="299"/>
      <c r="FT181" s="299"/>
      <c r="FU181" s="299"/>
      <c r="FV181" s="299"/>
      <c r="FW181" s="299"/>
      <c r="FX181" s="299"/>
      <c r="FY181" s="299"/>
      <c r="FZ181" s="299"/>
      <c r="GA181" s="299"/>
      <c r="GB181" s="299"/>
      <c r="GC181" s="299"/>
      <c r="GD181" s="299"/>
      <c r="GE181" s="299"/>
      <c r="GF181" s="299"/>
      <c r="GG181" s="299"/>
      <c r="GH181" s="299"/>
      <c r="GI181" s="299"/>
      <c r="GJ181" s="299"/>
      <c r="GK181" s="299"/>
      <c r="GL181" s="299"/>
      <c r="GM181" s="299"/>
      <c r="GN181" s="299"/>
      <c r="GO181" s="299"/>
      <c r="GP181" s="299"/>
      <c r="GQ181" s="299"/>
      <c r="GR181" s="299"/>
      <c r="GS181" s="299"/>
      <c r="GT181" s="299"/>
      <c r="GU181" s="299"/>
      <c r="GV181" s="299"/>
      <c r="GW181" s="299"/>
      <c r="GX181" s="299"/>
      <c r="GY181" s="299"/>
      <c r="GZ181" s="299"/>
      <c r="HA181" s="299"/>
      <c r="HB181" s="299"/>
      <c r="HC181" s="299"/>
      <c r="HD181" s="299"/>
      <c r="HE181" s="299"/>
      <c r="HF181" s="299"/>
      <c r="HG181" s="299"/>
      <c r="HH181" s="299"/>
      <c r="HI181" s="299"/>
      <c r="HJ181" s="299"/>
      <c r="HK181" s="299"/>
      <c r="HL181" s="299"/>
      <c r="HM181" s="299"/>
      <c r="HN181" s="299"/>
      <c r="HO181" s="299"/>
      <c r="HP181" s="299"/>
      <c r="HQ181" s="299"/>
      <c r="HR181" s="299"/>
      <c r="HS181" s="299"/>
      <c r="HT181" s="299"/>
      <c r="HU181" s="299"/>
      <c r="HV181" s="299"/>
      <c r="HW181" s="299"/>
      <c r="HX181" s="299"/>
      <c r="HY181" s="299"/>
      <c r="HZ181" s="299"/>
      <c r="IA181" s="299"/>
      <c r="IB181" s="299"/>
      <c r="IC181" s="299"/>
      <c r="ID181" s="299"/>
      <c r="IE181" s="299"/>
      <c r="IF181" s="299"/>
      <c r="IG181" s="299"/>
      <c r="IH181" s="299"/>
    </row>
    <row r="182" spans="1:242" customFormat="1" ht="14.25" customHeight="1" x14ac:dyDescent="0.25">
      <c r="A182" s="246"/>
      <c r="B182" s="278"/>
      <c r="C182" s="263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404"/>
      <c r="BV182" s="312"/>
      <c r="BW182" s="312"/>
      <c r="BX182" s="312"/>
      <c r="BY182" s="312"/>
      <c r="BZ182" s="312"/>
      <c r="CA182" s="312"/>
      <c r="CB182" s="312"/>
      <c r="CC182" s="299"/>
      <c r="CD182" s="299"/>
      <c r="CE182" s="299"/>
      <c r="CF182" s="299"/>
      <c r="CG182" s="299"/>
      <c r="CH182" s="299"/>
      <c r="CI182" s="299"/>
      <c r="CJ182" s="299"/>
      <c r="CK182" s="299"/>
      <c r="CL182" s="299"/>
      <c r="CM182" s="299"/>
      <c r="CN182" s="299"/>
      <c r="CO182" s="299"/>
      <c r="CP182" s="299"/>
      <c r="CQ182" s="299"/>
      <c r="CR182" s="299"/>
      <c r="CS182" s="299"/>
      <c r="CT182" s="299"/>
      <c r="CU182" s="299"/>
      <c r="CV182" s="299"/>
      <c r="CW182" s="299"/>
      <c r="CX182" s="299"/>
      <c r="CY182" s="299"/>
      <c r="CZ182" s="299"/>
      <c r="DA182" s="299"/>
      <c r="DB182" s="299"/>
      <c r="DC182" s="299"/>
      <c r="DD182" s="299"/>
      <c r="DE182" s="299"/>
      <c r="DF182" s="299"/>
      <c r="DG182" s="299"/>
      <c r="DH182" s="299"/>
      <c r="DI182" s="299"/>
      <c r="DJ182" s="299"/>
      <c r="DK182" s="299"/>
      <c r="DL182" s="299"/>
      <c r="DM182" s="299"/>
      <c r="DN182" s="299"/>
      <c r="DO182" s="299"/>
      <c r="DP182" s="299"/>
      <c r="DQ182" s="299"/>
      <c r="DR182" s="299"/>
      <c r="DS182" s="299"/>
      <c r="DT182" s="299"/>
      <c r="DU182" s="299"/>
      <c r="DV182" s="299"/>
      <c r="DW182" s="299"/>
      <c r="DX182" s="299"/>
      <c r="DY182" s="299"/>
      <c r="DZ182" s="299"/>
      <c r="EA182" s="299"/>
      <c r="EB182" s="299"/>
      <c r="EC182" s="299"/>
      <c r="ED182" s="299"/>
      <c r="EE182" s="299"/>
      <c r="EF182" s="299"/>
      <c r="EG182" s="299"/>
      <c r="EH182" s="299"/>
      <c r="EI182" s="299"/>
      <c r="EJ182" s="299"/>
      <c r="EK182" s="299"/>
      <c r="EL182" s="299"/>
      <c r="EM182" s="299"/>
      <c r="EN182" s="299"/>
      <c r="EO182" s="299"/>
      <c r="EP182" s="299"/>
      <c r="EQ182" s="299"/>
      <c r="ER182" s="299"/>
      <c r="ES182" s="299"/>
      <c r="ET182" s="299"/>
      <c r="EU182" s="299"/>
      <c r="EV182" s="299"/>
      <c r="EW182" s="299"/>
      <c r="EX182" s="299"/>
      <c r="EY182" s="299"/>
      <c r="EZ182" s="299"/>
      <c r="FA182" s="299"/>
      <c r="FB182" s="299"/>
      <c r="FC182" s="299"/>
      <c r="FD182" s="299"/>
      <c r="FE182" s="299"/>
      <c r="FF182" s="299"/>
      <c r="FG182" s="299"/>
      <c r="FH182" s="299"/>
      <c r="FI182" s="299"/>
      <c r="FJ182" s="299"/>
      <c r="FK182" s="299"/>
      <c r="FL182" s="299"/>
      <c r="FM182" s="299"/>
      <c r="FN182" s="299"/>
      <c r="FO182" s="299"/>
      <c r="FP182" s="299"/>
      <c r="FQ182" s="299"/>
      <c r="FR182" s="299"/>
      <c r="FS182" s="299"/>
      <c r="FT182" s="299"/>
      <c r="FU182" s="299"/>
      <c r="FV182" s="299"/>
      <c r="FW182" s="299"/>
      <c r="FX182" s="299"/>
      <c r="FY182" s="299"/>
      <c r="FZ182" s="299"/>
      <c r="GA182" s="299"/>
      <c r="GB182" s="299"/>
      <c r="GC182" s="299"/>
      <c r="GD182" s="299"/>
      <c r="GE182" s="299"/>
      <c r="GF182" s="299"/>
      <c r="GG182" s="299"/>
      <c r="GH182" s="299"/>
      <c r="GI182" s="299"/>
      <c r="GJ182" s="299"/>
      <c r="GK182" s="299"/>
      <c r="GL182" s="299"/>
      <c r="GM182" s="299"/>
      <c r="GN182" s="299"/>
      <c r="GO182" s="299"/>
      <c r="GP182" s="299"/>
      <c r="GQ182" s="299"/>
      <c r="GR182" s="299"/>
      <c r="GS182" s="299"/>
      <c r="GT182" s="299"/>
      <c r="GU182" s="299"/>
      <c r="GV182" s="299"/>
      <c r="GW182" s="299"/>
      <c r="GX182" s="299"/>
      <c r="GY182" s="299"/>
      <c r="GZ182" s="299"/>
      <c r="HA182" s="299"/>
      <c r="HB182" s="299"/>
      <c r="HC182" s="299"/>
      <c r="HD182" s="299"/>
      <c r="HE182" s="299"/>
      <c r="HF182" s="299"/>
      <c r="HG182" s="299"/>
      <c r="HH182" s="299"/>
      <c r="HI182" s="299"/>
      <c r="HJ182" s="299"/>
      <c r="HK182" s="299"/>
      <c r="HL182" s="299"/>
      <c r="HM182" s="299"/>
      <c r="HN182" s="299"/>
      <c r="HO182" s="299"/>
      <c r="HP182" s="299"/>
      <c r="HQ182" s="299"/>
      <c r="HR182" s="299"/>
      <c r="HS182" s="299"/>
      <c r="HT182" s="299"/>
      <c r="HU182" s="299"/>
      <c r="HV182" s="299"/>
      <c r="HW182" s="299"/>
      <c r="HX182" s="299"/>
      <c r="HY182" s="299"/>
      <c r="HZ182" s="299"/>
      <c r="IA182" s="299"/>
      <c r="IB182" s="299"/>
      <c r="IC182" s="299"/>
      <c r="ID182" s="299"/>
      <c r="IE182" s="299"/>
      <c r="IF182" s="299"/>
      <c r="IG182" s="299"/>
      <c r="IH182" s="299"/>
    </row>
    <row r="183" spans="1:242" customFormat="1" ht="24.75" customHeight="1" x14ac:dyDescent="0.25">
      <c r="A183" s="246"/>
      <c r="B183" s="278"/>
      <c r="C183" s="263"/>
      <c r="D183" s="81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408"/>
      <c r="BV183" s="312"/>
      <c r="BW183" s="312"/>
      <c r="BX183" s="312"/>
      <c r="BY183" s="312"/>
      <c r="BZ183" s="312"/>
      <c r="CA183" s="312"/>
      <c r="CB183" s="312"/>
      <c r="CC183" s="299"/>
      <c r="CD183" s="299"/>
      <c r="CE183" s="299"/>
      <c r="CF183" s="299"/>
      <c r="CG183" s="299"/>
      <c r="CH183" s="299"/>
      <c r="CI183" s="299"/>
      <c r="CJ183" s="299"/>
      <c r="CK183" s="299"/>
      <c r="CL183" s="299"/>
      <c r="CM183" s="299"/>
      <c r="CN183" s="299"/>
      <c r="CO183" s="299"/>
      <c r="CP183" s="299"/>
      <c r="CQ183" s="299"/>
      <c r="CR183" s="299"/>
      <c r="CS183" s="299"/>
      <c r="CT183" s="299"/>
      <c r="CU183" s="299"/>
      <c r="CV183" s="299"/>
      <c r="CW183" s="299"/>
      <c r="CX183" s="299"/>
      <c r="CY183" s="299"/>
      <c r="CZ183" s="299"/>
      <c r="DA183" s="299"/>
      <c r="DB183" s="299"/>
      <c r="DC183" s="299"/>
      <c r="DD183" s="299"/>
      <c r="DE183" s="299"/>
      <c r="DF183" s="299"/>
      <c r="DG183" s="299"/>
      <c r="DH183" s="299"/>
      <c r="DI183" s="299"/>
      <c r="DJ183" s="299"/>
      <c r="DK183" s="299"/>
      <c r="DL183" s="299"/>
      <c r="DM183" s="299"/>
      <c r="DN183" s="299"/>
      <c r="DO183" s="299"/>
      <c r="DP183" s="299"/>
      <c r="DQ183" s="299"/>
      <c r="DR183" s="299"/>
      <c r="DS183" s="299"/>
      <c r="DT183" s="299"/>
      <c r="DU183" s="299"/>
      <c r="DV183" s="299"/>
      <c r="DW183" s="299"/>
      <c r="DX183" s="299"/>
      <c r="DY183" s="299"/>
      <c r="DZ183" s="299"/>
      <c r="EA183" s="299"/>
      <c r="EB183" s="299"/>
      <c r="EC183" s="299"/>
      <c r="ED183" s="299"/>
      <c r="EE183" s="299"/>
      <c r="EF183" s="299"/>
      <c r="EG183" s="299"/>
      <c r="EH183" s="299"/>
      <c r="EI183" s="299"/>
      <c r="EJ183" s="299"/>
      <c r="EK183" s="299"/>
      <c r="EL183" s="299"/>
      <c r="EM183" s="299"/>
      <c r="EN183" s="299"/>
      <c r="EO183" s="299"/>
      <c r="EP183" s="299"/>
      <c r="EQ183" s="299"/>
      <c r="ER183" s="299"/>
      <c r="ES183" s="299"/>
      <c r="ET183" s="299"/>
      <c r="EU183" s="299"/>
      <c r="EV183" s="299"/>
      <c r="EW183" s="299"/>
      <c r="EX183" s="299"/>
      <c r="EY183" s="299"/>
      <c r="EZ183" s="299"/>
      <c r="FA183" s="299"/>
      <c r="FB183" s="299"/>
      <c r="FC183" s="299"/>
      <c r="FD183" s="299"/>
      <c r="FE183" s="299"/>
      <c r="FF183" s="299"/>
      <c r="FG183" s="299"/>
      <c r="FH183" s="299"/>
      <c r="FI183" s="299"/>
      <c r="FJ183" s="299"/>
      <c r="FK183" s="299"/>
      <c r="FL183" s="299"/>
      <c r="FM183" s="299"/>
      <c r="FN183" s="299"/>
      <c r="FO183" s="299"/>
      <c r="FP183" s="299"/>
      <c r="FQ183" s="299"/>
      <c r="FR183" s="299"/>
      <c r="FS183" s="299"/>
      <c r="FT183" s="299"/>
      <c r="FU183" s="299"/>
      <c r="FV183" s="299"/>
      <c r="FW183" s="299"/>
      <c r="FX183" s="299"/>
      <c r="FY183" s="299"/>
      <c r="FZ183" s="299"/>
      <c r="GA183" s="299"/>
      <c r="GB183" s="299"/>
      <c r="GC183" s="299"/>
      <c r="GD183" s="299"/>
      <c r="GE183" s="299"/>
      <c r="GF183" s="299"/>
      <c r="GG183" s="299"/>
      <c r="GH183" s="299"/>
      <c r="GI183" s="299"/>
      <c r="GJ183" s="299"/>
      <c r="GK183" s="299"/>
      <c r="GL183" s="299"/>
      <c r="GM183" s="299"/>
      <c r="GN183" s="299"/>
      <c r="GO183" s="299"/>
      <c r="GP183" s="299"/>
      <c r="GQ183" s="299"/>
      <c r="GR183" s="299"/>
      <c r="GS183" s="299"/>
      <c r="GT183" s="299"/>
      <c r="GU183" s="299"/>
      <c r="GV183" s="299"/>
      <c r="GW183" s="299"/>
      <c r="GX183" s="299"/>
      <c r="GY183" s="299"/>
      <c r="GZ183" s="299"/>
      <c r="HA183" s="299"/>
      <c r="HB183" s="299"/>
      <c r="HC183" s="299"/>
      <c r="HD183" s="299"/>
      <c r="HE183" s="299"/>
      <c r="HF183" s="299"/>
      <c r="HG183" s="299"/>
      <c r="HH183" s="299"/>
      <c r="HI183" s="299"/>
      <c r="HJ183" s="299"/>
      <c r="HK183" s="299"/>
      <c r="HL183" s="299"/>
      <c r="HM183" s="299"/>
      <c r="HN183" s="299"/>
      <c r="HO183" s="299"/>
      <c r="HP183" s="299"/>
      <c r="HQ183" s="299"/>
      <c r="HR183" s="299"/>
      <c r="HS183" s="299"/>
      <c r="HT183" s="299"/>
      <c r="HU183" s="299"/>
      <c r="HV183" s="299"/>
      <c r="HW183" s="299"/>
      <c r="HX183" s="299"/>
      <c r="HY183" s="299"/>
      <c r="HZ183" s="299"/>
      <c r="IA183" s="299"/>
      <c r="IB183" s="299"/>
      <c r="IC183" s="299"/>
      <c r="ID183" s="299"/>
      <c r="IE183" s="299"/>
      <c r="IF183" s="299"/>
      <c r="IG183" s="299"/>
      <c r="IH183" s="299"/>
    </row>
    <row r="184" spans="1:242" customFormat="1" ht="11.25" customHeight="1" x14ac:dyDescent="0.25">
      <c r="A184" s="246"/>
      <c r="B184" s="278"/>
      <c r="C184" s="263"/>
      <c r="D184" s="30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  <c r="AA184" s="307"/>
      <c r="AB184" s="307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AQ184" s="307"/>
      <c r="AR184" s="307"/>
      <c r="AS184" s="307"/>
      <c r="AT184" s="307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409"/>
      <c r="BV184" s="312"/>
      <c r="BW184" s="312"/>
      <c r="BX184" s="312"/>
      <c r="BY184" s="312"/>
      <c r="BZ184" s="312"/>
      <c r="CA184" s="312"/>
      <c r="CB184" s="312"/>
      <c r="CC184" s="299"/>
      <c r="CD184" s="299"/>
      <c r="CE184" s="299"/>
      <c r="CF184" s="299"/>
      <c r="CG184" s="299"/>
      <c r="CH184" s="299"/>
      <c r="CI184" s="299"/>
      <c r="CJ184" s="299"/>
      <c r="CK184" s="299"/>
      <c r="CL184" s="299"/>
      <c r="CM184" s="299"/>
      <c r="CN184" s="299"/>
      <c r="CO184" s="299"/>
      <c r="CP184" s="299"/>
      <c r="CQ184" s="299"/>
      <c r="CR184" s="299"/>
      <c r="CS184" s="299"/>
      <c r="CT184" s="299"/>
      <c r="CU184" s="299"/>
      <c r="CV184" s="299"/>
      <c r="CW184" s="299"/>
      <c r="CX184" s="299"/>
      <c r="CY184" s="299"/>
      <c r="CZ184" s="299"/>
      <c r="DA184" s="299"/>
      <c r="DB184" s="299"/>
      <c r="DC184" s="299"/>
      <c r="DD184" s="299"/>
      <c r="DE184" s="299"/>
      <c r="DF184" s="299"/>
      <c r="DG184" s="299"/>
      <c r="DH184" s="299"/>
      <c r="DI184" s="299"/>
      <c r="DJ184" s="299"/>
      <c r="DK184" s="299"/>
      <c r="DL184" s="299"/>
      <c r="DM184" s="299"/>
      <c r="DN184" s="299"/>
      <c r="DO184" s="299"/>
      <c r="DP184" s="299"/>
      <c r="DQ184" s="299"/>
      <c r="DR184" s="299"/>
      <c r="DS184" s="299"/>
      <c r="DT184" s="299"/>
      <c r="DU184" s="299"/>
      <c r="DV184" s="299"/>
      <c r="DW184" s="299"/>
      <c r="DX184" s="299"/>
      <c r="DY184" s="299"/>
      <c r="DZ184" s="299"/>
      <c r="EA184" s="299"/>
      <c r="EB184" s="299"/>
      <c r="EC184" s="299"/>
      <c r="ED184" s="299"/>
      <c r="EE184" s="299"/>
      <c r="EF184" s="299"/>
      <c r="EG184" s="299"/>
      <c r="EH184" s="299"/>
      <c r="EI184" s="299"/>
      <c r="EJ184" s="299"/>
      <c r="EK184" s="299"/>
      <c r="EL184" s="299"/>
      <c r="EM184" s="299"/>
      <c r="EN184" s="299"/>
      <c r="EO184" s="299"/>
      <c r="EP184" s="299"/>
      <c r="EQ184" s="299"/>
      <c r="ER184" s="299"/>
      <c r="ES184" s="299"/>
      <c r="ET184" s="299"/>
      <c r="EU184" s="299"/>
      <c r="EV184" s="299"/>
      <c r="EW184" s="299"/>
      <c r="EX184" s="299"/>
      <c r="EY184" s="299"/>
      <c r="EZ184" s="299"/>
      <c r="FA184" s="299"/>
      <c r="FB184" s="299"/>
      <c r="FC184" s="299"/>
      <c r="FD184" s="299"/>
      <c r="FE184" s="299"/>
      <c r="FF184" s="299"/>
      <c r="FG184" s="299"/>
      <c r="FH184" s="299"/>
      <c r="FI184" s="299"/>
      <c r="FJ184" s="299"/>
      <c r="FK184" s="299"/>
      <c r="FL184" s="299"/>
      <c r="FM184" s="299"/>
      <c r="FN184" s="299"/>
      <c r="FO184" s="299"/>
      <c r="FP184" s="299"/>
      <c r="FQ184" s="299"/>
      <c r="FR184" s="299"/>
      <c r="FS184" s="299"/>
      <c r="FT184" s="299"/>
      <c r="FU184" s="299"/>
      <c r="FV184" s="299"/>
      <c r="FW184" s="299"/>
      <c r="FX184" s="299"/>
      <c r="FY184" s="299"/>
      <c r="FZ184" s="299"/>
      <c r="GA184" s="299"/>
      <c r="GB184" s="299"/>
      <c r="GC184" s="299"/>
      <c r="GD184" s="299"/>
      <c r="GE184" s="299"/>
      <c r="GF184" s="299"/>
      <c r="GG184" s="299"/>
      <c r="GH184" s="299"/>
      <c r="GI184" s="299"/>
      <c r="GJ184" s="299"/>
      <c r="GK184" s="299"/>
      <c r="GL184" s="299"/>
      <c r="GM184" s="299"/>
      <c r="GN184" s="299"/>
      <c r="GO184" s="299"/>
      <c r="GP184" s="299"/>
      <c r="GQ184" s="299"/>
      <c r="GR184" s="299"/>
      <c r="GS184" s="299"/>
      <c r="GT184" s="299"/>
      <c r="GU184" s="299"/>
      <c r="GV184" s="299"/>
      <c r="GW184" s="299"/>
      <c r="GX184" s="299"/>
      <c r="GY184" s="299"/>
      <c r="GZ184" s="299"/>
      <c r="HA184" s="299"/>
      <c r="HB184" s="299"/>
      <c r="HC184" s="299"/>
      <c r="HD184" s="299"/>
      <c r="HE184" s="299"/>
      <c r="HF184" s="299"/>
      <c r="HG184" s="299"/>
      <c r="HH184" s="299"/>
      <c r="HI184" s="299"/>
      <c r="HJ184" s="299"/>
      <c r="HK184" s="299"/>
      <c r="HL184" s="299"/>
      <c r="HM184" s="299"/>
      <c r="HN184" s="299"/>
      <c r="HO184" s="299"/>
      <c r="HP184" s="299"/>
      <c r="HQ184" s="299"/>
      <c r="HR184" s="299"/>
      <c r="HS184" s="299"/>
      <c r="HT184" s="299"/>
      <c r="HU184" s="299"/>
      <c r="HV184" s="299"/>
      <c r="HW184" s="299"/>
      <c r="HX184" s="299"/>
      <c r="HY184" s="299"/>
      <c r="HZ184" s="299"/>
      <c r="IA184" s="299"/>
      <c r="IB184" s="299"/>
      <c r="IC184" s="299"/>
      <c r="ID184" s="299"/>
      <c r="IE184" s="299"/>
      <c r="IF184" s="299"/>
      <c r="IG184" s="299"/>
      <c r="IH184" s="299"/>
    </row>
    <row r="185" spans="1:242" customFormat="1" ht="12.75" customHeight="1" x14ac:dyDescent="0.25">
      <c r="A185" s="246"/>
      <c r="B185" s="278"/>
      <c r="C185" s="82" t="s">
        <v>324</v>
      </c>
      <c r="D185" s="307"/>
      <c r="E185" s="307"/>
      <c r="F185" s="307"/>
      <c r="G185" s="307"/>
      <c r="H185" s="307"/>
      <c r="I185" s="307"/>
      <c r="J185" s="372"/>
      <c r="K185" s="307"/>
      <c r="L185" s="307"/>
      <c r="M185" s="307"/>
      <c r="N185" s="307"/>
      <c r="O185" s="307"/>
      <c r="P185" s="307"/>
      <c r="Q185" s="307"/>
      <c r="R185" s="307"/>
      <c r="S185" s="307"/>
      <c r="T185" s="307"/>
      <c r="U185" s="307"/>
      <c r="V185" s="307"/>
      <c r="W185" s="307"/>
      <c r="X185" s="307"/>
      <c r="Y185" s="307"/>
      <c r="Z185" s="307"/>
      <c r="AA185" s="307"/>
      <c r="AB185" s="307"/>
      <c r="AC185" s="307"/>
      <c r="AD185" s="307"/>
      <c r="AE185" s="307"/>
      <c r="AF185" s="307"/>
      <c r="AG185" s="307"/>
      <c r="AH185" s="307"/>
      <c r="AI185" s="307"/>
      <c r="AJ185" s="307"/>
      <c r="AK185" s="307"/>
      <c r="AL185" s="307"/>
      <c r="AM185" s="307"/>
      <c r="AN185" s="307"/>
      <c r="AO185" s="307"/>
      <c r="AP185" s="307"/>
      <c r="AQ185" s="307"/>
      <c r="AR185" s="307"/>
      <c r="AS185" s="307"/>
      <c r="AT185" s="307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409"/>
      <c r="BV185" s="312"/>
      <c r="BW185" s="312"/>
      <c r="BX185" s="312"/>
      <c r="BY185" s="312"/>
      <c r="BZ185" s="312"/>
      <c r="CA185" s="312"/>
      <c r="CB185" s="312"/>
      <c r="CC185" s="299"/>
      <c r="CD185" s="299"/>
      <c r="CE185" s="299"/>
      <c r="CF185" s="299"/>
      <c r="CG185" s="299"/>
      <c r="CH185" s="299"/>
      <c r="CI185" s="299"/>
      <c r="CJ185" s="299"/>
      <c r="CK185" s="299"/>
      <c r="CL185" s="299"/>
      <c r="CM185" s="299"/>
      <c r="CN185" s="299"/>
      <c r="CO185" s="299"/>
      <c r="CP185" s="299"/>
      <c r="CQ185" s="299"/>
      <c r="CR185" s="299"/>
      <c r="CS185" s="299"/>
      <c r="CT185" s="299"/>
      <c r="CU185" s="299"/>
      <c r="CV185" s="299"/>
      <c r="CW185" s="299"/>
      <c r="CX185" s="299"/>
      <c r="CY185" s="299"/>
      <c r="CZ185" s="299"/>
      <c r="DA185" s="299"/>
      <c r="DB185" s="299"/>
      <c r="DC185" s="299"/>
      <c r="DD185" s="299"/>
      <c r="DE185" s="299"/>
      <c r="DF185" s="299"/>
      <c r="DG185" s="299"/>
      <c r="DH185" s="299"/>
      <c r="DI185" s="299"/>
      <c r="DJ185" s="299"/>
      <c r="DK185" s="299"/>
      <c r="DL185" s="299"/>
      <c r="DM185" s="299"/>
      <c r="DN185" s="299"/>
      <c r="DO185" s="299"/>
      <c r="DP185" s="299"/>
      <c r="DQ185" s="299"/>
      <c r="DR185" s="299"/>
      <c r="DS185" s="299"/>
      <c r="DT185" s="299"/>
      <c r="DU185" s="299"/>
      <c r="DV185" s="299"/>
      <c r="DW185" s="299"/>
      <c r="DX185" s="299"/>
      <c r="DY185" s="299"/>
      <c r="DZ185" s="299"/>
      <c r="EA185" s="299"/>
      <c r="EB185" s="299"/>
      <c r="EC185" s="299"/>
      <c r="ED185" s="299"/>
      <c r="EE185" s="299"/>
      <c r="EF185" s="299"/>
      <c r="EG185" s="299"/>
      <c r="EH185" s="299"/>
      <c r="EI185" s="299"/>
      <c r="EJ185" s="299"/>
      <c r="EK185" s="299"/>
      <c r="EL185" s="299"/>
      <c r="EM185" s="299"/>
      <c r="EN185" s="299"/>
      <c r="EO185" s="299"/>
      <c r="EP185" s="299"/>
      <c r="EQ185" s="299"/>
      <c r="ER185" s="299"/>
      <c r="ES185" s="299"/>
      <c r="ET185" s="299"/>
      <c r="EU185" s="299"/>
      <c r="EV185" s="299"/>
      <c r="EW185" s="299"/>
      <c r="EX185" s="299"/>
      <c r="EY185" s="299"/>
      <c r="EZ185" s="299"/>
      <c r="FA185" s="299"/>
      <c r="FB185" s="299"/>
      <c r="FC185" s="299"/>
      <c r="FD185" s="299"/>
      <c r="FE185" s="299"/>
      <c r="FF185" s="299"/>
      <c r="FG185" s="299"/>
      <c r="FH185" s="299"/>
      <c r="FI185" s="299"/>
      <c r="FJ185" s="299"/>
      <c r="FK185" s="299"/>
      <c r="FL185" s="299"/>
      <c r="FM185" s="299"/>
      <c r="FN185" s="299"/>
      <c r="FO185" s="299"/>
      <c r="FP185" s="299"/>
      <c r="FQ185" s="299"/>
      <c r="FR185" s="299"/>
      <c r="FS185" s="299"/>
      <c r="FT185" s="299"/>
      <c r="FU185" s="299"/>
      <c r="FV185" s="299"/>
      <c r="FW185" s="299"/>
      <c r="FX185" s="299"/>
      <c r="FY185" s="299"/>
      <c r="FZ185" s="299"/>
      <c r="GA185" s="299"/>
      <c r="GB185" s="299"/>
      <c r="GC185" s="299"/>
      <c r="GD185" s="299"/>
      <c r="GE185" s="299"/>
      <c r="GF185" s="299"/>
      <c r="GG185" s="299"/>
      <c r="GH185" s="299"/>
      <c r="GI185" s="299"/>
      <c r="GJ185" s="299"/>
      <c r="GK185" s="299"/>
      <c r="GL185" s="299"/>
      <c r="GM185" s="299"/>
      <c r="GN185" s="299"/>
      <c r="GO185" s="299"/>
      <c r="GP185" s="299"/>
      <c r="GQ185" s="299"/>
      <c r="GR185" s="299"/>
      <c r="GS185" s="299"/>
      <c r="GT185" s="299"/>
      <c r="GU185" s="299"/>
      <c r="GV185" s="299"/>
      <c r="GW185" s="299"/>
      <c r="GX185" s="299"/>
      <c r="GY185" s="299"/>
      <c r="GZ185" s="299"/>
      <c r="HA185" s="299"/>
      <c r="HB185" s="299"/>
      <c r="HC185" s="299"/>
      <c r="HD185" s="299"/>
      <c r="HE185" s="299"/>
      <c r="HF185" s="299"/>
      <c r="HG185" s="299"/>
      <c r="HH185" s="299"/>
      <c r="HI185" s="299"/>
      <c r="HJ185" s="299"/>
      <c r="HK185" s="299"/>
      <c r="HL185" s="299"/>
      <c r="HM185" s="299"/>
      <c r="HN185" s="299"/>
      <c r="HO185" s="299"/>
      <c r="HP185" s="299"/>
      <c r="HQ185" s="299"/>
      <c r="HR185" s="299"/>
      <c r="HS185" s="299"/>
      <c r="HT185" s="299"/>
      <c r="HU185" s="299"/>
      <c r="HV185" s="299"/>
      <c r="HW185" s="299"/>
      <c r="HX185" s="299"/>
      <c r="HY185" s="299"/>
      <c r="HZ185" s="299"/>
      <c r="IA185" s="299"/>
      <c r="IB185" s="299"/>
      <c r="IC185" s="299"/>
      <c r="ID185" s="299"/>
      <c r="IE185" s="299"/>
      <c r="IF185" s="299"/>
      <c r="IG185" s="299"/>
      <c r="IH185" s="299"/>
    </row>
    <row r="186" spans="1:242" customFormat="1" ht="12.75" customHeight="1" x14ac:dyDescent="0.25">
      <c r="A186" s="246"/>
      <c r="B186" s="278"/>
      <c r="C186" s="263"/>
      <c r="D186" s="304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5"/>
      <c r="BO186" s="306"/>
      <c r="BP186" s="306"/>
      <c r="BQ186" s="306"/>
      <c r="BR186" s="306"/>
      <c r="BS186" s="306"/>
      <c r="BT186" s="410"/>
      <c r="BV186" s="312"/>
      <c r="BW186" s="312"/>
      <c r="BX186" s="312"/>
      <c r="BY186" s="312"/>
      <c r="BZ186" s="312"/>
      <c r="CA186" s="312"/>
      <c r="CB186" s="312"/>
      <c r="CC186" s="299"/>
      <c r="CD186" s="299"/>
      <c r="CE186" s="299"/>
      <c r="CF186" s="299"/>
      <c r="CG186" s="299"/>
      <c r="CH186" s="299"/>
      <c r="CI186" s="299"/>
      <c r="CJ186" s="299"/>
      <c r="CK186" s="299"/>
      <c r="CL186" s="299"/>
      <c r="CM186" s="299"/>
      <c r="CN186" s="299"/>
      <c r="CO186" s="299"/>
      <c r="CP186" s="299"/>
      <c r="CQ186" s="299"/>
      <c r="CR186" s="299"/>
      <c r="CS186" s="299"/>
      <c r="CT186" s="299"/>
      <c r="CU186" s="299"/>
      <c r="CV186" s="299"/>
      <c r="CW186" s="299"/>
      <c r="CX186" s="299"/>
      <c r="CY186" s="299"/>
      <c r="CZ186" s="299"/>
      <c r="DA186" s="299"/>
      <c r="DB186" s="299"/>
      <c r="DC186" s="299"/>
      <c r="DD186" s="299"/>
      <c r="DE186" s="299"/>
      <c r="DF186" s="299"/>
      <c r="DG186" s="299"/>
      <c r="DH186" s="299"/>
      <c r="DI186" s="299"/>
      <c r="DJ186" s="299"/>
      <c r="DK186" s="299"/>
      <c r="DL186" s="299"/>
      <c r="DM186" s="299"/>
      <c r="DN186" s="299"/>
      <c r="DO186" s="299"/>
      <c r="DP186" s="299"/>
      <c r="DQ186" s="299"/>
      <c r="DR186" s="299"/>
      <c r="DS186" s="299"/>
      <c r="DT186" s="299"/>
      <c r="DU186" s="299"/>
      <c r="DV186" s="299"/>
      <c r="DW186" s="299"/>
      <c r="DX186" s="299"/>
      <c r="DY186" s="299"/>
      <c r="DZ186" s="299"/>
      <c r="EA186" s="299"/>
      <c r="EB186" s="299"/>
      <c r="EC186" s="299"/>
      <c r="ED186" s="299"/>
      <c r="EE186" s="299"/>
      <c r="EF186" s="299"/>
      <c r="EG186" s="299"/>
      <c r="EH186" s="299"/>
      <c r="EI186" s="299"/>
      <c r="EJ186" s="299"/>
      <c r="EK186" s="299"/>
      <c r="EL186" s="299"/>
      <c r="EM186" s="299"/>
      <c r="EN186" s="299"/>
      <c r="EO186" s="299"/>
      <c r="EP186" s="299"/>
      <c r="EQ186" s="299"/>
      <c r="ER186" s="299"/>
      <c r="ES186" s="299"/>
      <c r="ET186" s="299"/>
      <c r="EU186" s="299"/>
      <c r="EV186" s="299"/>
      <c r="EW186" s="299"/>
      <c r="EX186" s="299"/>
      <c r="EY186" s="299"/>
      <c r="EZ186" s="299"/>
      <c r="FA186" s="299"/>
      <c r="FB186" s="299"/>
      <c r="FC186" s="299"/>
      <c r="FD186" s="299"/>
      <c r="FE186" s="299"/>
      <c r="FF186" s="299"/>
      <c r="FG186" s="299"/>
      <c r="FH186" s="299"/>
      <c r="FI186" s="299"/>
      <c r="FJ186" s="299"/>
      <c r="FK186" s="299"/>
      <c r="FL186" s="299"/>
      <c r="FM186" s="299"/>
      <c r="FN186" s="299"/>
      <c r="FO186" s="299"/>
      <c r="FP186" s="299"/>
      <c r="FQ186" s="299"/>
      <c r="FR186" s="299"/>
      <c r="FS186" s="299"/>
      <c r="FT186" s="299"/>
      <c r="FU186" s="299"/>
      <c r="FV186" s="299"/>
      <c r="FW186" s="299"/>
      <c r="FX186" s="299"/>
      <c r="FY186" s="299"/>
      <c r="FZ186" s="299"/>
      <c r="GA186" s="299"/>
      <c r="GB186" s="299"/>
      <c r="GC186" s="299"/>
      <c r="GD186" s="299"/>
      <c r="GE186" s="299"/>
      <c r="GF186" s="299"/>
      <c r="GG186" s="299"/>
      <c r="GH186" s="299"/>
      <c r="GI186" s="299"/>
      <c r="GJ186" s="299"/>
      <c r="GK186" s="299"/>
      <c r="GL186" s="299"/>
      <c r="GM186" s="299"/>
      <c r="GN186" s="299"/>
      <c r="GO186" s="299"/>
      <c r="GP186" s="299"/>
      <c r="GQ186" s="299"/>
      <c r="GR186" s="299"/>
      <c r="GS186" s="299"/>
      <c r="GT186" s="299"/>
      <c r="GU186" s="299"/>
      <c r="GV186" s="299"/>
      <c r="GW186" s="299"/>
      <c r="GX186" s="299"/>
      <c r="GY186" s="299"/>
      <c r="GZ186" s="299"/>
      <c r="HA186" s="299"/>
      <c r="HB186" s="299"/>
      <c r="HC186" s="299"/>
      <c r="HD186" s="299"/>
      <c r="HE186" s="299"/>
      <c r="HF186" s="299"/>
      <c r="HG186" s="299"/>
      <c r="HH186" s="299"/>
      <c r="HI186" s="299"/>
      <c r="HJ186" s="299"/>
      <c r="HK186" s="299"/>
      <c r="HL186" s="299"/>
      <c r="HM186" s="299"/>
      <c r="HN186" s="299"/>
      <c r="HO186" s="299"/>
      <c r="HP186" s="299"/>
      <c r="HQ186" s="299"/>
      <c r="HR186" s="299"/>
      <c r="HS186" s="299"/>
      <c r="HT186" s="299"/>
      <c r="HU186" s="299"/>
      <c r="HV186" s="299"/>
      <c r="HW186" s="299"/>
      <c r="HX186" s="299"/>
      <c r="HY186" s="299"/>
      <c r="HZ186" s="299"/>
      <c r="IA186" s="299"/>
      <c r="IB186" s="299"/>
      <c r="IC186" s="299"/>
      <c r="ID186" s="299"/>
      <c r="IE186" s="299"/>
      <c r="IF186" s="299"/>
      <c r="IG186" s="299"/>
      <c r="IH186" s="299"/>
    </row>
    <row r="187" spans="1:242" customFormat="1" ht="12.75" customHeight="1" x14ac:dyDescent="0.25">
      <c r="A187" s="246"/>
      <c r="B187" s="278"/>
      <c r="C187" s="263"/>
      <c r="D187" s="314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6"/>
      <c r="BO187" s="315"/>
      <c r="BP187" s="315"/>
      <c r="BQ187" s="315"/>
      <c r="BR187" s="315"/>
      <c r="BS187" s="315"/>
      <c r="BT187" s="411"/>
      <c r="BV187" s="312"/>
      <c r="BW187" s="312"/>
      <c r="BX187" s="312"/>
      <c r="BY187" s="312"/>
      <c r="BZ187" s="312"/>
      <c r="CA187" s="312"/>
      <c r="CB187" s="312"/>
      <c r="CC187" s="299"/>
      <c r="CD187" s="299"/>
      <c r="CE187" s="299"/>
      <c r="CF187" s="299"/>
      <c r="CG187" s="299"/>
      <c r="CH187" s="299"/>
      <c r="CI187" s="299"/>
      <c r="CJ187" s="299"/>
      <c r="CK187" s="299"/>
      <c r="CL187" s="299"/>
      <c r="CM187" s="299"/>
      <c r="CN187" s="299"/>
      <c r="CO187" s="299"/>
      <c r="CP187" s="299"/>
      <c r="CQ187" s="299"/>
      <c r="CR187" s="299"/>
      <c r="CS187" s="299"/>
      <c r="CT187" s="299"/>
      <c r="CU187" s="299"/>
      <c r="CV187" s="299"/>
      <c r="CW187" s="299"/>
      <c r="CX187" s="299"/>
      <c r="CY187" s="299"/>
      <c r="CZ187" s="299"/>
      <c r="DA187" s="299"/>
      <c r="DB187" s="299"/>
      <c r="DC187" s="299"/>
      <c r="DD187" s="299"/>
      <c r="DE187" s="299"/>
      <c r="DF187" s="299"/>
      <c r="DG187" s="299"/>
      <c r="DH187" s="299"/>
      <c r="DI187" s="299"/>
      <c r="DJ187" s="299"/>
      <c r="DK187" s="299"/>
      <c r="DL187" s="299"/>
      <c r="DM187" s="299"/>
      <c r="DN187" s="299"/>
      <c r="DO187" s="299"/>
      <c r="DP187" s="299"/>
      <c r="DQ187" s="299"/>
      <c r="DR187" s="299"/>
      <c r="DS187" s="299"/>
      <c r="DT187" s="299"/>
      <c r="DU187" s="299"/>
      <c r="DV187" s="299"/>
      <c r="DW187" s="299"/>
      <c r="DX187" s="299"/>
      <c r="DY187" s="299"/>
      <c r="DZ187" s="299"/>
      <c r="EA187" s="299"/>
      <c r="EB187" s="299"/>
      <c r="EC187" s="299"/>
      <c r="ED187" s="299"/>
      <c r="EE187" s="299"/>
      <c r="EF187" s="299"/>
      <c r="EG187" s="299"/>
      <c r="EH187" s="299"/>
      <c r="EI187" s="299"/>
      <c r="EJ187" s="299"/>
      <c r="EK187" s="299"/>
      <c r="EL187" s="299"/>
      <c r="EM187" s="299"/>
      <c r="EN187" s="299"/>
      <c r="EO187" s="299"/>
      <c r="EP187" s="299"/>
      <c r="EQ187" s="299"/>
      <c r="ER187" s="299"/>
      <c r="ES187" s="299"/>
      <c r="ET187" s="299"/>
      <c r="EU187" s="299"/>
      <c r="EV187" s="299"/>
      <c r="EW187" s="299"/>
      <c r="EX187" s="299"/>
      <c r="EY187" s="299"/>
      <c r="EZ187" s="299"/>
      <c r="FA187" s="299"/>
      <c r="FB187" s="299"/>
      <c r="FC187" s="299"/>
      <c r="FD187" s="299"/>
      <c r="FE187" s="299"/>
      <c r="FF187" s="299"/>
      <c r="FG187" s="299"/>
      <c r="FH187" s="299"/>
      <c r="FI187" s="299"/>
      <c r="FJ187" s="299"/>
      <c r="FK187" s="299"/>
      <c r="FL187" s="299"/>
      <c r="FM187" s="299"/>
      <c r="FN187" s="299"/>
      <c r="FO187" s="299"/>
      <c r="FP187" s="299"/>
      <c r="FQ187" s="299"/>
      <c r="FR187" s="299"/>
      <c r="FS187" s="299"/>
      <c r="FT187" s="299"/>
      <c r="FU187" s="299"/>
      <c r="FV187" s="299"/>
      <c r="FW187" s="299"/>
      <c r="FX187" s="299"/>
      <c r="FY187" s="299"/>
      <c r="FZ187" s="299"/>
      <c r="GA187" s="299"/>
      <c r="GB187" s="299"/>
      <c r="GC187" s="299"/>
      <c r="GD187" s="299"/>
      <c r="GE187" s="299"/>
      <c r="GF187" s="299"/>
      <c r="GG187" s="299"/>
      <c r="GH187" s="299"/>
      <c r="GI187" s="299"/>
      <c r="GJ187" s="299"/>
      <c r="GK187" s="299"/>
      <c r="GL187" s="299"/>
      <c r="GM187" s="299"/>
      <c r="GN187" s="299"/>
      <c r="GO187" s="299"/>
      <c r="GP187" s="299"/>
      <c r="GQ187" s="299"/>
      <c r="GR187" s="299"/>
      <c r="GS187" s="299"/>
      <c r="GT187" s="299"/>
      <c r="GU187" s="299"/>
      <c r="GV187" s="299"/>
      <c r="GW187" s="299"/>
      <c r="GX187" s="299"/>
      <c r="GY187" s="299"/>
      <c r="GZ187" s="299"/>
      <c r="HA187" s="299"/>
      <c r="HB187" s="299"/>
      <c r="HC187" s="299"/>
      <c r="HD187" s="299"/>
      <c r="HE187" s="299"/>
      <c r="HF187" s="299"/>
      <c r="HG187" s="299"/>
      <c r="HH187" s="299"/>
      <c r="HI187" s="299"/>
      <c r="HJ187" s="299"/>
      <c r="HK187" s="299"/>
      <c r="HL187" s="299"/>
      <c r="HM187" s="299"/>
      <c r="HN187" s="299"/>
      <c r="HO187" s="299"/>
      <c r="HP187" s="299"/>
      <c r="HQ187" s="299"/>
      <c r="HR187" s="299"/>
      <c r="HS187" s="299"/>
      <c r="HT187" s="299"/>
      <c r="HU187" s="299"/>
      <c r="HV187" s="299"/>
      <c r="HW187" s="299"/>
      <c r="HX187" s="299"/>
      <c r="HY187" s="299"/>
      <c r="HZ187" s="299"/>
      <c r="IA187" s="299"/>
      <c r="IB187" s="299"/>
      <c r="IC187" s="299"/>
      <c r="ID187" s="299"/>
      <c r="IE187" s="299"/>
      <c r="IF187" s="299"/>
      <c r="IG187" s="299"/>
      <c r="IH187" s="299"/>
    </row>
    <row r="188" spans="1:242" customFormat="1" ht="12.75" customHeight="1" x14ac:dyDescent="0.25">
      <c r="A188" s="246"/>
      <c r="B188" s="278"/>
      <c r="C188" s="263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7"/>
      <c r="AT188" s="307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409"/>
      <c r="BV188" s="312"/>
      <c r="BW188" s="312"/>
      <c r="BX188" s="312"/>
      <c r="BY188" s="312"/>
      <c r="BZ188" s="312"/>
      <c r="CA188" s="312"/>
      <c r="CB188" s="312"/>
      <c r="CC188" s="299"/>
      <c r="CD188" s="299"/>
      <c r="CE188" s="299"/>
      <c r="CF188" s="299"/>
      <c r="CG188" s="299"/>
      <c r="CH188" s="299"/>
      <c r="CI188" s="299"/>
      <c r="CJ188" s="299"/>
      <c r="CK188" s="299"/>
      <c r="CL188" s="299"/>
      <c r="CM188" s="299"/>
      <c r="CN188" s="299"/>
      <c r="CO188" s="299"/>
      <c r="CP188" s="299"/>
      <c r="CQ188" s="299"/>
      <c r="CR188" s="299"/>
      <c r="CS188" s="299"/>
      <c r="CT188" s="299"/>
      <c r="CU188" s="299"/>
      <c r="CV188" s="299"/>
      <c r="CW188" s="299"/>
      <c r="CX188" s="299"/>
      <c r="CY188" s="299"/>
      <c r="CZ188" s="299"/>
      <c r="DA188" s="299"/>
      <c r="DB188" s="299"/>
      <c r="DC188" s="299"/>
      <c r="DD188" s="299"/>
      <c r="DE188" s="299"/>
      <c r="DF188" s="299"/>
      <c r="DG188" s="299"/>
      <c r="DH188" s="299"/>
      <c r="DI188" s="299"/>
      <c r="DJ188" s="299"/>
      <c r="DK188" s="299"/>
      <c r="DL188" s="299"/>
      <c r="DM188" s="299"/>
      <c r="DN188" s="299"/>
      <c r="DO188" s="299"/>
      <c r="DP188" s="299"/>
      <c r="DQ188" s="299"/>
      <c r="DR188" s="299"/>
      <c r="DS188" s="299"/>
      <c r="DT188" s="299"/>
      <c r="DU188" s="299"/>
      <c r="DV188" s="299"/>
      <c r="DW188" s="299"/>
      <c r="DX188" s="299"/>
      <c r="DY188" s="299"/>
      <c r="DZ188" s="299"/>
      <c r="EA188" s="299"/>
      <c r="EB188" s="299"/>
      <c r="EC188" s="299"/>
      <c r="ED188" s="299"/>
      <c r="EE188" s="299"/>
      <c r="EF188" s="299"/>
      <c r="EG188" s="299"/>
      <c r="EH188" s="299"/>
      <c r="EI188" s="299"/>
      <c r="EJ188" s="299"/>
      <c r="EK188" s="299"/>
      <c r="EL188" s="299"/>
      <c r="EM188" s="299"/>
      <c r="EN188" s="299"/>
      <c r="EO188" s="299"/>
      <c r="EP188" s="299"/>
      <c r="EQ188" s="299"/>
      <c r="ER188" s="299"/>
      <c r="ES188" s="299"/>
      <c r="ET188" s="299"/>
      <c r="EU188" s="299"/>
      <c r="EV188" s="299"/>
      <c r="EW188" s="299"/>
      <c r="EX188" s="299"/>
      <c r="EY188" s="299"/>
      <c r="EZ188" s="299"/>
      <c r="FA188" s="299"/>
      <c r="FB188" s="299"/>
      <c r="FC188" s="299"/>
      <c r="FD188" s="299"/>
      <c r="FE188" s="299"/>
      <c r="FF188" s="299"/>
      <c r="FG188" s="299"/>
      <c r="FH188" s="299"/>
      <c r="FI188" s="299"/>
      <c r="FJ188" s="299"/>
      <c r="FK188" s="299"/>
      <c r="FL188" s="299"/>
      <c r="FM188" s="299"/>
      <c r="FN188" s="299"/>
      <c r="FO188" s="299"/>
      <c r="FP188" s="299"/>
      <c r="FQ188" s="299"/>
      <c r="FR188" s="299"/>
      <c r="FS188" s="299"/>
      <c r="FT188" s="299"/>
      <c r="FU188" s="299"/>
      <c r="FV188" s="299"/>
      <c r="FW188" s="299"/>
      <c r="FX188" s="299"/>
      <c r="FY188" s="299"/>
      <c r="FZ188" s="299"/>
      <c r="GA188" s="299"/>
      <c r="GB188" s="299"/>
      <c r="GC188" s="299"/>
      <c r="GD188" s="299"/>
      <c r="GE188" s="299"/>
      <c r="GF188" s="299"/>
      <c r="GG188" s="299"/>
      <c r="GH188" s="299"/>
      <c r="GI188" s="299"/>
      <c r="GJ188" s="299"/>
      <c r="GK188" s="299"/>
      <c r="GL188" s="299"/>
      <c r="GM188" s="299"/>
      <c r="GN188" s="299"/>
      <c r="GO188" s="299"/>
      <c r="GP188" s="299"/>
      <c r="GQ188" s="299"/>
      <c r="GR188" s="299"/>
      <c r="GS188" s="299"/>
      <c r="GT188" s="299"/>
      <c r="GU188" s="299"/>
      <c r="GV188" s="299"/>
      <c r="GW188" s="299"/>
      <c r="GX188" s="299"/>
      <c r="GY188" s="299"/>
      <c r="GZ188" s="299"/>
      <c r="HA188" s="299"/>
      <c r="HB188" s="299"/>
      <c r="HC188" s="299"/>
      <c r="HD188" s="299"/>
      <c r="HE188" s="299"/>
      <c r="HF188" s="299"/>
      <c r="HG188" s="299"/>
      <c r="HH188" s="299"/>
      <c r="HI188" s="299"/>
      <c r="HJ188" s="299"/>
      <c r="HK188" s="299"/>
      <c r="HL188" s="299"/>
      <c r="HM188" s="299"/>
      <c r="HN188" s="299"/>
      <c r="HO188" s="299"/>
      <c r="HP188" s="299"/>
      <c r="HQ188" s="299"/>
      <c r="HR188" s="299"/>
      <c r="HS188" s="299"/>
      <c r="HT188" s="299"/>
      <c r="HU188" s="299"/>
      <c r="HV188" s="299"/>
      <c r="HW188" s="299"/>
      <c r="HX188" s="299"/>
      <c r="HY188" s="299"/>
      <c r="HZ188" s="299"/>
      <c r="IA188" s="299"/>
      <c r="IB188" s="299"/>
      <c r="IC188" s="299"/>
      <c r="ID188" s="299"/>
      <c r="IE188" s="299"/>
      <c r="IF188" s="299"/>
      <c r="IG188" s="299"/>
      <c r="IH188" s="299"/>
    </row>
    <row r="189" spans="1:242" customFormat="1" ht="12.75" customHeight="1" x14ac:dyDescent="0.25">
      <c r="A189" s="246"/>
      <c r="B189" s="278"/>
      <c r="C189" s="263"/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  <c r="AE189" s="307"/>
      <c r="AF189" s="307"/>
      <c r="AG189" s="307"/>
      <c r="AH189" s="307"/>
      <c r="AI189" s="307"/>
      <c r="AJ189" s="307"/>
      <c r="AK189" s="307"/>
      <c r="AL189" s="307"/>
      <c r="AM189" s="307"/>
      <c r="AN189" s="307"/>
      <c r="AO189" s="307"/>
      <c r="AP189" s="307"/>
      <c r="AQ189" s="307"/>
      <c r="AR189" s="307"/>
      <c r="AS189" s="307"/>
      <c r="AT189" s="307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409"/>
      <c r="BV189" s="312"/>
      <c r="BW189" s="312"/>
      <c r="BX189" s="312"/>
      <c r="BY189" s="312"/>
      <c r="BZ189" s="312"/>
      <c r="CA189" s="312"/>
      <c r="CB189" s="312"/>
      <c r="CC189" s="299"/>
      <c r="CD189" s="299"/>
      <c r="CE189" s="299"/>
      <c r="CF189" s="299"/>
      <c r="CG189" s="299"/>
      <c r="CH189" s="299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299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  <c r="DF189" s="299"/>
      <c r="DG189" s="299"/>
      <c r="DH189" s="299"/>
      <c r="DI189" s="299"/>
      <c r="DJ189" s="299"/>
      <c r="DK189" s="299"/>
      <c r="DL189" s="299"/>
      <c r="DM189" s="299"/>
      <c r="DN189" s="299"/>
      <c r="DO189" s="299"/>
      <c r="DP189" s="299"/>
      <c r="DQ189" s="299"/>
      <c r="DR189" s="299"/>
      <c r="DS189" s="299"/>
      <c r="DT189" s="299"/>
      <c r="DU189" s="299"/>
      <c r="DV189" s="299"/>
      <c r="DW189" s="299"/>
      <c r="DX189" s="299"/>
      <c r="DY189" s="299"/>
      <c r="DZ189" s="299"/>
      <c r="EA189" s="299"/>
      <c r="EB189" s="299"/>
      <c r="EC189" s="299"/>
      <c r="ED189" s="299"/>
      <c r="EE189" s="299"/>
      <c r="EF189" s="299"/>
      <c r="EG189" s="299"/>
      <c r="EH189" s="299"/>
      <c r="EI189" s="299"/>
      <c r="EJ189" s="299"/>
      <c r="EK189" s="299"/>
      <c r="EL189" s="299"/>
      <c r="EM189" s="299"/>
      <c r="EN189" s="299"/>
      <c r="EO189" s="299"/>
      <c r="EP189" s="299"/>
      <c r="EQ189" s="299"/>
      <c r="ER189" s="299"/>
      <c r="ES189" s="299"/>
      <c r="ET189" s="299"/>
      <c r="EU189" s="299"/>
      <c r="EV189" s="299"/>
      <c r="EW189" s="299"/>
      <c r="EX189" s="299"/>
      <c r="EY189" s="299"/>
      <c r="EZ189" s="299"/>
      <c r="FA189" s="299"/>
      <c r="FB189" s="299"/>
      <c r="FC189" s="299"/>
      <c r="FD189" s="299"/>
      <c r="FE189" s="299"/>
      <c r="FF189" s="299"/>
      <c r="FG189" s="299"/>
      <c r="FH189" s="299"/>
      <c r="FI189" s="299"/>
      <c r="FJ189" s="299"/>
      <c r="FK189" s="299"/>
      <c r="FL189" s="299"/>
      <c r="FM189" s="299"/>
      <c r="FN189" s="299"/>
      <c r="FO189" s="299"/>
      <c r="FP189" s="299"/>
      <c r="FQ189" s="299"/>
      <c r="FR189" s="299"/>
      <c r="FS189" s="299"/>
      <c r="FT189" s="299"/>
      <c r="FU189" s="299"/>
      <c r="FV189" s="299"/>
      <c r="FW189" s="299"/>
      <c r="FX189" s="299"/>
      <c r="FY189" s="299"/>
      <c r="FZ189" s="299"/>
      <c r="GA189" s="299"/>
      <c r="GB189" s="299"/>
      <c r="GC189" s="299"/>
      <c r="GD189" s="299"/>
      <c r="GE189" s="299"/>
      <c r="GF189" s="299"/>
      <c r="GG189" s="299"/>
      <c r="GH189" s="299"/>
      <c r="GI189" s="299"/>
      <c r="GJ189" s="299"/>
      <c r="GK189" s="299"/>
      <c r="GL189" s="299"/>
      <c r="GM189" s="299"/>
      <c r="GN189" s="299"/>
      <c r="GO189" s="299"/>
      <c r="GP189" s="299"/>
      <c r="GQ189" s="299"/>
      <c r="GR189" s="299"/>
      <c r="GS189" s="299"/>
      <c r="GT189" s="299"/>
      <c r="GU189" s="299"/>
      <c r="GV189" s="299"/>
      <c r="GW189" s="299"/>
      <c r="GX189" s="299"/>
      <c r="GY189" s="299"/>
      <c r="GZ189" s="299"/>
      <c r="HA189" s="299"/>
      <c r="HB189" s="299"/>
      <c r="HC189" s="299"/>
      <c r="HD189" s="299"/>
      <c r="HE189" s="299"/>
      <c r="HF189" s="299"/>
      <c r="HG189" s="299"/>
      <c r="HH189" s="299"/>
      <c r="HI189" s="299"/>
      <c r="HJ189" s="299"/>
      <c r="HK189" s="299"/>
      <c r="HL189" s="299"/>
      <c r="HM189" s="299"/>
      <c r="HN189" s="299"/>
      <c r="HO189" s="299"/>
      <c r="HP189" s="299"/>
      <c r="HQ189" s="299"/>
      <c r="HR189" s="299"/>
      <c r="HS189" s="299"/>
      <c r="HT189" s="299"/>
      <c r="HU189" s="299"/>
      <c r="HV189" s="299"/>
      <c r="HW189" s="299"/>
      <c r="HX189" s="299"/>
      <c r="HY189" s="299"/>
      <c r="HZ189" s="299"/>
      <c r="IA189" s="299"/>
      <c r="IB189" s="299"/>
      <c r="IC189" s="299"/>
      <c r="ID189" s="299"/>
      <c r="IE189" s="299"/>
      <c r="IF189" s="299"/>
      <c r="IG189" s="299"/>
      <c r="IH189" s="299"/>
    </row>
    <row r="190" spans="1:242" customFormat="1" ht="12.75" customHeight="1" x14ac:dyDescent="0.25">
      <c r="A190" s="246"/>
      <c r="B190" s="278"/>
      <c r="C190" s="263"/>
      <c r="D190" s="307"/>
      <c r="E190" s="307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  <c r="AE190" s="307"/>
      <c r="AF190" s="307"/>
      <c r="AG190" s="307"/>
      <c r="AH190" s="307"/>
      <c r="AI190" s="307"/>
      <c r="AJ190" s="307"/>
      <c r="AK190" s="307"/>
      <c r="AL190" s="307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409"/>
      <c r="BV190" s="312"/>
      <c r="BW190" s="312"/>
      <c r="BX190" s="312"/>
      <c r="BY190" s="312"/>
      <c r="BZ190" s="312"/>
      <c r="CA190" s="312"/>
      <c r="CB190" s="312"/>
      <c r="CC190" s="299"/>
      <c r="CD190" s="299"/>
      <c r="CE190" s="299"/>
      <c r="CF190" s="299"/>
      <c r="CG190" s="299"/>
      <c r="CH190" s="299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299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  <c r="DF190" s="299"/>
      <c r="DG190" s="299"/>
      <c r="DH190" s="299"/>
      <c r="DI190" s="299"/>
      <c r="DJ190" s="299"/>
      <c r="DK190" s="299"/>
      <c r="DL190" s="299"/>
      <c r="DM190" s="299"/>
      <c r="DN190" s="299"/>
      <c r="DO190" s="299"/>
      <c r="DP190" s="299"/>
      <c r="DQ190" s="299"/>
      <c r="DR190" s="299"/>
      <c r="DS190" s="299"/>
      <c r="DT190" s="299"/>
      <c r="DU190" s="299"/>
      <c r="DV190" s="299"/>
      <c r="DW190" s="299"/>
      <c r="DX190" s="299"/>
      <c r="DY190" s="299"/>
      <c r="DZ190" s="299"/>
      <c r="EA190" s="299"/>
      <c r="EB190" s="299"/>
      <c r="EC190" s="299"/>
      <c r="ED190" s="299"/>
      <c r="EE190" s="299"/>
      <c r="EF190" s="299"/>
      <c r="EG190" s="299"/>
      <c r="EH190" s="299"/>
      <c r="EI190" s="299"/>
      <c r="EJ190" s="299"/>
      <c r="EK190" s="299"/>
      <c r="EL190" s="299"/>
      <c r="EM190" s="299"/>
      <c r="EN190" s="299"/>
      <c r="EO190" s="299"/>
      <c r="EP190" s="299"/>
      <c r="EQ190" s="299"/>
      <c r="ER190" s="299"/>
      <c r="ES190" s="299"/>
      <c r="ET190" s="299"/>
      <c r="EU190" s="299"/>
      <c r="EV190" s="299"/>
      <c r="EW190" s="299"/>
      <c r="EX190" s="299"/>
      <c r="EY190" s="299"/>
      <c r="EZ190" s="299"/>
      <c r="FA190" s="299"/>
      <c r="FB190" s="299"/>
      <c r="FC190" s="299"/>
      <c r="FD190" s="299"/>
      <c r="FE190" s="299"/>
      <c r="FF190" s="299"/>
      <c r="FG190" s="299"/>
      <c r="FH190" s="299"/>
      <c r="FI190" s="299"/>
      <c r="FJ190" s="299"/>
      <c r="FK190" s="299"/>
      <c r="FL190" s="299"/>
      <c r="FM190" s="299"/>
      <c r="FN190" s="299"/>
      <c r="FO190" s="299"/>
      <c r="FP190" s="299"/>
      <c r="FQ190" s="299"/>
      <c r="FR190" s="299"/>
      <c r="FS190" s="299"/>
      <c r="FT190" s="299"/>
      <c r="FU190" s="299"/>
      <c r="FV190" s="299"/>
      <c r="FW190" s="299"/>
      <c r="FX190" s="299"/>
      <c r="FY190" s="299"/>
      <c r="FZ190" s="299"/>
      <c r="GA190" s="299"/>
      <c r="GB190" s="299"/>
      <c r="GC190" s="299"/>
      <c r="GD190" s="299"/>
      <c r="GE190" s="299"/>
      <c r="GF190" s="299"/>
      <c r="GG190" s="299"/>
      <c r="GH190" s="299"/>
      <c r="GI190" s="299"/>
      <c r="GJ190" s="299"/>
      <c r="GK190" s="299"/>
      <c r="GL190" s="299"/>
      <c r="GM190" s="299"/>
      <c r="GN190" s="299"/>
      <c r="GO190" s="299"/>
      <c r="GP190" s="299"/>
      <c r="GQ190" s="299"/>
      <c r="GR190" s="299"/>
      <c r="GS190" s="299"/>
      <c r="GT190" s="299"/>
      <c r="GU190" s="299"/>
      <c r="GV190" s="299"/>
      <c r="GW190" s="299"/>
      <c r="GX190" s="299"/>
      <c r="GY190" s="299"/>
      <c r="GZ190" s="299"/>
      <c r="HA190" s="299"/>
      <c r="HB190" s="299"/>
      <c r="HC190" s="299"/>
      <c r="HD190" s="299"/>
      <c r="HE190" s="299"/>
      <c r="HF190" s="299"/>
      <c r="HG190" s="299"/>
      <c r="HH190" s="299"/>
      <c r="HI190" s="299"/>
      <c r="HJ190" s="299"/>
      <c r="HK190" s="299"/>
      <c r="HL190" s="299"/>
      <c r="HM190" s="299"/>
      <c r="HN190" s="299"/>
      <c r="HO190" s="299"/>
      <c r="HP190" s="299"/>
      <c r="HQ190" s="299"/>
      <c r="HR190" s="299"/>
      <c r="HS190" s="299"/>
      <c r="HT190" s="299"/>
      <c r="HU190" s="299"/>
      <c r="HV190" s="299"/>
      <c r="HW190" s="299"/>
      <c r="HX190" s="299"/>
      <c r="HY190" s="299"/>
      <c r="HZ190" s="299"/>
      <c r="IA190" s="299"/>
      <c r="IB190" s="299"/>
      <c r="IC190" s="299"/>
      <c r="ID190" s="299"/>
      <c r="IE190" s="299"/>
      <c r="IF190" s="299"/>
      <c r="IG190" s="299"/>
      <c r="IH190" s="299"/>
    </row>
    <row r="191" spans="1:242" customFormat="1" ht="12.75" customHeight="1" x14ac:dyDescent="0.25">
      <c r="A191" s="246"/>
      <c r="B191" s="278"/>
      <c r="C191" s="263"/>
      <c r="D191" s="307"/>
      <c r="E191" s="307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  <c r="AE191" s="307"/>
      <c r="AF191" s="307"/>
      <c r="AG191" s="307"/>
      <c r="AH191" s="307"/>
      <c r="AI191" s="307"/>
      <c r="AJ191" s="307"/>
      <c r="AK191" s="307"/>
      <c r="AL191" s="307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409"/>
      <c r="BV191" s="312"/>
      <c r="BW191" s="312"/>
      <c r="BX191" s="312"/>
      <c r="BY191" s="312"/>
      <c r="BZ191" s="312"/>
      <c r="CA191" s="312"/>
      <c r="CB191" s="312"/>
      <c r="CC191" s="299"/>
      <c r="CD191" s="299"/>
      <c r="CE191" s="299"/>
      <c r="CF191" s="299"/>
      <c r="CG191" s="299"/>
      <c r="CH191" s="299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299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  <c r="DF191" s="299"/>
      <c r="DG191" s="299"/>
      <c r="DH191" s="299"/>
      <c r="DI191" s="299"/>
      <c r="DJ191" s="299"/>
      <c r="DK191" s="299"/>
      <c r="DL191" s="299"/>
      <c r="DM191" s="299"/>
      <c r="DN191" s="299"/>
      <c r="DO191" s="299"/>
      <c r="DP191" s="299"/>
      <c r="DQ191" s="299"/>
      <c r="DR191" s="299"/>
      <c r="DS191" s="299"/>
      <c r="DT191" s="299"/>
      <c r="DU191" s="299"/>
      <c r="DV191" s="299"/>
      <c r="DW191" s="299"/>
      <c r="DX191" s="299"/>
      <c r="DY191" s="299"/>
      <c r="DZ191" s="299"/>
      <c r="EA191" s="299"/>
      <c r="EB191" s="299"/>
      <c r="EC191" s="299"/>
      <c r="ED191" s="299"/>
      <c r="EE191" s="299"/>
      <c r="EF191" s="299"/>
      <c r="EG191" s="299"/>
      <c r="EH191" s="299"/>
      <c r="EI191" s="299"/>
      <c r="EJ191" s="299"/>
      <c r="EK191" s="299"/>
      <c r="EL191" s="299"/>
      <c r="EM191" s="299"/>
      <c r="EN191" s="299"/>
      <c r="EO191" s="299"/>
      <c r="EP191" s="299"/>
      <c r="EQ191" s="299"/>
      <c r="ER191" s="299"/>
      <c r="ES191" s="299"/>
      <c r="ET191" s="299"/>
      <c r="EU191" s="299"/>
      <c r="EV191" s="299"/>
      <c r="EW191" s="299"/>
      <c r="EX191" s="299"/>
      <c r="EY191" s="299"/>
      <c r="EZ191" s="299"/>
      <c r="FA191" s="299"/>
      <c r="FB191" s="299"/>
      <c r="FC191" s="299"/>
      <c r="FD191" s="299"/>
      <c r="FE191" s="299"/>
      <c r="FF191" s="299"/>
      <c r="FG191" s="299"/>
      <c r="FH191" s="299"/>
      <c r="FI191" s="299"/>
      <c r="FJ191" s="299"/>
      <c r="FK191" s="299"/>
      <c r="FL191" s="299"/>
      <c r="FM191" s="299"/>
      <c r="FN191" s="299"/>
      <c r="FO191" s="299"/>
      <c r="FP191" s="299"/>
      <c r="FQ191" s="299"/>
      <c r="FR191" s="299"/>
      <c r="FS191" s="299"/>
      <c r="FT191" s="299"/>
      <c r="FU191" s="299"/>
      <c r="FV191" s="299"/>
      <c r="FW191" s="299"/>
      <c r="FX191" s="299"/>
      <c r="FY191" s="299"/>
      <c r="FZ191" s="299"/>
      <c r="GA191" s="299"/>
      <c r="GB191" s="299"/>
      <c r="GC191" s="299"/>
      <c r="GD191" s="299"/>
      <c r="GE191" s="299"/>
      <c r="GF191" s="299"/>
      <c r="GG191" s="299"/>
      <c r="GH191" s="299"/>
      <c r="GI191" s="299"/>
      <c r="GJ191" s="299"/>
      <c r="GK191" s="299"/>
      <c r="GL191" s="299"/>
      <c r="GM191" s="299"/>
      <c r="GN191" s="299"/>
      <c r="GO191" s="299"/>
      <c r="GP191" s="299"/>
      <c r="GQ191" s="299"/>
      <c r="GR191" s="299"/>
      <c r="GS191" s="299"/>
      <c r="GT191" s="299"/>
      <c r="GU191" s="299"/>
      <c r="GV191" s="299"/>
      <c r="GW191" s="299"/>
      <c r="GX191" s="299"/>
      <c r="GY191" s="299"/>
      <c r="GZ191" s="299"/>
      <c r="HA191" s="299"/>
      <c r="HB191" s="299"/>
      <c r="HC191" s="299"/>
      <c r="HD191" s="299"/>
      <c r="HE191" s="299"/>
      <c r="HF191" s="299"/>
      <c r="HG191" s="299"/>
      <c r="HH191" s="299"/>
      <c r="HI191" s="299"/>
      <c r="HJ191" s="299"/>
      <c r="HK191" s="299"/>
      <c r="HL191" s="299"/>
      <c r="HM191" s="299"/>
      <c r="HN191" s="299"/>
      <c r="HO191" s="299"/>
      <c r="HP191" s="299"/>
      <c r="HQ191" s="299"/>
      <c r="HR191" s="299"/>
      <c r="HS191" s="299"/>
      <c r="HT191" s="299"/>
      <c r="HU191" s="299"/>
      <c r="HV191" s="299"/>
      <c r="HW191" s="299"/>
      <c r="HX191" s="299"/>
      <c r="HY191" s="299"/>
      <c r="HZ191" s="299"/>
      <c r="IA191" s="299"/>
      <c r="IB191" s="299"/>
      <c r="IC191" s="299"/>
      <c r="ID191" s="299"/>
      <c r="IE191" s="299"/>
      <c r="IF191" s="299"/>
      <c r="IG191" s="299"/>
      <c r="IH191" s="299"/>
    </row>
    <row r="192" spans="1:242" customFormat="1" ht="12.75" customHeight="1" x14ac:dyDescent="0.25">
      <c r="A192" s="246"/>
      <c r="B192" s="278"/>
      <c r="C192" s="263"/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409"/>
      <c r="BV192" s="312"/>
      <c r="BW192" s="312"/>
      <c r="BX192" s="312"/>
      <c r="BY192" s="312"/>
      <c r="BZ192" s="312"/>
      <c r="CA192" s="312"/>
      <c r="CB192" s="312"/>
      <c r="CC192" s="299"/>
      <c r="CD192" s="299"/>
      <c r="CE192" s="299"/>
      <c r="CF192" s="299"/>
      <c r="CG192" s="299"/>
      <c r="CH192" s="299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  <c r="DR192" s="299"/>
      <c r="DS192" s="299"/>
      <c r="DT192" s="299"/>
      <c r="DU192" s="299"/>
      <c r="DV192" s="299"/>
      <c r="DW192" s="299"/>
      <c r="DX192" s="299"/>
      <c r="DY192" s="299"/>
      <c r="DZ192" s="299"/>
      <c r="EA192" s="299"/>
      <c r="EB192" s="299"/>
      <c r="EC192" s="299"/>
      <c r="ED192" s="299"/>
      <c r="EE192" s="299"/>
      <c r="EF192" s="299"/>
      <c r="EG192" s="299"/>
      <c r="EH192" s="299"/>
      <c r="EI192" s="299"/>
      <c r="EJ192" s="299"/>
      <c r="EK192" s="299"/>
      <c r="EL192" s="299"/>
      <c r="EM192" s="299"/>
      <c r="EN192" s="299"/>
      <c r="EO192" s="299"/>
      <c r="EP192" s="299"/>
      <c r="EQ192" s="299"/>
      <c r="ER192" s="299"/>
      <c r="ES192" s="299"/>
      <c r="ET192" s="299"/>
      <c r="EU192" s="299"/>
      <c r="EV192" s="299"/>
      <c r="EW192" s="299"/>
      <c r="EX192" s="299"/>
      <c r="EY192" s="299"/>
      <c r="EZ192" s="299"/>
      <c r="FA192" s="299"/>
      <c r="FB192" s="299"/>
      <c r="FC192" s="299"/>
      <c r="FD192" s="299"/>
      <c r="FE192" s="299"/>
      <c r="FF192" s="299"/>
      <c r="FG192" s="299"/>
      <c r="FH192" s="299"/>
      <c r="FI192" s="299"/>
      <c r="FJ192" s="299"/>
      <c r="FK192" s="299"/>
      <c r="FL192" s="299"/>
      <c r="FM192" s="299"/>
      <c r="FN192" s="299"/>
      <c r="FO192" s="299"/>
      <c r="FP192" s="299"/>
      <c r="FQ192" s="299"/>
      <c r="FR192" s="299"/>
      <c r="FS192" s="299"/>
      <c r="FT192" s="299"/>
      <c r="FU192" s="299"/>
      <c r="FV192" s="299"/>
      <c r="FW192" s="299"/>
      <c r="FX192" s="299"/>
      <c r="FY192" s="299"/>
      <c r="FZ192" s="299"/>
      <c r="GA192" s="299"/>
      <c r="GB192" s="299"/>
      <c r="GC192" s="299"/>
      <c r="GD192" s="299"/>
      <c r="GE192" s="299"/>
      <c r="GF192" s="299"/>
      <c r="GG192" s="299"/>
      <c r="GH192" s="299"/>
      <c r="GI192" s="299"/>
      <c r="GJ192" s="299"/>
      <c r="GK192" s="299"/>
      <c r="GL192" s="299"/>
      <c r="GM192" s="299"/>
      <c r="GN192" s="299"/>
      <c r="GO192" s="299"/>
      <c r="GP192" s="299"/>
      <c r="GQ192" s="299"/>
      <c r="GR192" s="299"/>
      <c r="GS192" s="299"/>
      <c r="GT192" s="299"/>
      <c r="GU192" s="299"/>
      <c r="GV192" s="299"/>
      <c r="GW192" s="299"/>
      <c r="GX192" s="299"/>
      <c r="GY192" s="299"/>
      <c r="GZ192" s="299"/>
      <c r="HA192" s="299"/>
      <c r="HB192" s="299"/>
      <c r="HC192" s="299"/>
      <c r="HD192" s="299"/>
      <c r="HE192" s="299"/>
      <c r="HF192" s="299"/>
      <c r="HG192" s="299"/>
      <c r="HH192" s="299"/>
      <c r="HI192" s="299"/>
      <c r="HJ192" s="299"/>
      <c r="HK192" s="299"/>
      <c r="HL192" s="299"/>
      <c r="HM192" s="299"/>
      <c r="HN192" s="299"/>
      <c r="HO192" s="299"/>
      <c r="HP192" s="299"/>
      <c r="HQ192" s="299"/>
      <c r="HR192" s="299"/>
      <c r="HS192" s="299"/>
      <c r="HT192" s="299"/>
      <c r="HU192" s="299"/>
      <c r="HV192" s="299"/>
      <c r="HW192" s="299"/>
      <c r="HX192" s="299"/>
      <c r="HY192" s="299"/>
      <c r="HZ192" s="299"/>
      <c r="IA192" s="299"/>
      <c r="IB192" s="299"/>
      <c r="IC192" s="299"/>
      <c r="ID192" s="299"/>
      <c r="IE192" s="299"/>
      <c r="IF192" s="299"/>
      <c r="IG192" s="299"/>
      <c r="IH192" s="299"/>
    </row>
    <row r="193" spans="1:242" customFormat="1" ht="12.75" customHeight="1" x14ac:dyDescent="0.25">
      <c r="A193" s="246"/>
      <c r="B193" s="278"/>
      <c r="C193" s="263"/>
      <c r="D193" s="307"/>
      <c r="E193" s="307"/>
      <c r="F193" s="307"/>
      <c r="G193" s="307"/>
      <c r="H193" s="307"/>
      <c r="I193" s="307"/>
      <c r="J193" s="307"/>
      <c r="K193" s="307"/>
      <c r="L193" s="307"/>
      <c r="M193" s="307"/>
      <c r="N193" s="307"/>
      <c r="O193" s="307"/>
      <c r="P193" s="307"/>
      <c r="Q193" s="307"/>
      <c r="R193" s="307"/>
      <c r="S193" s="307"/>
      <c r="T193" s="307"/>
      <c r="U193" s="307"/>
      <c r="V193" s="307"/>
      <c r="W193" s="307"/>
      <c r="X193" s="307"/>
      <c r="Y193" s="307"/>
      <c r="Z193" s="307"/>
      <c r="AA193" s="307"/>
      <c r="AB193" s="307"/>
      <c r="AC193" s="307"/>
      <c r="AD193" s="307"/>
      <c r="AE193" s="307"/>
      <c r="AF193" s="307"/>
      <c r="AG193" s="307"/>
      <c r="AH193" s="307"/>
      <c r="AI193" s="307"/>
      <c r="AJ193" s="307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409"/>
      <c r="BV193" s="312"/>
      <c r="BW193" s="312"/>
      <c r="BX193" s="312"/>
      <c r="BY193" s="312"/>
      <c r="BZ193" s="312"/>
      <c r="CA193" s="312"/>
      <c r="CB193" s="312"/>
      <c r="CC193" s="299"/>
      <c r="CD193" s="299"/>
      <c r="CE193" s="299"/>
      <c r="CF193" s="299"/>
      <c r="CG193" s="299"/>
      <c r="CH193" s="299"/>
      <c r="CI193" s="299"/>
      <c r="CJ193" s="299"/>
      <c r="CK193" s="299"/>
      <c r="CL193" s="299"/>
      <c r="CM193" s="299"/>
      <c r="CN193" s="299"/>
      <c r="CO193" s="299"/>
      <c r="CP193" s="299"/>
      <c r="CQ193" s="299"/>
      <c r="CR193" s="299"/>
      <c r="CS193" s="299"/>
      <c r="CT193" s="299"/>
      <c r="CU193" s="299"/>
      <c r="CV193" s="299"/>
      <c r="CW193" s="299"/>
      <c r="CX193" s="299"/>
      <c r="CY193" s="299"/>
      <c r="CZ193" s="299"/>
      <c r="DA193" s="299"/>
      <c r="DB193" s="299"/>
      <c r="DC193" s="299"/>
      <c r="DD193" s="299"/>
      <c r="DE193" s="299"/>
      <c r="DF193" s="299"/>
      <c r="DG193" s="299"/>
      <c r="DH193" s="299"/>
      <c r="DI193" s="299"/>
      <c r="DJ193" s="299"/>
      <c r="DK193" s="299"/>
      <c r="DL193" s="299"/>
      <c r="DM193" s="299"/>
      <c r="DN193" s="299"/>
      <c r="DO193" s="299"/>
      <c r="DP193" s="299"/>
      <c r="DQ193" s="299"/>
      <c r="DR193" s="299"/>
      <c r="DS193" s="299"/>
      <c r="DT193" s="299"/>
      <c r="DU193" s="299"/>
      <c r="DV193" s="299"/>
      <c r="DW193" s="299"/>
      <c r="DX193" s="299"/>
      <c r="DY193" s="299"/>
      <c r="DZ193" s="299"/>
      <c r="EA193" s="299"/>
      <c r="EB193" s="299"/>
      <c r="EC193" s="299"/>
      <c r="ED193" s="299"/>
      <c r="EE193" s="299"/>
      <c r="EF193" s="299"/>
      <c r="EG193" s="299"/>
      <c r="EH193" s="299"/>
      <c r="EI193" s="299"/>
      <c r="EJ193" s="299"/>
      <c r="EK193" s="299"/>
      <c r="EL193" s="299"/>
      <c r="EM193" s="299"/>
      <c r="EN193" s="299"/>
      <c r="EO193" s="299"/>
      <c r="EP193" s="299"/>
      <c r="EQ193" s="299"/>
      <c r="ER193" s="299"/>
      <c r="ES193" s="299"/>
      <c r="ET193" s="299"/>
      <c r="EU193" s="299"/>
      <c r="EV193" s="299"/>
      <c r="EW193" s="299"/>
      <c r="EX193" s="299"/>
      <c r="EY193" s="299"/>
      <c r="EZ193" s="299"/>
      <c r="FA193" s="299"/>
      <c r="FB193" s="299"/>
      <c r="FC193" s="299"/>
      <c r="FD193" s="299"/>
      <c r="FE193" s="299"/>
      <c r="FF193" s="299"/>
      <c r="FG193" s="299"/>
      <c r="FH193" s="299"/>
      <c r="FI193" s="299"/>
      <c r="FJ193" s="299"/>
      <c r="FK193" s="299"/>
      <c r="FL193" s="299"/>
      <c r="FM193" s="299"/>
      <c r="FN193" s="299"/>
      <c r="FO193" s="299"/>
      <c r="FP193" s="299"/>
      <c r="FQ193" s="299"/>
      <c r="FR193" s="299"/>
      <c r="FS193" s="299"/>
      <c r="FT193" s="299"/>
      <c r="FU193" s="299"/>
      <c r="FV193" s="299"/>
      <c r="FW193" s="299"/>
      <c r="FX193" s="299"/>
      <c r="FY193" s="299"/>
      <c r="FZ193" s="299"/>
      <c r="GA193" s="299"/>
      <c r="GB193" s="299"/>
      <c r="GC193" s="299"/>
      <c r="GD193" s="299"/>
      <c r="GE193" s="299"/>
      <c r="GF193" s="299"/>
      <c r="GG193" s="299"/>
      <c r="GH193" s="299"/>
      <c r="GI193" s="299"/>
      <c r="GJ193" s="299"/>
      <c r="GK193" s="299"/>
      <c r="GL193" s="299"/>
      <c r="GM193" s="299"/>
      <c r="GN193" s="299"/>
      <c r="GO193" s="299"/>
      <c r="GP193" s="299"/>
      <c r="GQ193" s="299"/>
      <c r="GR193" s="299"/>
      <c r="GS193" s="299"/>
      <c r="GT193" s="299"/>
      <c r="GU193" s="299"/>
      <c r="GV193" s="299"/>
      <c r="GW193" s="299"/>
      <c r="GX193" s="299"/>
      <c r="GY193" s="299"/>
      <c r="GZ193" s="299"/>
      <c r="HA193" s="299"/>
      <c r="HB193" s="299"/>
      <c r="HC193" s="299"/>
      <c r="HD193" s="299"/>
      <c r="HE193" s="299"/>
      <c r="HF193" s="299"/>
      <c r="HG193" s="299"/>
      <c r="HH193" s="299"/>
      <c r="HI193" s="299"/>
      <c r="HJ193" s="299"/>
      <c r="HK193" s="299"/>
      <c r="HL193" s="299"/>
      <c r="HM193" s="299"/>
      <c r="HN193" s="299"/>
      <c r="HO193" s="299"/>
      <c r="HP193" s="299"/>
      <c r="HQ193" s="299"/>
      <c r="HR193" s="299"/>
      <c r="HS193" s="299"/>
      <c r="HT193" s="299"/>
      <c r="HU193" s="299"/>
      <c r="HV193" s="299"/>
      <c r="HW193" s="299"/>
      <c r="HX193" s="299"/>
      <c r="HY193" s="299"/>
      <c r="HZ193" s="299"/>
      <c r="IA193" s="299"/>
      <c r="IB193" s="299"/>
      <c r="IC193" s="299"/>
      <c r="ID193" s="299"/>
      <c r="IE193" s="299"/>
      <c r="IF193" s="299"/>
      <c r="IG193" s="299"/>
      <c r="IH193" s="299"/>
    </row>
    <row r="194" spans="1:242" customFormat="1" ht="12.75" customHeight="1" x14ac:dyDescent="0.25">
      <c r="A194" s="246"/>
      <c r="B194" s="278"/>
      <c r="C194" s="263"/>
      <c r="D194" s="307"/>
      <c r="E194" s="307"/>
      <c r="F194" s="307"/>
      <c r="G194" s="307"/>
      <c r="H194" s="307"/>
      <c r="I194" s="307"/>
      <c r="J194" s="307"/>
      <c r="K194" s="307"/>
      <c r="L194" s="307"/>
      <c r="M194" s="307"/>
      <c r="N194" s="307"/>
      <c r="O194" s="307"/>
      <c r="P194" s="307"/>
      <c r="Q194" s="307"/>
      <c r="R194" s="307"/>
      <c r="S194" s="307"/>
      <c r="T194" s="307"/>
      <c r="U194" s="307"/>
      <c r="V194" s="307"/>
      <c r="W194" s="307"/>
      <c r="X194" s="307"/>
      <c r="Y194" s="307"/>
      <c r="Z194" s="307"/>
      <c r="AA194" s="307"/>
      <c r="AB194" s="307"/>
      <c r="AC194" s="307"/>
      <c r="AD194" s="307"/>
      <c r="AE194" s="307"/>
      <c r="AF194" s="307"/>
      <c r="AG194" s="307"/>
      <c r="AH194" s="307"/>
      <c r="AI194" s="307"/>
      <c r="AJ194" s="307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409"/>
      <c r="BV194" s="312"/>
      <c r="BW194" s="312"/>
      <c r="BX194" s="312"/>
      <c r="BY194" s="312"/>
      <c r="BZ194" s="312"/>
      <c r="CA194" s="312"/>
      <c r="CB194" s="312"/>
      <c r="CC194" s="299"/>
      <c r="CD194" s="299"/>
      <c r="CE194" s="299"/>
      <c r="CF194" s="299"/>
      <c r="CG194" s="299"/>
      <c r="CH194" s="299"/>
      <c r="CI194" s="299"/>
      <c r="CJ194" s="299"/>
      <c r="CK194" s="299"/>
      <c r="CL194" s="299"/>
      <c r="CM194" s="299"/>
      <c r="CN194" s="299"/>
      <c r="CO194" s="299"/>
      <c r="CP194" s="299"/>
      <c r="CQ194" s="299"/>
      <c r="CR194" s="299"/>
      <c r="CS194" s="299"/>
      <c r="CT194" s="299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299"/>
      <c r="DE194" s="299"/>
      <c r="DF194" s="299"/>
      <c r="DG194" s="299"/>
      <c r="DH194" s="299"/>
      <c r="DI194" s="299"/>
      <c r="DJ194" s="299"/>
      <c r="DK194" s="299"/>
      <c r="DL194" s="299"/>
      <c r="DM194" s="299"/>
      <c r="DN194" s="299"/>
      <c r="DO194" s="299"/>
      <c r="DP194" s="299"/>
      <c r="DQ194" s="299"/>
      <c r="DR194" s="299"/>
      <c r="DS194" s="299"/>
      <c r="DT194" s="299"/>
      <c r="DU194" s="299"/>
      <c r="DV194" s="299"/>
      <c r="DW194" s="299"/>
      <c r="DX194" s="299"/>
      <c r="DY194" s="299"/>
      <c r="DZ194" s="299"/>
      <c r="EA194" s="299"/>
      <c r="EB194" s="299"/>
      <c r="EC194" s="299"/>
      <c r="ED194" s="299"/>
      <c r="EE194" s="299"/>
      <c r="EF194" s="299"/>
      <c r="EG194" s="299"/>
      <c r="EH194" s="299"/>
      <c r="EI194" s="299"/>
      <c r="EJ194" s="299"/>
      <c r="EK194" s="299"/>
      <c r="EL194" s="299"/>
      <c r="EM194" s="299"/>
      <c r="EN194" s="299"/>
      <c r="EO194" s="299"/>
      <c r="EP194" s="299"/>
      <c r="EQ194" s="299"/>
      <c r="ER194" s="299"/>
      <c r="ES194" s="299"/>
      <c r="ET194" s="299"/>
      <c r="EU194" s="299"/>
      <c r="EV194" s="299"/>
      <c r="EW194" s="299"/>
      <c r="EX194" s="299"/>
      <c r="EY194" s="299"/>
      <c r="EZ194" s="299"/>
      <c r="FA194" s="299"/>
      <c r="FB194" s="299"/>
      <c r="FC194" s="299"/>
      <c r="FD194" s="299"/>
      <c r="FE194" s="299"/>
      <c r="FF194" s="299"/>
      <c r="FG194" s="299"/>
      <c r="FH194" s="299"/>
      <c r="FI194" s="299"/>
      <c r="FJ194" s="299"/>
      <c r="FK194" s="299"/>
      <c r="FL194" s="299"/>
      <c r="FM194" s="299"/>
      <c r="FN194" s="299"/>
      <c r="FO194" s="299"/>
      <c r="FP194" s="299"/>
      <c r="FQ194" s="299"/>
      <c r="FR194" s="299"/>
      <c r="FS194" s="299"/>
      <c r="FT194" s="299"/>
      <c r="FU194" s="299"/>
      <c r="FV194" s="299"/>
      <c r="FW194" s="299"/>
      <c r="FX194" s="299"/>
      <c r="FY194" s="299"/>
      <c r="FZ194" s="299"/>
      <c r="GA194" s="299"/>
      <c r="GB194" s="299"/>
      <c r="GC194" s="299"/>
      <c r="GD194" s="299"/>
      <c r="GE194" s="299"/>
      <c r="GF194" s="299"/>
      <c r="GG194" s="299"/>
      <c r="GH194" s="299"/>
      <c r="GI194" s="299"/>
      <c r="GJ194" s="299"/>
      <c r="GK194" s="299"/>
      <c r="GL194" s="299"/>
      <c r="GM194" s="299"/>
      <c r="GN194" s="299"/>
      <c r="GO194" s="299"/>
      <c r="GP194" s="299"/>
      <c r="GQ194" s="299"/>
      <c r="GR194" s="299"/>
      <c r="GS194" s="299"/>
      <c r="GT194" s="299"/>
      <c r="GU194" s="299"/>
      <c r="GV194" s="299"/>
      <c r="GW194" s="299"/>
      <c r="GX194" s="299"/>
      <c r="GY194" s="299"/>
      <c r="GZ194" s="299"/>
      <c r="HA194" s="299"/>
      <c r="HB194" s="299"/>
      <c r="HC194" s="299"/>
      <c r="HD194" s="299"/>
      <c r="HE194" s="299"/>
      <c r="HF194" s="299"/>
      <c r="HG194" s="299"/>
      <c r="HH194" s="299"/>
      <c r="HI194" s="299"/>
      <c r="HJ194" s="299"/>
      <c r="HK194" s="299"/>
      <c r="HL194" s="299"/>
      <c r="HM194" s="299"/>
      <c r="HN194" s="299"/>
      <c r="HO194" s="299"/>
      <c r="HP194" s="299"/>
      <c r="HQ194" s="299"/>
      <c r="HR194" s="299"/>
      <c r="HS194" s="299"/>
      <c r="HT194" s="299"/>
      <c r="HU194" s="299"/>
      <c r="HV194" s="299"/>
      <c r="HW194" s="299"/>
      <c r="HX194" s="299"/>
      <c r="HY194" s="299"/>
      <c r="HZ194" s="299"/>
      <c r="IA194" s="299"/>
      <c r="IB194" s="299"/>
      <c r="IC194" s="299"/>
      <c r="ID194" s="299"/>
      <c r="IE194" s="299"/>
      <c r="IF194" s="299"/>
      <c r="IG194" s="299"/>
      <c r="IH194" s="299"/>
    </row>
    <row r="195" spans="1:242" customFormat="1" ht="12.75" customHeight="1" x14ac:dyDescent="0.25">
      <c r="A195" s="246"/>
      <c r="B195" s="278"/>
      <c r="C195" s="263"/>
      <c r="D195" s="307"/>
      <c r="E195" s="307"/>
      <c r="F195" s="307"/>
      <c r="G195" s="307"/>
      <c r="H195" s="307"/>
      <c r="I195" s="307"/>
      <c r="J195" s="307"/>
      <c r="K195" s="307"/>
      <c r="L195" s="307"/>
      <c r="M195" s="307"/>
      <c r="N195" s="307"/>
      <c r="O195" s="307"/>
      <c r="P195" s="307"/>
      <c r="Q195" s="307"/>
      <c r="R195" s="307"/>
      <c r="S195" s="307"/>
      <c r="T195" s="307"/>
      <c r="U195" s="307"/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07"/>
      <c r="AF195" s="307"/>
      <c r="AG195" s="307"/>
      <c r="AH195" s="307"/>
      <c r="AI195" s="307"/>
      <c r="AJ195" s="307"/>
      <c r="AK195" s="307"/>
      <c r="AL195" s="307"/>
      <c r="AM195" s="307"/>
      <c r="AN195" s="307"/>
      <c r="AO195" s="307"/>
      <c r="AP195" s="307"/>
      <c r="AQ195" s="307"/>
      <c r="AR195" s="307"/>
      <c r="AS195" s="307"/>
      <c r="AT195" s="307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409"/>
      <c r="BV195" s="312"/>
      <c r="BW195" s="312"/>
      <c r="BX195" s="312"/>
      <c r="BY195" s="312"/>
      <c r="BZ195" s="312"/>
      <c r="CA195" s="312"/>
      <c r="CB195" s="312"/>
      <c r="CC195" s="299"/>
      <c r="CD195" s="299"/>
      <c r="CE195" s="299"/>
      <c r="CF195" s="299"/>
      <c r="CG195" s="299"/>
      <c r="CH195" s="299"/>
      <c r="CI195" s="299"/>
      <c r="CJ195" s="299"/>
      <c r="CK195" s="299"/>
      <c r="CL195" s="299"/>
      <c r="CM195" s="299"/>
      <c r="CN195" s="299"/>
      <c r="CO195" s="299"/>
      <c r="CP195" s="299"/>
      <c r="CQ195" s="299"/>
      <c r="CR195" s="299"/>
      <c r="CS195" s="299"/>
      <c r="CT195" s="299"/>
      <c r="CU195" s="299"/>
      <c r="CV195" s="299"/>
      <c r="CW195" s="299"/>
      <c r="CX195" s="299"/>
      <c r="CY195" s="299"/>
      <c r="CZ195" s="299"/>
      <c r="DA195" s="299"/>
      <c r="DB195" s="299"/>
      <c r="DC195" s="299"/>
      <c r="DD195" s="299"/>
      <c r="DE195" s="299"/>
      <c r="DF195" s="299"/>
      <c r="DG195" s="299"/>
      <c r="DH195" s="299"/>
      <c r="DI195" s="299"/>
      <c r="DJ195" s="299"/>
      <c r="DK195" s="299"/>
      <c r="DL195" s="299"/>
      <c r="DM195" s="299"/>
      <c r="DN195" s="299"/>
      <c r="DO195" s="299"/>
      <c r="DP195" s="299"/>
      <c r="DQ195" s="299"/>
      <c r="DR195" s="299"/>
      <c r="DS195" s="299"/>
      <c r="DT195" s="299"/>
      <c r="DU195" s="299"/>
      <c r="DV195" s="299"/>
      <c r="DW195" s="299"/>
      <c r="DX195" s="299"/>
      <c r="DY195" s="299"/>
      <c r="DZ195" s="299"/>
      <c r="EA195" s="299"/>
      <c r="EB195" s="299"/>
      <c r="EC195" s="299"/>
      <c r="ED195" s="299"/>
      <c r="EE195" s="299"/>
      <c r="EF195" s="299"/>
      <c r="EG195" s="299"/>
      <c r="EH195" s="299"/>
      <c r="EI195" s="299"/>
      <c r="EJ195" s="299"/>
      <c r="EK195" s="299"/>
      <c r="EL195" s="299"/>
      <c r="EM195" s="299"/>
      <c r="EN195" s="299"/>
      <c r="EO195" s="299"/>
      <c r="EP195" s="299"/>
      <c r="EQ195" s="299"/>
      <c r="ER195" s="299"/>
      <c r="ES195" s="299"/>
      <c r="ET195" s="299"/>
      <c r="EU195" s="299"/>
      <c r="EV195" s="299"/>
      <c r="EW195" s="299"/>
      <c r="EX195" s="299"/>
      <c r="EY195" s="299"/>
      <c r="EZ195" s="299"/>
      <c r="FA195" s="299"/>
      <c r="FB195" s="299"/>
      <c r="FC195" s="299"/>
      <c r="FD195" s="299"/>
      <c r="FE195" s="299"/>
      <c r="FF195" s="299"/>
      <c r="FG195" s="299"/>
      <c r="FH195" s="299"/>
      <c r="FI195" s="299"/>
      <c r="FJ195" s="299"/>
      <c r="FK195" s="299"/>
      <c r="FL195" s="299"/>
      <c r="FM195" s="299"/>
      <c r="FN195" s="299"/>
      <c r="FO195" s="299"/>
      <c r="FP195" s="299"/>
      <c r="FQ195" s="299"/>
      <c r="FR195" s="299"/>
      <c r="FS195" s="299"/>
      <c r="FT195" s="299"/>
      <c r="FU195" s="299"/>
      <c r="FV195" s="299"/>
      <c r="FW195" s="299"/>
      <c r="FX195" s="299"/>
      <c r="FY195" s="299"/>
      <c r="FZ195" s="299"/>
      <c r="GA195" s="299"/>
      <c r="GB195" s="299"/>
      <c r="GC195" s="299"/>
      <c r="GD195" s="299"/>
      <c r="GE195" s="299"/>
      <c r="GF195" s="299"/>
      <c r="GG195" s="299"/>
      <c r="GH195" s="299"/>
      <c r="GI195" s="299"/>
      <c r="GJ195" s="299"/>
      <c r="GK195" s="299"/>
      <c r="GL195" s="299"/>
      <c r="GM195" s="299"/>
      <c r="GN195" s="299"/>
      <c r="GO195" s="299"/>
      <c r="GP195" s="299"/>
      <c r="GQ195" s="299"/>
      <c r="GR195" s="299"/>
      <c r="GS195" s="299"/>
      <c r="GT195" s="299"/>
      <c r="GU195" s="299"/>
      <c r="GV195" s="299"/>
      <c r="GW195" s="299"/>
      <c r="GX195" s="299"/>
      <c r="GY195" s="299"/>
      <c r="GZ195" s="299"/>
      <c r="HA195" s="299"/>
      <c r="HB195" s="299"/>
      <c r="HC195" s="299"/>
      <c r="HD195" s="299"/>
      <c r="HE195" s="299"/>
      <c r="HF195" s="299"/>
      <c r="HG195" s="299"/>
      <c r="HH195" s="299"/>
      <c r="HI195" s="299"/>
      <c r="HJ195" s="299"/>
      <c r="HK195" s="299"/>
      <c r="HL195" s="299"/>
      <c r="HM195" s="299"/>
      <c r="HN195" s="299"/>
      <c r="HO195" s="299"/>
      <c r="HP195" s="299"/>
      <c r="HQ195" s="299"/>
      <c r="HR195" s="299"/>
      <c r="HS195" s="299"/>
      <c r="HT195" s="299"/>
      <c r="HU195" s="299"/>
      <c r="HV195" s="299"/>
      <c r="HW195" s="299"/>
      <c r="HX195" s="299"/>
      <c r="HY195" s="299"/>
      <c r="HZ195" s="299"/>
      <c r="IA195" s="299"/>
      <c r="IB195" s="299"/>
      <c r="IC195" s="299"/>
      <c r="ID195" s="299"/>
      <c r="IE195" s="299"/>
      <c r="IF195" s="299"/>
      <c r="IG195" s="299"/>
      <c r="IH195" s="299"/>
    </row>
    <row r="196" spans="1:242" customFormat="1" ht="12.75" customHeight="1" x14ac:dyDescent="0.25">
      <c r="A196" s="246"/>
      <c r="B196" s="278"/>
      <c r="C196" s="263"/>
      <c r="D196" s="307"/>
      <c r="E196" s="307"/>
      <c r="F196" s="307"/>
      <c r="G196" s="307"/>
      <c r="H196" s="307"/>
      <c r="I196" s="307"/>
      <c r="J196" s="307"/>
      <c r="K196" s="307"/>
      <c r="L196" s="307"/>
      <c r="M196" s="307"/>
      <c r="N196" s="307"/>
      <c r="O196" s="307"/>
      <c r="P196" s="307"/>
      <c r="Q196" s="307"/>
      <c r="R196" s="307"/>
      <c r="S196" s="307"/>
      <c r="T196" s="307"/>
      <c r="U196" s="307"/>
      <c r="V196" s="307"/>
      <c r="W196" s="307"/>
      <c r="X196" s="307"/>
      <c r="Y196" s="307"/>
      <c r="Z196" s="307"/>
      <c r="AA196" s="307"/>
      <c r="AB196" s="307"/>
      <c r="AC196" s="307"/>
      <c r="AD196" s="307"/>
      <c r="AE196" s="307"/>
      <c r="AF196" s="307"/>
      <c r="AG196" s="307"/>
      <c r="AH196" s="307"/>
      <c r="AI196" s="307"/>
      <c r="AJ196" s="307"/>
      <c r="AK196" s="307"/>
      <c r="AL196" s="307"/>
      <c r="AM196" s="307"/>
      <c r="AN196" s="307"/>
      <c r="AO196" s="307"/>
      <c r="AP196" s="307"/>
      <c r="AQ196" s="307"/>
      <c r="AR196" s="307"/>
      <c r="AS196" s="307"/>
      <c r="AT196" s="307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409"/>
      <c r="BV196" s="312"/>
      <c r="BW196" s="312"/>
      <c r="BX196" s="312"/>
      <c r="BY196" s="312"/>
      <c r="BZ196" s="312"/>
      <c r="CA196" s="312"/>
      <c r="CB196" s="312"/>
      <c r="CC196" s="299"/>
      <c r="CD196" s="299"/>
      <c r="CE196" s="299"/>
      <c r="CF196" s="299"/>
      <c r="CG196" s="299"/>
      <c r="CH196" s="299"/>
      <c r="CI196" s="299"/>
      <c r="CJ196" s="299"/>
      <c r="CK196" s="299"/>
      <c r="CL196" s="299"/>
      <c r="CM196" s="299"/>
      <c r="CN196" s="299"/>
      <c r="CO196" s="299"/>
      <c r="CP196" s="299"/>
      <c r="CQ196" s="299"/>
      <c r="CR196" s="299"/>
      <c r="CS196" s="299"/>
      <c r="CT196" s="299"/>
      <c r="CU196" s="299"/>
      <c r="CV196" s="299"/>
      <c r="CW196" s="299"/>
      <c r="CX196" s="299"/>
      <c r="CY196" s="299"/>
      <c r="CZ196" s="299"/>
      <c r="DA196" s="299"/>
      <c r="DB196" s="299"/>
      <c r="DC196" s="299"/>
      <c r="DD196" s="299"/>
      <c r="DE196" s="299"/>
      <c r="DF196" s="299"/>
      <c r="DG196" s="299"/>
      <c r="DH196" s="299"/>
      <c r="DI196" s="299"/>
      <c r="DJ196" s="299"/>
      <c r="DK196" s="299"/>
      <c r="DL196" s="299"/>
      <c r="DM196" s="299"/>
      <c r="DN196" s="299"/>
      <c r="DO196" s="299"/>
      <c r="DP196" s="299"/>
      <c r="DQ196" s="299"/>
      <c r="DR196" s="299"/>
      <c r="DS196" s="299"/>
      <c r="DT196" s="299"/>
      <c r="DU196" s="299"/>
      <c r="DV196" s="299"/>
      <c r="DW196" s="299"/>
      <c r="DX196" s="299"/>
      <c r="DY196" s="299"/>
      <c r="DZ196" s="299"/>
      <c r="EA196" s="299"/>
      <c r="EB196" s="299"/>
      <c r="EC196" s="299"/>
      <c r="ED196" s="299"/>
      <c r="EE196" s="299"/>
      <c r="EF196" s="299"/>
      <c r="EG196" s="299"/>
      <c r="EH196" s="299"/>
      <c r="EI196" s="299"/>
      <c r="EJ196" s="299"/>
      <c r="EK196" s="299"/>
      <c r="EL196" s="299"/>
      <c r="EM196" s="299"/>
      <c r="EN196" s="299"/>
      <c r="EO196" s="299"/>
      <c r="EP196" s="299"/>
      <c r="EQ196" s="299"/>
      <c r="ER196" s="299"/>
      <c r="ES196" s="299"/>
      <c r="ET196" s="299"/>
      <c r="EU196" s="299"/>
      <c r="EV196" s="299"/>
      <c r="EW196" s="299"/>
      <c r="EX196" s="299"/>
      <c r="EY196" s="299"/>
      <c r="EZ196" s="299"/>
      <c r="FA196" s="299"/>
      <c r="FB196" s="299"/>
      <c r="FC196" s="299"/>
      <c r="FD196" s="299"/>
      <c r="FE196" s="299"/>
      <c r="FF196" s="299"/>
      <c r="FG196" s="299"/>
      <c r="FH196" s="299"/>
      <c r="FI196" s="299"/>
      <c r="FJ196" s="299"/>
      <c r="FK196" s="299"/>
      <c r="FL196" s="299"/>
      <c r="FM196" s="299"/>
      <c r="FN196" s="299"/>
      <c r="FO196" s="299"/>
      <c r="FP196" s="299"/>
      <c r="FQ196" s="299"/>
      <c r="FR196" s="299"/>
      <c r="FS196" s="299"/>
      <c r="FT196" s="299"/>
      <c r="FU196" s="299"/>
      <c r="FV196" s="299"/>
      <c r="FW196" s="299"/>
      <c r="FX196" s="299"/>
      <c r="FY196" s="299"/>
      <c r="FZ196" s="299"/>
      <c r="GA196" s="299"/>
      <c r="GB196" s="299"/>
      <c r="GC196" s="299"/>
      <c r="GD196" s="299"/>
      <c r="GE196" s="299"/>
      <c r="GF196" s="299"/>
      <c r="GG196" s="299"/>
      <c r="GH196" s="299"/>
      <c r="GI196" s="299"/>
      <c r="GJ196" s="299"/>
      <c r="GK196" s="299"/>
      <c r="GL196" s="299"/>
      <c r="GM196" s="299"/>
      <c r="GN196" s="299"/>
      <c r="GO196" s="299"/>
      <c r="GP196" s="299"/>
      <c r="GQ196" s="299"/>
      <c r="GR196" s="299"/>
      <c r="GS196" s="299"/>
      <c r="GT196" s="299"/>
      <c r="GU196" s="299"/>
      <c r="GV196" s="299"/>
      <c r="GW196" s="299"/>
      <c r="GX196" s="299"/>
      <c r="GY196" s="299"/>
      <c r="GZ196" s="299"/>
      <c r="HA196" s="299"/>
      <c r="HB196" s="299"/>
      <c r="HC196" s="299"/>
      <c r="HD196" s="299"/>
      <c r="HE196" s="299"/>
      <c r="HF196" s="299"/>
      <c r="HG196" s="299"/>
      <c r="HH196" s="299"/>
      <c r="HI196" s="299"/>
      <c r="HJ196" s="299"/>
      <c r="HK196" s="299"/>
      <c r="HL196" s="299"/>
      <c r="HM196" s="299"/>
      <c r="HN196" s="299"/>
      <c r="HO196" s="299"/>
      <c r="HP196" s="299"/>
      <c r="HQ196" s="299"/>
      <c r="HR196" s="299"/>
      <c r="HS196" s="299"/>
      <c r="HT196" s="299"/>
      <c r="HU196" s="299"/>
      <c r="HV196" s="299"/>
      <c r="HW196" s="299"/>
      <c r="HX196" s="299"/>
      <c r="HY196" s="299"/>
      <c r="HZ196" s="299"/>
      <c r="IA196" s="299"/>
      <c r="IB196" s="299"/>
      <c r="IC196" s="299"/>
      <c r="ID196" s="299"/>
      <c r="IE196" s="299"/>
      <c r="IF196" s="299"/>
      <c r="IG196" s="299"/>
      <c r="IH196" s="299"/>
    </row>
    <row r="197" spans="1:242" customFormat="1" ht="12.75" customHeight="1" x14ac:dyDescent="0.25">
      <c r="A197" s="246"/>
      <c r="B197" s="278"/>
      <c r="C197" s="263"/>
      <c r="D197" s="307"/>
      <c r="E197" s="307"/>
      <c r="F197" s="307"/>
      <c r="G197" s="307"/>
      <c r="H197" s="307"/>
      <c r="I197" s="307"/>
      <c r="J197" s="307"/>
      <c r="K197" s="307"/>
      <c r="L197" s="307"/>
      <c r="M197" s="307"/>
      <c r="N197" s="307"/>
      <c r="O197" s="307"/>
      <c r="P197" s="307"/>
      <c r="Q197" s="307"/>
      <c r="R197" s="307"/>
      <c r="S197" s="307"/>
      <c r="T197" s="307"/>
      <c r="U197" s="307"/>
      <c r="V197" s="307"/>
      <c r="W197" s="307"/>
      <c r="X197" s="307"/>
      <c r="Y197" s="307"/>
      <c r="Z197" s="307"/>
      <c r="AA197" s="307"/>
      <c r="AB197" s="307"/>
      <c r="AC197" s="307"/>
      <c r="AD197" s="307"/>
      <c r="AE197" s="307"/>
      <c r="AF197" s="307"/>
      <c r="AG197" s="307"/>
      <c r="AH197" s="307"/>
      <c r="AI197" s="307"/>
      <c r="AJ197" s="307"/>
      <c r="AK197" s="307"/>
      <c r="AL197" s="307"/>
      <c r="AM197" s="307"/>
      <c r="AN197" s="307"/>
      <c r="AO197" s="307"/>
      <c r="AP197" s="307"/>
      <c r="AQ197" s="307"/>
      <c r="AR197" s="307"/>
      <c r="AS197" s="307"/>
      <c r="AT197" s="307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409"/>
      <c r="BV197" s="312"/>
      <c r="BW197" s="312"/>
      <c r="BX197" s="312"/>
      <c r="BY197" s="312"/>
      <c r="BZ197" s="312"/>
      <c r="CA197" s="312"/>
      <c r="CB197" s="312"/>
      <c r="CC197" s="299"/>
      <c r="CD197" s="299"/>
      <c r="CE197" s="299"/>
      <c r="CF197" s="299"/>
      <c r="CG197" s="299"/>
      <c r="CH197" s="299"/>
      <c r="CI197" s="299"/>
      <c r="CJ197" s="299"/>
      <c r="CK197" s="299"/>
      <c r="CL197" s="299"/>
      <c r="CM197" s="299"/>
      <c r="CN197" s="299"/>
      <c r="CO197" s="299"/>
      <c r="CP197" s="299"/>
      <c r="CQ197" s="299"/>
      <c r="CR197" s="299"/>
      <c r="CS197" s="299"/>
      <c r="CT197" s="299"/>
      <c r="CU197" s="299"/>
      <c r="CV197" s="299"/>
      <c r="CW197" s="299"/>
      <c r="CX197" s="299"/>
      <c r="CY197" s="299"/>
      <c r="CZ197" s="299"/>
      <c r="DA197" s="299"/>
      <c r="DB197" s="299"/>
      <c r="DC197" s="299"/>
      <c r="DD197" s="299"/>
      <c r="DE197" s="299"/>
      <c r="DF197" s="299"/>
      <c r="DG197" s="299"/>
      <c r="DH197" s="299"/>
      <c r="DI197" s="299"/>
      <c r="DJ197" s="299"/>
      <c r="DK197" s="299"/>
      <c r="DL197" s="299"/>
      <c r="DM197" s="299"/>
      <c r="DN197" s="299"/>
      <c r="DO197" s="299"/>
      <c r="DP197" s="299"/>
      <c r="DQ197" s="299"/>
      <c r="DR197" s="299"/>
      <c r="DS197" s="299"/>
      <c r="DT197" s="299"/>
      <c r="DU197" s="299"/>
      <c r="DV197" s="299"/>
      <c r="DW197" s="299"/>
      <c r="DX197" s="299"/>
      <c r="DY197" s="299"/>
      <c r="DZ197" s="299"/>
      <c r="EA197" s="299"/>
      <c r="EB197" s="299"/>
      <c r="EC197" s="299"/>
      <c r="ED197" s="299"/>
      <c r="EE197" s="299"/>
      <c r="EF197" s="299"/>
      <c r="EG197" s="299"/>
      <c r="EH197" s="299"/>
      <c r="EI197" s="299"/>
      <c r="EJ197" s="299"/>
      <c r="EK197" s="299"/>
      <c r="EL197" s="299"/>
      <c r="EM197" s="299"/>
      <c r="EN197" s="299"/>
      <c r="EO197" s="299"/>
      <c r="EP197" s="299"/>
      <c r="EQ197" s="299"/>
      <c r="ER197" s="299"/>
      <c r="ES197" s="299"/>
      <c r="ET197" s="299"/>
      <c r="EU197" s="299"/>
      <c r="EV197" s="299"/>
      <c r="EW197" s="299"/>
      <c r="EX197" s="299"/>
      <c r="EY197" s="299"/>
      <c r="EZ197" s="299"/>
      <c r="FA197" s="299"/>
      <c r="FB197" s="299"/>
      <c r="FC197" s="299"/>
      <c r="FD197" s="299"/>
      <c r="FE197" s="299"/>
      <c r="FF197" s="299"/>
      <c r="FG197" s="299"/>
      <c r="FH197" s="299"/>
      <c r="FI197" s="299"/>
      <c r="FJ197" s="299"/>
      <c r="FK197" s="299"/>
      <c r="FL197" s="299"/>
      <c r="FM197" s="299"/>
      <c r="FN197" s="299"/>
      <c r="FO197" s="299"/>
      <c r="FP197" s="299"/>
      <c r="FQ197" s="299"/>
      <c r="FR197" s="299"/>
      <c r="FS197" s="299"/>
      <c r="FT197" s="299"/>
      <c r="FU197" s="299"/>
      <c r="FV197" s="299"/>
      <c r="FW197" s="299"/>
      <c r="FX197" s="299"/>
      <c r="FY197" s="299"/>
      <c r="FZ197" s="299"/>
      <c r="GA197" s="299"/>
      <c r="GB197" s="299"/>
      <c r="GC197" s="299"/>
      <c r="GD197" s="299"/>
      <c r="GE197" s="299"/>
      <c r="GF197" s="299"/>
      <c r="GG197" s="299"/>
      <c r="GH197" s="299"/>
      <c r="GI197" s="299"/>
      <c r="GJ197" s="299"/>
      <c r="GK197" s="299"/>
      <c r="GL197" s="299"/>
      <c r="GM197" s="299"/>
      <c r="GN197" s="299"/>
      <c r="GO197" s="299"/>
      <c r="GP197" s="299"/>
      <c r="GQ197" s="299"/>
      <c r="GR197" s="299"/>
      <c r="GS197" s="299"/>
      <c r="GT197" s="299"/>
      <c r="GU197" s="299"/>
      <c r="GV197" s="299"/>
      <c r="GW197" s="299"/>
      <c r="GX197" s="299"/>
      <c r="GY197" s="299"/>
      <c r="GZ197" s="299"/>
      <c r="HA197" s="299"/>
      <c r="HB197" s="299"/>
      <c r="HC197" s="299"/>
      <c r="HD197" s="299"/>
      <c r="HE197" s="299"/>
      <c r="HF197" s="299"/>
      <c r="HG197" s="299"/>
      <c r="HH197" s="299"/>
      <c r="HI197" s="299"/>
      <c r="HJ197" s="299"/>
      <c r="HK197" s="299"/>
      <c r="HL197" s="299"/>
      <c r="HM197" s="299"/>
      <c r="HN197" s="299"/>
      <c r="HO197" s="299"/>
      <c r="HP197" s="299"/>
      <c r="HQ197" s="299"/>
      <c r="HR197" s="299"/>
      <c r="HS197" s="299"/>
      <c r="HT197" s="299"/>
      <c r="HU197" s="299"/>
      <c r="HV197" s="299"/>
      <c r="HW197" s="299"/>
      <c r="HX197" s="299"/>
      <c r="HY197" s="299"/>
      <c r="HZ197" s="299"/>
      <c r="IA197" s="299"/>
      <c r="IB197" s="299"/>
      <c r="IC197" s="299"/>
      <c r="ID197" s="299"/>
      <c r="IE197" s="299"/>
      <c r="IF197" s="299"/>
      <c r="IG197" s="299"/>
      <c r="IH197" s="299"/>
    </row>
    <row r="198" spans="1:242" ht="12.75" customHeight="1" x14ac:dyDescent="0.25">
      <c r="A198" s="247"/>
      <c r="B198" s="264"/>
      <c r="C198" s="264"/>
      <c r="D198" s="307"/>
      <c r="E198" s="307"/>
      <c r="F198" s="307"/>
      <c r="G198" s="307"/>
      <c r="H198" s="307"/>
      <c r="I198" s="307"/>
      <c r="J198" s="307"/>
      <c r="K198" s="307"/>
      <c r="L198" s="307"/>
      <c r="M198" s="307"/>
      <c r="N198" s="307"/>
      <c r="O198" s="307"/>
      <c r="P198" s="307"/>
      <c r="Q198" s="307"/>
      <c r="R198" s="307"/>
      <c r="S198" s="307"/>
      <c r="T198" s="307"/>
      <c r="U198" s="307"/>
      <c r="V198" s="307"/>
      <c r="W198" s="307"/>
      <c r="X198" s="307"/>
      <c r="Y198" s="307"/>
      <c r="Z198" s="307"/>
      <c r="AA198" s="307"/>
      <c r="AB198" s="307"/>
      <c r="AC198" s="307"/>
      <c r="AD198" s="307"/>
      <c r="AE198" s="307"/>
      <c r="AF198" s="307"/>
      <c r="AG198" s="307"/>
      <c r="AH198" s="307"/>
      <c r="AI198" s="307"/>
      <c r="AJ198" s="307"/>
      <c r="AK198" s="307"/>
      <c r="AL198" s="307"/>
      <c r="AM198" s="307"/>
      <c r="AN198" s="307"/>
      <c r="AO198" s="307"/>
      <c r="AP198" s="307"/>
      <c r="AQ198" s="307"/>
      <c r="AR198" s="307"/>
      <c r="AS198" s="307"/>
      <c r="AT198" s="307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409"/>
      <c r="BV198" s="309"/>
      <c r="BW198" s="309"/>
      <c r="BX198" s="309"/>
      <c r="BY198" s="309"/>
      <c r="BZ198" s="309"/>
      <c r="CA198" s="309"/>
      <c r="CB198" s="309"/>
      <c r="CC198" s="309"/>
      <c r="CD198" s="309"/>
      <c r="CE198" s="309"/>
      <c r="CF198" s="309"/>
      <c r="CG198" s="309"/>
      <c r="CH198" s="309"/>
      <c r="CI198" s="309"/>
      <c r="CJ198" s="309"/>
      <c r="CK198" s="309"/>
      <c r="CL198" s="309"/>
      <c r="CM198" s="309"/>
      <c r="CN198" s="309"/>
      <c r="CO198" s="309"/>
      <c r="CP198" s="309"/>
      <c r="CQ198" s="309"/>
      <c r="CR198" s="309"/>
      <c r="CS198" s="309"/>
      <c r="CT198" s="309"/>
      <c r="CU198" s="309"/>
      <c r="CV198" s="309"/>
      <c r="CW198" s="309"/>
      <c r="CX198" s="309"/>
      <c r="CY198" s="309"/>
      <c r="CZ198" s="309"/>
      <c r="DA198" s="309"/>
      <c r="DB198" s="309"/>
      <c r="DC198" s="309"/>
      <c r="DD198" s="309"/>
      <c r="DE198" s="309"/>
      <c r="DF198" s="309"/>
      <c r="DG198" s="309"/>
      <c r="DH198" s="309"/>
      <c r="DI198" s="309"/>
      <c r="DJ198" s="309"/>
      <c r="DK198" s="309"/>
      <c r="DL198" s="309"/>
      <c r="DM198" s="309"/>
      <c r="DN198" s="309"/>
      <c r="DO198" s="309"/>
      <c r="DP198" s="309"/>
      <c r="DQ198" s="309"/>
      <c r="DR198" s="309"/>
      <c r="DS198" s="309"/>
      <c r="DT198" s="309"/>
      <c r="DU198" s="309"/>
      <c r="DV198" s="309"/>
      <c r="DW198" s="309"/>
      <c r="DX198" s="309"/>
      <c r="DY198" s="309"/>
      <c r="DZ198" s="309"/>
      <c r="EA198" s="309"/>
      <c r="EB198" s="309"/>
      <c r="EC198" s="309"/>
      <c r="ED198" s="309"/>
      <c r="EE198" s="309"/>
      <c r="EF198" s="309"/>
      <c r="EG198" s="309"/>
      <c r="EH198" s="309"/>
      <c r="EI198" s="309"/>
      <c r="EJ198" s="309"/>
      <c r="EK198" s="309"/>
      <c r="EL198" s="309"/>
      <c r="EM198" s="309"/>
      <c r="EN198" s="309"/>
      <c r="EO198" s="309"/>
      <c r="EP198" s="309"/>
      <c r="EQ198" s="309"/>
      <c r="ER198" s="309"/>
      <c r="ES198" s="309"/>
      <c r="ET198" s="309"/>
      <c r="EU198" s="309"/>
      <c r="EV198" s="309"/>
      <c r="EW198" s="309"/>
      <c r="EX198" s="309"/>
      <c r="EY198" s="309"/>
      <c r="EZ198" s="309"/>
      <c r="FA198" s="309"/>
      <c r="FB198" s="309"/>
      <c r="FC198" s="309"/>
      <c r="FD198" s="309"/>
      <c r="FE198" s="309"/>
      <c r="FF198" s="309"/>
      <c r="FG198" s="309"/>
      <c r="FH198" s="309"/>
      <c r="FI198" s="309"/>
      <c r="FJ198" s="309"/>
      <c r="FK198" s="309"/>
      <c r="FL198" s="309"/>
      <c r="FM198" s="309"/>
      <c r="FN198" s="309"/>
      <c r="FO198" s="309"/>
      <c r="FP198" s="309"/>
      <c r="FQ198" s="309"/>
      <c r="FR198" s="309"/>
      <c r="FS198" s="309"/>
      <c r="FT198" s="309"/>
      <c r="FU198" s="309"/>
      <c r="FV198" s="309"/>
      <c r="FW198" s="309"/>
      <c r="FX198" s="309"/>
      <c r="FY198" s="309"/>
      <c r="FZ198" s="309"/>
      <c r="GA198" s="309"/>
      <c r="GB198" s="309"/>
      <c r="GC198" s="309"/>
      <c r="GD198" s="309"/>
      <c r="GE198" s="309"/>
      <c r="GF198" s="309"/>
      <c r="GG198" s="309"/>
      <c r="GH198" s="309"/>
      <c r="GI198" s="309"/>
      <c r="GJ198" s="309"/>
      <c r="GK198" s="309"/>
      <c r="GL198" s="309"/>
      <c r="GM198" s="309"/>
      <c r="GN198" s="309"/>
      <c r="GO198" s="309"/>
      <c r="GP198" s="309"/>
      <c r="GQ198" s="309"/>
      <c r="GR198" s="309"/>
      <c r="GS198" s="309"/>
      <c r="GT198" s="309"/>
      <c r="GU198" s="309"/>
      <c r="GV198" s="309"/>
      <c r="GW198" s="309"/>
      <c r="GX198" s="309"/>
      <c r="GY198" s="309"/>
      <c r="GZ198" s="309"/>
      <c r="HA198" s="309"/>
      <c r="HB198" s="309"/>
      <c r="HC198" s="309"/>
      <c r="HD198" s="309"/>
      <c r="HE198" s="309"/>
      <c r="HF198" s="309"/>
      <c r="HG198" s="309"/>
      <c r="HH198" s="309"/>
      <c r="HI198" s="309"/>
      <c r="HJ198" s="309"/>
      <c r="HK198" s="309"/>
      <c r="HL198" s="309"/>
      <c r="HM198" s="309"/>
      <c r="HN198" s="309"/>
      <c r="HO198" s="309"/>
      <c r="HP198" s="309"/>
      <c r="HQ198" s="309"/>
      <c r="HR198" s="309"/>
      <c r="HS198" s="309"/>
      <c r="HT198" s="309"/>
      <c r="HU198" s="309"/>
      <c r="HV198" s="309"/>
      <c r="HW198" s="309"/>
      <c r="HX198" s="309"/>
      <c r="HY198" s="309"/>
      <c r="HZ198" s="309"/>
      <c r="IA198" s="309"/>
      <c r="IB198" s="309"/>
      <c r="IC198" s="309"/>
      <c r="ID198" s="309"/>
      <c r="IE198" s="309"/>
      <c r="IF198" s="309"/>
      <c r="IG198" s="309"/>
      <c r="IH198" s="309"/>
    </row>
    <row r="199" spans="1:242" ht="12.75" customHeight="1" x14ac:dyDescent="0.25">
      <c r="A199" s="247"/>
      <c r="B199" s="264"/>
      <c r="C199" s="264"/>
      <c r="D199" s="307"/>
      <c r="E199" s="307"/>
      <c r="F199" s="307"/>
      <c r="G199" s="307"/>
      <c r="H199" s="307"/>
      <c r="I199" s="307"/>
      <c r="J199" s="307"/>
      <c r="K199" s="307"/>
      <c r="L199" s="307"/>
      <c r="M199" s="307"/>
      <c r="N199" s="307"/>
      <c r="O199" s="307"/>
      <c r="P199" s="307"/>
      <c r="Q199" s="307"/>
      <c r="R199" s="307"/>
      <c r="S199" s="307"/>
      <c r="T199" s="307"/>
      <c r="U199" s="307"/>
      <c r="V199" s="307"/>
      <c r="W199" s="307"/>
      <c r="X199" s="307"/>
      <c r="Y199" s="307"/>
      <c r="Z199" s="307"/>
      <c r="AA199" s="307"/>
      <c r="AB199" s="307"/>
      <c r="AC199" s="307"/>
      <c r="AD199" s="307"/>
      <c r="AE199" s="307"/>
      <c r="AF199" s="307"/>
      <c r="AG199" s="307"/>
      <c r="AH199" s="307"/>
      <c r="AI199" s="307"/>
      <c r="AJ199" s="307"/>
      <c r="AK199" s="307"/>
      <c r="AL199" s="307"/>
      <c r="AM199" s="307"/>
      <c r="AN199" s="307"/>
      <c r="AO199" s="307"/>
      <c r="AP199" s="307"/>
      <c r="AQ199" s="307"/>
      <c r="AR199" s="307"/>
      <c r="AS199" s="307"/>
      <c r="AT199" s="307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409"/>
      <c r="BV199" s="309"/>
      <c r="BW199" s="309"/>
      <c r="BX199" s="309"/>
      <c r="BY199" s="309"/>
      <c r="BZ199" s="309"/>
      <c r="CA199" s="309"/>
      <c r="CB199" s="309"/>
      <c r="CC199" s="309"/>
      <c r="CD199" s="309"/>
      <c r="CE199" s="309"/>
      <c r="CF199" s="309"/>
      <c r="CG199" s="309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309"/>
      <c r="DA199" s="309"/>
      <c r="DB199" s="309"/>
      <c r="DC199" s="309"/>
      <c r="DD199" s="309"/>
      <c r="DE199" s="309"/>
      <c r="DF199" s="309"/>
      <c r="DG199" s="309"/>
      <c r="DH199" s="309"/>
      <c r="DI199" s="309"/>
      <c r="DJ199" s="309"/>
      <c r="DK199" s="309"/>
      <c r="DL199" s="309"/>
      <c r="DM199" s="309"/>
      <c r="DN199" s="309"/>
      <c r="DO199" s="309"/>
      <c r="DP199" s="309"/>
      <c r="DQ199" s="309"/>
      <c r="DR199" s="309"/>
      <c r="DS199" s="309"/>
      <c r="DT199" s="309"/>
      <c r="DU199" s="309"/>
      <c r="DV199" s="309"/>
      <c r="DW199" s="309"/>
      <c r="DX199" s="309"/>
      <c r="DY199" s="309"/>
      <c r="DZ199" s="309"/>
      <c r="EA199" s="309"/>
      <c r="EB199" s="309"/>
      <c r="EC199" s="309"/>
      <c r="ED199" s="309"/>
      <c r="EE199" s="309"/>
      <c r="EF199" s="309"/>
      <c r="EG199" s="309"/>
      <c r="EH199" s="309"/>
      <c r="EI199" s="309"/>
      <c r="EJ199" s="309"/>
      <c r="EK199" s="309"/>
      <c r="EL199" s="309"/>
      <c r="EM199" s="309"/>
      <c r="EN199" s="309"/>
      <c r="EO199" s="309"/>
      <c r="EP199" s="309"/>
      <c r="EQ199" s="309"/>
      <c r="ER199" s="309"/>
      <c r="ES199" s="309"/>
      <c r="ET199" s="309"/>
      <c r="EU199" s="309"/>
      <c r="EV199" s="309"/>
      <c r="EW199" s="309"/>
      <c r="EX199" s="309"/>
      <c r="EY199" s="309"/>
      <c r="EZ199" s="309"/>
      <c r="FA199" s="309"/>
      <c r="FB199" s="309"/>
      <c r="FC199" s="309"/>
      <c r="FD199" s="309"/>
      <c r="FE199" s="309"/>
      <c r="FF199" s="309"/>
      <c r="FG199" s="309"/>
      <c r="FH199" s="309"/>
      <c r="FI199" s="309"/>
      <c r="FJ199" s="309"/>
      <c r="FK199" s="309"/>
      <c r="FL199" s="309"/>
      <c r="FM199" s="309"/>
      <c r="FN199" s="309"/>
      <c r="FO199" s="309"/>
      <c r="FP199" s="309"/>
      <c r="FQ199" s="309"/>
      <c r="FR199" s="309"/>
      <c r="FS199" s="309"/>
      <c r="FT199" s="309"/>
      <c r="FU199" s="309"/>
      <c r="FV199" s="309"/>
      <c r="FW199" s="309"/>
      <c r="FX199" s="309"/>
      <c r="FY199" s="309"/>
      <c r="FZ199" s="309"/>
      <c r="GA199" s="309"/>
      <c r="GB199" s="309"/>
      <c r="GC199" s="309"/>
      <c r="GD199" s="309"/>
      <c r="GE199" s="309"/>
      <c r="GF199" s="309"/>
      <c r="GG199" s="309"/>
      <c r="GH199" s="309"/>
      <c r="GI199" s="309"/>
      <c r="GJ199" s="309"/>
      <c r="GK199" s="309"/>
      <c r="GL199" s="309"/>
      <c r="GM199" s="309"/>
      <c r="GN199" s="309"/>
      <c r="GO199" s="309"/>
      <c r="GP199" s="309"/>
      <c r="GQ199" s="309"/>
      <c r="GR199" s="309"/>
      <c r="GS199" s="309"/>
      <c r="GT199" s="309"/>
      <c r="GU199" s="309"/>
      <c r="GV199" s="309"/>
      <c r="GW199" s="309"/>
      <c r="GX199" s="309"/>
      <c r="GY199" s="309"/>
      <c r="GZ199" s="309"/>
      <c r="HA199" s="309"/>
      <c r="HB199" s="309"/>
      <c r="HC199" s="309"/>
      <c r="HD199" s="309"/>
      <c r="HE199" s="309"/>
      <c r="HF199" s="309"/>
      <c r="HG199" s="309"/>
      <c r="HH199" s="309"/>
      <c r="HI199" s="309"/>
      <c r="HJ199" s="309"/>
      <c r="HK199" s="309"/>
      <c r="HL199" s="309"/>
      <c r="HM199" s="309"/>
      <c r="HN199" s="309"/>
      <c r="HO199" s="309"/>
      <c r="HP199" s="309"/>
      <c r="HQ199" s="309"/>
      <c r="HR199" s="309"/>
      <c r="HS199" s="309"/>
      <c r="HT199" s="309"/>
      <c r="HU199" s="309"/>
      <c r="HV199" s="309"/>
      <c r="HW199" s="309"/>
      <c r="HX199" s="309"/>
      <c r="HY199" s="309"/>
      <c r="HZ199" s="309"/>
      <c r="IA199" s="309"/>
      <c r="IB199" s="309"/>
      <c r="IC199" s="309"/>
      <c r="ID199" s="309"/>
      <c r="IE199" s="309"/>
      <c r="IF199" s="309"/>
      <c r="IG199" s="309"/>
      <c r="IH199" s="309"/>
    </row>
    <row r="200" spans="1:242" ht="12.75" customHeight="1" x14ac:dyDescent="0.25">
      <c r="A200" s="247"/>
      <c r="B200" s="264"/>
      <c r="C200" s="264"/>
      <c r="D200" s="307"/>
      <c r="E200" s="307"/>
      <c r="F200" s="307"/>
      <c r="G200" s="307"/>
      <c r="H200" s="307"/>
      <c r="I200" s="307"/>
      <c r="J200" s="307"/>
      <c r="K200" s="307"/>
      <c r="L200" s="307"/>
      <c r="M200" s="307"/>
      <c r="N200" s="307"/>
      <c r="O200" s="307"/>
      <c r="P200" s="307"/>
      <c r="Q200" s="307"/>
      <c r="R200" s="307"/>
      <c r="S200" s="307"/>
      <c r="T200" s="307"/>
      <c r="U200" s="307"/>
      <c r="V200" s="307"/>
      <c r="W200" s="307"/>
      <c r="X200" s="307"/>
      <c r="Y200" s="307"/>
      <c r="Z200" s="307"/>
      <c r="AA200" s="307"/>
      <c r="AB200" s="307"/>
      <c r="AC200" s="307"/>
      <c r="AD200" s="307"/>
      <c r="AE200" s="307"/>
      <c r="AF200" s="307"/>
      <c r="AG200" s="307"/>
      <c r="AH200" s="307"/>
      <c r="AI200" s="307"/>
      <c r="AJ200" s="307"/>
      <c r="AK200" s="307"/>
      <c r="AL200" s="307"/>
      <c r="AM200" s="307"/>
      <c r="AN200" s="307"/>
      <c r="AO200" s="307"/>
      <c r="AP200" s="307"/>
      <c r="AQ200" s="307"/>
      <c r="AR200" s="307"/>
      <c r="AS200" s="307"/>
      <c r="AT200" s="307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409"/>
      <c r="BV200" s="309"/>
      <c r="BW200" s="309"/>
      <c r="BX200" s="309"/>
      <c r="BY200" s="309"/>
      <c r="BZ200" s="309"/>
      <c r="CA200" s="309"/>
      <c r="CB200" s="309"/>
      <c r="CC200" s="309"/>
      <c r="CD200" s="309"/>
      <c r="CE200" s="309"/>
      <c r="CF200" s="309"/>
      <c r="CG200" s="309"/>
      <c r="CH200" s="309"/>
      <c r="CI200" s="309"/>
      <c r="CJ200" s="309"/>
      <c r="CK200" s="309"/>
      <c r="CL200" s="309"/>
      <c r="CM200" s="309"/>
      <c r="CN200" s="309"/>
      <c r="CO200" s="309"/>
      <c r="CP200" s="309"/>
      <c r="CQ200" s="309"/>
      <c r="CR200" s="309"/>
      <c r="CS200" s="309"/>
      <c r="CT200" s="309"/>
      <c r="CU200" s="309"/>
      <c r="CV200" s="309"/>
      <c r="CW200" s="309"/>
      <c r="CX200" s="309"/>
      <c r="CY200" s="309"/>
      <c r="CZ200" s="309"/>
      <c r="DA200" s="309"/>
      <c r="DB200" s="309"/>
      <c r="DC200" s="309"/>
      <c r="DD200" s="309"/>
      <c r="DE200" s="309"/>
      <c r="DF200" s="309"/>
      <c r="DG200" s="309"/>
      <c r="DH200" s="309"/>
      <c r="DI200" s="309"/>
      <c r="DJ200" s="309"/>
      <c r="DK200" s="309"/>
      <c r="DL200" s="309"/>
      <c r="DM200" s="309"/>
      <c r="DN200" s="309"/>
      <c r="DO200" s="309"/>
      <c r="DP200" s="309"/>
      <c r="DQ200" s="309"/>
      <c r="DR200" s="309"/>
      <c r="DS200" s="309"/>
      <c r="DT200" s="309"/>
      <c r="DU200" s="309"/>
      <c r="DV200" s="309"/>
      <c r="DW200" s="309"/>
      <c r="DX200" s="309"/>
      <c r="DY200" s="309"/>
      <c r="DZ200" s="309"/>
      <c r="EA200" s="309"/>
      <c r="EB200" s="309"/>
      <c r="EC200" s="309"/>
      <c r="ED200" s="309"/>
      <c r="EE200" s="309"/>
      <c r="EF200" s="309"/>
      <c r="EG200" s="309"/>
      <c r="EH200" s="309"/>
      <c r="EI200" s="309"/>
      <c r="EJ200" s="309"/>
      <c r="EK200" s="309"/>
      <c r="EL200" s="309"/>
      <c r="EM200" s="309"/>
      <c r="EN200" s="309"/>
      <c r="EO200" s="309"/>
      <c r="EP200" s="309"/>
      <c r="EQ200" s="309"/>
      <c r="ER200" s="309"/>
      <c r="ES200" s="309"/>
      <c r="ET200" s="309"/>
      <c r="EU200" s="309"/>
      <c r="EV200" s="309"/>
      <c r="EW200" s="309"/>
      <c r="EX200" s="309"/>
      <c r="EY200" s="309"/>
      <c r="EZ200" s="309"/>
      <c r="FA200" s="309"/>
      <c r="FB200" s="309"/>
      <c r="FC200" s="309"/>
      <c r="FD200" s="309"/>
      <c r="FE200" s="309"/>
      <c r="FF200" s="309"/>
      <c r="FG200" s="309"/>
      <c r="FH200" s="309"/>
      <c r="FI200" s="309"/>
      <c r="FJ200" s="309"/>
      <c r="FK200" s="309"/>
      <c r="FL200" s="309"/>
      <c r="FM200" s="309"/>
      <c r="FN200" s="309"/>
      <c r="FO200" s="309"/>
      <c r="FP200" s="309"/>
      <c r="FQ200" s="309"/>
      <c r="FR200" s="309"/>
      <c r="FS200" s="309"/>
      <c r="FT200" s="309"/>
      <c r="FU200" s="309"/>
      <c r="FV200" s="309"/>
      <c r="FW200" s="309"/>
      <c r="FX200" s="309"/>
      <c r="FY200" s="309"/>
      <c r="FZ200" s="309"/>
      <c r="GA200" s="309"/>
      <c r="GB200" s="309"/>
      <c r="GC200" s="309"/>
      <c r="GD200" s="309"/>
      <c r="GE200" s="309"/>
      <c r="GF200" s="309"/>
      <c r="GG200" s="309"/>
      <c r="GH200" s="309"/>
      <c r="GI200" s="309"/>
      <c r="GJ200" s="309"/>
      <c r="GK200" s="309"/>
      <c r="GL200" s="309"/>
      <c r="GM200" s="309"/>
      <c r="GN200" s="309"/>
      <c r="GO200" s="309"/>
      <c r="GP200" s="309"/>
      <c r="GQ200" s="309"/>
      <c r="GR200" s="309"/>
      <c r="GS200" s="309"/>
      <c r="GT200" s="309"/>
      <c r="GU200" s="309"/>
      <c r="GV200" s="309"/>
      <c r="GW200" s="309"/>
      <c r="GX200" s="309"/>
      <c r="GY200" s="309"/>
      <c r="GZ200" s="309"/>
      <c r="HA200" s="309"/>
      <c r="HB200" s="309"/>
      <c r="HC200" s="309"/>
      <c r="HD200" s="309"/>
      <c r="HE200" s="309"/>
      <c r="HF200" s="309"/>
      <c r="HG200" s="309"/>
      <c r="HH200" s="309"/>
      <c r="HI200" s="309"/>
      <c r="HJ200" s="309"/>
      <c r="HK200" s="309"/>
      <c r="HL200" s="309"/>
      <c r="HM200" s="309"/>
      <c r="HN200" s="309"/>
      <c r="HO200" s="309"/>
      <c r="HP200" s="309"/>
      <c r="HQ200" s="309"/>
      <c r="HR200" s="309"/>
      <c r="HS200" s="309"/>
      <c r="HT200" s="309"/>
      <c r="HU200" s="309"/>
      <c r="HV200" s="309"/>
      <c r="HW200" s="309"/>
      <c r="HX200" s="309"/>
      <c r="HY200" s="309"/>
      <c r="HZ200" s="309"/>
      <c r="IA200" s="309"/>
      <c r="IB200" s="309"/>
      <c r="IC200" s="309"/>
      <c r="ID200" s="309"/>
      <c r="IE200" s="309"/>
      <c r="IF200" s="309"/>
      <c r="IG200" s="309"/>
      <c r="IH200" s="309"/>
    </row>
    <row r="201" spans="1:242" ht="12.75" customHeight="1" x14ac:dyDescent="0.25">
      <c r="A201" s="247"/>
      <c r="B201" s="279"/>
      <c r="C201" s="247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  <c r="AT201" s="309"/>
      <c r="AU201" s="309"/>
      <c r="AV201" s="309"/>
      <c r="AW201" s="309"/>
      <c r="AX201" s="309"/>
      <c r="AY201" s="309"/>
      <c r="AZ201" s="309"/>
      <c r="BA201" s="309"/>
      <c r="BB201" s="309"/>
      <c r="BC201" s="309"/>
      <c r="BD201" s="309"/>
      <c r="BE201" s="309"/>
      <c r="BF201" s="309"/>
      <c r="BG201" s="309"/>
      <c r="BH201" s="309"/>
      <c r="BI201" s="309"/>
      <c r="BJ201" s="309"/>
      <c r="BK201" s="309"/>
      <c r="BL201" s="309"/>
      <c r="BM201" s="309"/>
      <c r="BN201" s="309"/>
      <c r="BO201" s="309"/>
      <c r="BP201" s="309"/>
      <c r="BQ201" s="309"/>
      <c r="BR201" s="309"/>
      <c r="BS201" s="309"/>
      <c r="BT201" s="412"/>
      <c r="BV201" s="309"/>
      <c r="BW201" s="309"/>
      <c r="BX201" s="309"/>
      <c r="BY201" s="309"/>
      <c r="BZ201" s="309"/>
      <c r="CA201" s="309"/>
      <c r="CB201" s="309"/>
      <c r="CC201" s="309"/>
      <c r="CD201" s="309"/>
      <c r="CE201" s="309"/>
      <c r="CF201" s="309"/>
      <c r="CG201" s="309"/>
      <c r="CH201" s="309"/>
      <c r="CI201" s="309"/>
      <c r="CJ201" s="309"/>
      <c r="CK201" s="309"/>
      <c r="CL201" s="309"/>
      <c r="CM201" s="309"/>
      <c r="CN201" s="309"/>
      <c r="CO201" s="309"/>
      <c r="CP201" s="309"/>
      <c r="CQ201" s="309"/>
      <c r="CR201" s="309"/>
      <c r="CS201" s="309"/>
      <c r="CT201" s="309"/>
      <c r="CU201" s="309"/>
      <c r="CV201" s="309"/>
      <c r="CW201" s="309"/>
      <c r="CX201" s="309"/>
      <c r="CY201" s="309"/>
      <c r="CZ201" s="309"/>
      <c r="DA201" s="309"/>
      <c r="DB201" s="309"/>
      <c r="DC201" s="309"/>
      <c r="DD201" s="309"/>
      <c r="DE201" s="309"/>
      <c r="DF201" s="309"/>
      <c r="DG201" s="309"/>
      <c r="DH201" s="309"/>
      <c r="DI201" s="309"/>
      <c r="DJ201" s="309"/>
      <c r="DK201" s="309"/>
      <c r="DL201" s="309"/>
      <c r="DM201" s="309"/>
      <c r="DN201" s="309"/>
      <c r="DO201" s="309"/>
      <c r="DP201" s="309"/>
      <c r="DQ201" s="309"/>
      <c r="DR201" s="309"/>
      <c r="DS201" s="309"/>
      <c r="DT201" s="309"/>
      <c r="DU201" s="309"/>
      <c r="DV201" s="309"/>
      <c r="DW201" s="309"/>
      <c r="DX201" s="309"/>
      <c r="DY201" s="309"/>
      <c r="DZ201" s="309"/>
      <c r="EA201" s="309"/>
      <c r="EB201" s="309"/>
      <c r="EC201" s="309"/>
      <c r="ED201" s="309"/>
      <c r="EE201" s="309"/>
      <c r="EF201" s="309"/>
      <c r="EG201" s="309"/>
      <c r="EH201" s="309"/>
      <c r="EI201" s="309"/>
      <c r="EJ201" s="309"/>
      <c r="EK201" s="309"/>
      <c r="EL201" s="309"/>
      <c r="EM201" s="309"/>
      <c r="EN201" s="309"/>
      <c r="EO201" s="309"/>
      <c r="EP201" s="309"/>
      <c r="EQ201" s="309"/>
      <c r="ER201" s="309"/>
      <c r="ES201" s="309"/>
      <c r="ET201" s="309"/>
      <c r="EU201" s="309"/>
      <c r="EV201" s="309"/>
      <c r="EW201" s="309"/>
      <c r="EX201" s="309"/>
      <c r="EY201" s="309"/>
      <c r="EZ201" s="309"/>
      <c r="FA201" s="309"/>
      <c r="FB201" s="309"/>
      <c r="FC201" s="309"/>
      <c r="FD201" s="309"/>
      <c r="FE201" s="309"/>
      <c r="FF201" s="309"/>
      <c r="FG201" s="309"/>
      <c r="FH201" s="309"/>
      <c r="FI201" s="309"/>
      <c r="FJ201" s="309"/>
      <c r="FK201" s="309"/>
      <c r="FL201" s="309"/>
      <c r="FM201" s="309"/>
      <c r="FN201" s="309"/>
      <c r="FO201" s="309"/>
      <c r="FP201" s="309"/>
      <c r="FQ201" s="309"/>
      <c r="FR201" s="309"/>
      <c r="FS201" s="309"/>
      <c r="FT201" s="309"/>
      <c r="FU201" s="309"/>
      <c r="FV201" s="309"/>
      <c r="FW201" s="309"/>
      <c r="FX201" s="309"/>
      <c r="FY201" s="309"/>
      <c r="FZ201" s="309"/>
      <c r="GA201" s="309"/>
      <c r="GB201" s="309"/>
      <c r="GC201" s="309"/>
      <c r="GD201" s="309"/>
      <c r="GE201" s="309"/>
      <c r="GF201" s="309"/>
      <c r="GG201" s="309"/>
      <c r="GH201" s="309"/>
      <c r="GI201" s="309"/>
      <c r="GJ201" s="309"/>
      <c r="GK201" s="309"/>
      <c r="GL201" s="309"/>
      <c r="GM201" s="309"/>
      <c r="GN201" s="309"/>
      <c r="GO201" s="309"/>
      <c r="GP201" s="309"/>
      <c r="GQ201" s="309"/>
      <c r="GR201" s="309"/>
      <c r="GS201" s="309"/>
      <c r="GT201" s="309"/>
      <c r="GU201" s="309"/>
      <c r="GV201" s="309"/>
      <c r="GW201" s="309"/>
      <c r="GX201" s="309"/>
      <c r="GY201" s="309"/>
      <c r="GZ201" s="309"/>
      <c r="HA201" s="309"/>
      <c r="HB201" s="309"/>
      <c r="HC201" s="309"/>
      <c r="HD201" s="309"/>
      <c r="HE201" s="309"/>
      <c r="HF201" s="309"/>
      <c r="HG201" s="309"/>
      <c r="HH201" s="309"/>
      <c r="HI201" s="309"/>
      <c r="HJ201" s="309"/>
      <c r="HK201" s="309"/>
      <c r="HL201" s="309"/>
      <c r="HM201" s="309"/>
      <c r="HN201" s="309"/>
      <c r="HO201" s="309"/>
      <c r="HP201" s="309"/>
      <c r="HQ201" s="309"/>
      <c r="HR201" s="309"/>
      <c r="HS201" s="309"/>
      <c r="HT201" s="309"/>
      <c r="HU201" s="309"/>
      <c r="HV201" s="309"/>
      <c r="HW201" s="309"/>
      <c r="HX201" s="309"/>
      <c r="HY201" s="309"/>
      <c r="HZ201" s="309"/>
      <c r="IA201" s="309"/>
      <c r="IB201" s="309"/>
      <c r="IC201" s="309"/>
      <c r="ID201" s="309"/>
      <c r="IE201" s="309"/>
      <c r="IF201" s="309"/>
      <c r="IG201" s="309"/>
      <c r="IH201" s="309"/>
    </row>
    <row r="202" spans="1:242" ht="12.75" customHeight="1" x14ac:dyDescent="0.25">
      <c r="A202" s="247"/>
      <c r="B202" s="279"/>
      <c r="C202" s="247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  <c r="AU202" s="309"/>
      <c r="AV202" s="309"/>
      <c r="AW202" s="309"/>
      <c r="AX202" s="309"/>
      <c r="AY202" s="309"/>
      <c r="AZ202" s="309"/>
      <c r="BA202" s="309"/>
      <c r="BB202" s="309"/>
      <c r="BC202" s="309"/>
      <c r="BD202" s="309"/>
      <c r="BE202" s="309"/>
      <c r="BF202" s="309"/>
      <c r="BG202" s="309"/>
      <c r="BH202" s="309"/>
      <c r="BI202" s="309"/>
      <c r="BJ202" s="309"/>
      <c r="BK202" s="309"/>
      <c r="BL202" s="309"/>
      <c r="BM202" s="309"/>
      <c r="BN202" s="309"/>
      <c r="BO202" s="309"/>
      <c r="BP202" s="309"/>
      <c r="BQ202" s="309"/>
      <c r="BR202" s="309"/>
      <c r="BS202" s="309"/>
      <c r="BT202" s="412"/>
      <c r="BV202" s="309"/>
      <c r="BW202" s="309"/>
      <c r="BX202" s="309"/>
      <c r="BY202" s="309"/>
      <c r="BZ202" s="309"/>
      <c r="CA202" s="309"/>
      <c r="CB202" s="309"/>
      <c r="CC202" s="309"/>
      <c r="CD202" s="309"/>
      <c r="CE202" s="309"/>
      <c r="CF202" s="309"/>
      <c r="CG202" s="309"/>
      <c r="CH202" s="309"/>
      <c r="CI202" s="309"/>
      <c r="CJ202" s="309"/>
      <c r="CK202" s="309"/>
      <c r="CL202" s="309"/>
      <c r="CM202" s="309"/>
      <c r="CN202" s="309"/>
      <c r="CO202" s="309"/>
      <c r="CP202" s="309"/>
      <c r="CQ202" s="309"/>
      <c r="CR202" s="309"/>
      <c r="CS202" s="309"/>
      <c r="CT202" s="309"/>
      <c r="CU202" s="309"/>
      <c r="CV202" s="309"/>
      <c r="CW202" s="309"/>
      <c r="CX202" s="309"/>
      <c r="CY202" s="309"/>
      <c r="CZ202" s="309"/>
      <c r="DA202" s="309"/>
      <c r="DB202" s="309"/>
      <c r="DC202" s="309"/>
      <c r="DD202" s="309"/>
      <c r="DE202" s="309"/>
      <c r="DF202" s="309"/>
      <c r="DG202" s="309"/>
      <c r="DH202" s="309"/>
      <c r="DI202" s="309"/>
      <c r="DJ202" s="309"/>
      <c r="DK202" s="309"/>
      <c r="DL202" s="309"/>
      <c r="DM202" s="309"/>
      <c r="DN202" s="309"/>
      <c r="DO202" s="309"/>
      <c r="DP202" s="309"/>
      <c r="DQ202" s="309"/>
      <c r="DR202" s="309"/>
      <c r="DS202" s="309"/>
      <c r="DT202" s="309"/>
      <c r="DU202" s="309"/>
      <c r="DV202" s="309"/>
      <c r="DW202" s="309"/>
      <c r="DX202" s="309"/>
      <c r="DY202" s="309"/>
      <c r="DZ202" s="309"/>
      <c r="EA202" s="309"/>
      <c r="EB202" s="309"/>
      <c r="EC202" s="309"/>
      <c r="ED202" s="309"/>
      <c r="EE202" s="309"/>
      <c r="EF202" s="309"/>
      <c r="EG202" s="309"/>
      <c r="EH202" s="309"/>
      <c r="EI202" s="309"/>
      <c r="EJ202" s="309"/>
      <c r="EK202" s="309"/>
      <c r="EL202" s="309"/>
      <c r="EM202" s="309"/>
      <c r="EN202" s="309"/>
      <c r="EO202" s="309"/>
      <c r="EP202" s="309"/>
      <c r="EQ202" s="309"/>
      <c r="ER202" s="309"/>
      <c r="ES202" s="309"/>
      <c r="ET202" s="309"/>
      <c r="EU202" s="309"/>
      <c r="EV202" s="309"/>
      <c r="EW202" s="309"/>
      <c r="EX202" s="309"/>
      <c r="EY202" s="309"/>
      <c r="EZ202" s="309"/>
      <c r="FA202" s="309"/>
      <c r="FB202" s="309"/>
      <c r="FC202" s="309"/>
      <c r="FD202" s="309"/>
      <c r="FE202" s="309"/>
      <c r="FF202" s="309"/>
      <c r="FG202" s="309"/>
      <c r="FH202" s="309"/>
      <c r="FI202" s="309"/>
      <c r="FJ202" s="309"/>
      <c r="FK202" s="309"/>
      <c r="FL202" s="309"/>
      <c r="FM202" s="309"/>
      <c r="FN202" s="309"/>
      <c r="FO202" s="309"/>
      <c r="FP202" s="309"/>
      <c r="FQ202" s="309"/>
      <c r="FR202" s="309"/>
      <c r="FS202" s="309"/>
      <c r="FT202" s="309"/>
      <c r="FU202" s="309"/>
      <c r="FV202" s="309"/>
      <c r="FW202" s="309"/>
      <c r="FX202" s="309"/>
      <c r="FY202" s="309"/>
      <c r="FZ202" s="309"/>
      <c r="GA202" s="309"/>
      <c r="GB202" s="309"/>
      <c r="GC202" s="309"/>
      <c r="GD202" s="309"/>
      <c r="GE202" s="309"/>
      <c r="GF202" s="309"/>
      <c r="GG202" s="309"/>
      <c r="GH202" s="309"/>
      <c r="GI202" s="309"/>
      <c r="GJ202" s="309"/>
      <c r="GK202" s="309"/>
      <c r="GL202" s="309"/>
      <c r="GM202" s="309"/>
      <c r="GN202" s="309"/>
      <c r="GO202" s="309"/>
      <c r="GP202" s="309"/>
      <c r="GQ202" s="309"/>
      <c r="GR202" s="309"/>
      <c r="GS202" s="309"/>
      <c r="GT202" s="309"/>
      <c r="GU202" s="309"/>
      <c r="GV202" s="309"/>
      <c r="GW202" s="309"/>
      <c r="GX202" s="309"/>
      <c r="GY202" s="309"/>
      <c r="GZ202" s="309"/>
      <c r="HA202" s="309"/>
      <c r="HB202" s="309"/>
      <c r="HC202" s="309"/>
      <c r="HD202" s="309"/>
      <c r="HE202" s="309"/>
      <c r="HF202" s="309"/>
      <c r="HG202" s="309"/>
      <c r="HH202" s="309"/>
      <c r="HI202" s="309"/>
      <c r="HJ202" s="309"/>
      <c r="HK202" s="309"/>
      <c r="HL202" s="309"/>
      <c r="HM202" s="309"/>
      <c r="HN202" s="309"/>
      <c r="HO202" s="309"/>
      <c r="HP202" s="309"/>
      <c r="HQ202" s="309"/>
      <c r="HR202" s="309"/>
      <c r="HS202" s="309"/>
      <c r="HT202" s="309"/>
      <c r="HU202" s="309"/>
      <c r="HV202" s="309"/>
      <c r="HW202" s="309"/>
      <c r="HX202" s="309"/>
      <c r="HY202" s="309"/>
      <c r="HZ202" s="309"/>
      <c r="IA202" s="309"/>
      <c r="IB202" s="309"/>
      <c r="IC202" s="309"/>
      <c r="ID202" s="309"/>
      <c r="IE202" s="309"/>
      <c r="IF202" s="309"/>
      <c r="IG202" s="309"/>
      <c r="IH202" s="309"/>
    </row>
    <row r="203" spans="1:242" ht="12.75" customHeight="1" x14ac:dyDescent="0.25">
      <c r="A203" s="247"/>
      <c r="B203" s="279"/>
      <c r="C203" s="247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  <c r="AT203" s="309"/>
      <c r="AU203" s="309"/>
      <c r="AV203" s="309"/>
      <c r="AW203" s="309"/>
      <c r="AX203" s="309"/>
      <c r="AY203" s="309"/>
      <c r="AZ203" s="309"/>
      <c r="BA203" s="309"/>
      <c r="BB203" s="309"/>
      <c r="BC203" s="309"/>
      <c r="BD203" s="309"/>
      <c r="BE203" s="309"/>
      <c r="BF203" s="309"/>
      <c r="BG203" s="309"/>
      <c r="BH203" s="309"/>
      <c r="BI203" s="309"/>
      <c r="BJ203" s="309"/>
      <c r="BK203" s="309"/>
      <c r="BL203" s="309"/>
      <c r="BM203" s="309"/>
      <c r="BN203" s="309"/>
      <c r="BO203" s="309"/>
      <c r="BP203" s="309"/>
      <c r="BQ203" s="309"/>
      <c r="BR203" s="309"/>
      <c r="BS203" s="309"/>
      <c r="BT203" s="412"/>
      <c r="BV203" s="309"/>
      <c r="BW203" s="309"/>
      <c r="BX203" s="309"/>
      <c r="BY203" s="309"/>
      <c r="BZ203" s="309"/>
      <c r="CA203" s="309"/>
      <c r="CB203" s="309"/>
      <c r="CC203" s="309"/>
      <c r="CD203" s="309"/>
      <c r="CE203" s="309"/>
      <c r="CF203" s="309"/>
      <c r="CG203" s="309"/>
      <c r="CH203" s="309"/>
      <c r="CI203" s="309"/>
      <c r="CJ203" s="309"/>
      <c r="CK203" s="309"/>
      <c r="CL203" s="309"/>
      <c r="CM203" s="309"/>
      <c r="CN203" s="309"/>
      <c r="CO203" s="309"/>
      <c r="CP203" s="309"/>
      <c r="CQ203" s="309"/>
      <c r="CR203" s="309"/>
      <c r="CS203" s="309"/>
      <c r="CT203" s="309"/>
      <c r="CU203" s="309"/>
      <c r="CV203" s="309"/>
      <c r="CW203" s="309"/>
      <c r="CX203" s="309"/>
      <c r="CY203" s="309"/>
      <c r="CZ203" s="309"/>
      <c r="DA203" s="309"/>
      <c r="DB203" s="309"/>
      <c r="DC203" s="309"/>
      <c r="DD203" s="309"/>
      <c r="DE203" s="309"/>
      <c r="DF203" s="309"/>
      <c r="DG203" s="309"/>
      <c r="DH203" s="309"/>
      <c r="DI203" s="309"/>
      <c r="DJ203" s="309"/>
      <c r="DK203" s="309"/>
      <c r="DL203" s="309"/>
      <c r="DM203" s="309"/>
      <c r="DN203" s="309"/>
      <c r="DO203" s="309"/>
      <c r="DP203" s="309"/>
      <c r="DQ203" s="309"/>
      <c r="DR203" s="309"/>
      <c r="DS203" s="309"/>
      <c r="DT203" s="309"/>
      <c r="DU203" s="309"/>
      <c r="DV203" s="309"/>
      <c r="DW203" s="309"/>
      <c r="DX203" s="309"/>
      <c r="DY203" s="309"/>
      <c r="DZ203" s="309"/>
      <c r="EA203" s="309"/>
      <c r="EB203" s="309"/>
      <c r="EC203" s="309"/>
      <c r="ED203" s="309"/>
      <c r="EE203" s="309"/>
      <c r="EF203" s="309"/>
      <c r="EG203" s="309"/>
      <c r="EH203" s="309"/>
      <c r="EI203" s="309"/>
      <c r="EJ203" s="309"/>
      <c r="EK203" s="309"/>
      <c r="EL203" s="309"/>
      <c r="EM203" s="309"/>
      <c r="EN203" s="309"/>
      <c r="EO203" s="309"/>
      <c r="EP203" s="309"/>
      <c r="EQ203" s="309"/>
      <c r="ER203" s="309"/>
      <c r="ES203" s="309"/>
      <c r="ET203" s="309"/>
      <c r="EU203" s="309"/>
      <c r="EV203" s="309"/>
      <c r="EW203" s="309"/>
      <c r="EX203" s="309"/>
      <c r="EY203" s="309"/>
      <c r="EZ203" s="309"/>
      <c r="FA203" s="309"/>
      <c r="FB203" s="309"/>
      <c r="FC203" s="309"/>
      <c r="FD203" s="309"/>
      <c r="FE203" s="309"/>
      <c r="FF203" s="309"/>
      <c r="FG203" s="309"/>
      <c r="FH203" s="309"/>
      <c r="FI203" s="309"/>
      <c r="FJ203" s="309"/>
      <c r="FK203" s="309"/>
      <c r="FL203" s="309"/>
      <c r="FM203" s="309"/>
      <c r="FN203" s="309"/>
      <c r="FO203" s="309"/>
      <c r="FP203" s="309"/>
      <c r="FQ203" s="309"/>
      <c r="FR203" s="309"/>
      <c r="FS203" s="309"/>
      <c r="FT203" s="309"/>
      <c r="FU203" s="309"/>
      <c r="FV203" s="309"/>
      <c r="FW203" s="309"/>
      <c r="FX203" s="309"/>
      <c r="FY203" s="309"/>
      <c r="FZ203" s="309"/>
      <c r="GA203" s="309"/>
      <c r="GB203" s="309"/>
      <c r="GC203" s="309"/>
      <c r="GD203" s="309"/>
      <c r="GE203" s="309"/>
      <c r="GF203" s="309"/>
      <c r="GG203" s="309"/>
      <c r="GH203" s="309"/>
      <c r="GI203" s="309"/>
      <c r="GJ203" s="309"/>
      <c r="GK203" s="309"/>
      <c r="GL203" s="309"/>
      <c r="GM203" s="309"/>
      <c r="GN203" s="309"/>
      <c r="GO203" s="309"/>
      <c r="GP203" s="309"/>
      <c r="GQ203" s="309"/>
      <c r="GR203" s="309"/>
      <c r="GS203" s="309"/>
      <c r="GT203" s="309"/>
      <c r="GU203" s="309"/>
      <c r="GV203" s="309"/>
      <c r="GW203" s="309"/>
      <c r="GX203" s="309"/>
      <c r="GY203" s="309"/>
      <c r="GZ203" s="309"/>
      <c r="HA203" s="309"/>
      <c r="HB203" s="309"/>
      <c r="HC203" s="309"/>
      <c r="HD203" s="309"/>
      <c r="HE203" s="309"/>
      <c r="HF203" s="309"/>
      <c r="HG203" s="309"/>
      <c r="HH203" s="309"/>
      <c r="HI203" s="309"/>
      <c r="HJ203" s="309"/>
      <c r="HK203" s="309"/>
      <c r="HL203" s="309"/>
      <c r="HM203" s="309"/>
      <c r="HN203" s="309"/>
      <c r="HO203" s="309"/>
      <c r="HP203" s="309"/>
      <c r="HQ203" s="309"/>
      <c r="HR203" s="309"/>
      <c r="HS203" s="309"/>
      <c r="HT203" s="309"/>
      <c r="HU203" s="309"/>
      <c r="HV203" s="309"/>
      <c r="HW203" s="309"/>
      <c r="HX203" s="309"/>
      <c r="HY203" s="309"/>
      <c r="HZ203" s="309"/>
      <c r="IA203" s="309"/>
      <c r="IB203" s="309"/>
      <c r="IC203" s="309"/>
      <c r="ID203" s="309"/>
      <c r="IE203" s="309"/>
      <c r="IF203" s="309"/>
      <c r="IG203" s="309"/>
      <c r="IH203" s="309"/>
    </row>
    <row r="204" spans="1:242" ht="12.75" customHeight="1" x14ac:dyDescent="0.25">
      <c r="A204" s="247"/>
      <c r="B204" s="279"/>
      <c r="C204" s="247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  <c r="BD204" s="309"/>
      <c r="BE204" s="309"/>
      <c r="BF204" s="309"/>
      <c r="BG204" s="309"/>
      <c r="BH204" s="309"/>
      <c r="BI204" s="309"/>
      <c r="BJ204" s="309"/>
      <c r="BK204" s="309"/>
      <c r="BL204" s="309"/>
      <c r="BM204" s="309"/>
      <c r="BN204" s="309"/>
      <c r="BO204" s="309"/>
      <c r="BP204" s="309"/>
      <c r="BQ204" s="309"/>
      <c r="BR204" s="309"/>
      <c r="BS204" s="309"/>
      <c r="BT204" s="412"/>
      <c r="BV204" s="309"/>
      <c r="BW204" s="309"/>
      <c r="BX204" s="309"/>
      <c r="BY204" s="309"/>
      <c r="BZ204" s="309"/>
      <c r="CA204" s="309"/>
      <c r="CB204" s="309"/>
      <c r="CC204" s="309"/>
      <c r="CD204" s="309"/>
      <c r="CE204" s="309"/>
      <c r="CF204" s="309"/>
      <c r="CG204" s="309"/>
      <c r="CH204" s="309"/>
      <c r="CI204" s="309"/>
      <c r="CJ204" s="309"/>
      <c r="CK204" s="309"/>
      <c r="CL204" s="309"/>
      <c r="CM204" s="309"/>
      <c r="CN204" s="309"/>
      <c r="CO204" s="309"/>
      <c r="CP204" s="309"/>
      <c r="CQ204" s="309"/>
      <c r="CR204" s="309"/>
      <c r="CS204" s="309"/>
      <c r="CT204" s="309"/>
      <c r="CU204" s="309"/>
      <c r="CV204" s="309"/>
      <c r="CW204" s="309"/>
      <c r="CX204" s="309"/>
      <c r="CY204" s="309"/>
      <c r="CZ204" s="309"/>
      <c r="DA204" s="309"/>
      <c r="DB204" s="309"/>
      <c r="DC204" s="309"/>
      <c r="DD204" s="309"/>
      <c r="DE204" s="309"/>
      <c r="DF204" s="309"/>
      <c r="DG204" s="309"/>
      <c r="DH204" s="309"/>
      <c r="DI204" s="309"/>
      <c r="DJ204" s="309"/>
      <c r="DK204" s="309"/>
      <c r="DL204" s="309"/>
      <c r="DM204" s="309"/>
      <c r="DN204" s="309"/>
      <c r="DO204" s="309"/>
      <c r="DP204" s="309"/>
      <c r="DQ204" s="309"/>
      <c r="DR204" s="309"/>
      <c r="DS204" s="309"/>
      <c r="DT204" s="309"/>
      <c r="DU204" s="309"/>
      <c r="DV204" s="309"/>
      <c r="DW204" s="309"/>
      <c r="DX204" s="309"/>
      <c r="DY204" s="309"/>
      <c r="DZ204" s="309"/>
      <c r="EA204" s="309"/>
      <c r="EB204" s="309"/>
      <c r="EC204" s="309"/>
      <c r="ED204" s="309"/>
      <c r="EE204" s="309"/>
      <c r="EF204" s="309"/>
      <c r="EG204" s="309"/>
      <c r="EH204" s="309"/>
      <c r="EI204" s="309"/>
      <c r="EJ204" s="309"/>
      <c r="EK204" s="309"/>
      <c r="EL204" s="309"/>
      <c r="EM204" s="309"/>
      <c r="EN204" s="309"/>
      <c r="EO204" s="309"/>
      <c r="EP204" s="309"/>
      <c r="EQ204" s="309"/>
      <c r="ER204" s="309"/>
      <c r="ES204" s="309"/>
      <c r="ET204" s="309"/>
      <c r="EU204" s="309"/>
      <c r="EV204" s="309"/>
      <c r="EW204" s="309"/>
      <c r="EX204" s="309"/>
      <c r="EY204" s="309"/>
      <c r="EZ204" s="309"/>
      <c r="FA204" s="309"/>
      <c r="FB204" s="309"/>
      <c r="FC204" s="309"/>
      <c r="FD204" s="309"/>
      <c r="FE204" s="309"/>
      <c r="FF204" s="309"/>
      <c r="FG204" s="309"/>
      <c r="FH204" s="309"/>
      <c r="FI204" s="309"/>
      <c r="FJ204" s="309"/>
      <c r="FK204" s="309"/>
      <c r="FL204" s="309"/>
      <c r="FM204" s="309"/>
      <c r="FN204" s="309"/>
      <c r="FO204" s="309"/>
      <c r="FP204" s="309"/>
      <c r="FQ204" s="309"/>
      <c r="FR204" s="309"/>
      <c r="FS204" s="309"/>
      <c r="FT204" s="309"/>
      <c r="FU204" s="309"/>
      <c r="FV204" s="309"/>
      <c r="FW204" s="309"/>
      <c r="FX204" s="309"/>
      <c r="FY204" s="309"/>
      <c r="FZ204" s="309"/>
      <c r="GA204" s="309"/>
      <c r="GB204" s="309"/>
      <c r="GC204" s="309"/>
      <c r="GD204" s="309"/>
      <c r="GE204" s="309"/>
      <c r="GF204" s="309"/>
      <c r="GG204" s="309"/>
      <c r="GH204" s="309"/>
      <c r="GI204" s="309"/>
      <c r="GJ204" s="309"/>
      <c r="GK204" s="309"/>
      <c r="GL204" s="309"/>
      <c r="GM204" s="309"/>
      <c r="GN204" s="309"/>
      <c r="GO204" s="309"/>
      <c r="GP204" s="309"/>
      <c r="GQ204" s="309"/>
      <c r="GR204" s="309"/>
      <c r="GS204" s="309"/>
      <c r="GT204" s="309"/>
      <c r="GU204" s="309"/>
      <c r="GV204" s="309"/>
      <c r="GW204" s="309"/>
      <c r="GX204" s="309"/>
      <c r="GY204" s="309"/>
      <c r="GZ204" s="309"/>
      <c r="HA204" s="309"/>
      <c r="HB204" s="309"/>
      <c r="HC204" s="309"/>
      <c r="HD204" s="309"/>
      <c r="HE204" s="309"/>
      <c r="HF204" s="309"/>
      <c r="HG204" s="309"/>
      <c r="HH204" s="309"/>
      <c r="HI204" s="309"/>
      <c r="HJ204" s="309"/>
      <c r="HK204" s="309"/>
      <c r="HL204" s="309"/>
      <c r="HM204" s="309"/>
      <c r="HN204" s="309"/>
      <c r="HO204" s="309"/>
      <c r="HP204" s="309"/>
      <c r="HQ204" s="309"/>
      <c r="HR204" s="309"/>
      <c r="HS204" s="309"/>
      <c r="HT204" s="309"/>
      <c r="HU204" s="309"/>
      <c r="HV204" s="309"/>
      <c r="HW204" s="309"/>
      <c r="HX204" s="309"/>
      <c r="HY204" s="309"/>
      <c r="HZ204" s="309"/>
      <c r="IA204" s="309"/>
      <c r="IB204" s="309"/>
      <c r="IC204" s="309"/>
      <c r="ID204" s="309"/>
      <c r="IE204" s="309"/>
      <c r="IF204" s="309"/>
      <c r="IG204" s="309"/>
      <c r="IH204" s="309"/>
    </row>
    <row r="205" spans="1:242" ht="12.75" customHeight="1" x14ac:dyDescent="0.25">
      <c r="A205" s="247"/>
      <c r="B205" s="279"/>
      <c r="C205" s="247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09"/>
      <c r="AY205" s="309"/>
      <c r="AZ205" s="309"/>
      <c r="BA205" s="309"/>
      <c r="BB205" s="309"/>
      <c r="BC205" s="309"/>
      <c r="BD205" s="309"/>
      <c r="BE205" s="309"/>
      <c r="BF205" s="309"/>
      <c r="BG205" s="309"/>
      <c r="BH205" s="309"/>
      <c r="BI205" s="309"/>
      <c r="BJ205" s="309"/>
      <c r="BK205" s="309"/>
      <c r="BL205" s="309"/>
      <c r="BM205" s="309"/>
      <c r="BN205" s="309"/>
      <c r="BO205" s="309"/>
      <c r="BP205" s="309"/>
      <c r="BQ205" s="309"/>
      <c r="BR205" s="309"/>
      <c r="BS205" s="309"/>
      <c r="BT205" s="412"/>
      <c r="BV205" s="309"/>
      <c r="BW205" s="309"/>
      <c r="BX205" s="309"/>
      <c r="BY205" s="309"/>
      <c r="BZ205" s="309"/>
      <c r="CA205" s="309"/>
      <c r="CB205" s="309"/>
      <c r="CC205" s="309"/>
      <c r="CD205" s="309"/>
      <c r="CE205" s="309"/>
      <c r="CF205" s="309"/>
      <c r="CG205" s="309"/>
      <c r="CH205" s="309"/>
      <c r="CI205" s="309"/>
      <c r="CJ205" s="309"/>
      <c r="CK205" s="309"/>
      <c r="CL205" s="309"/>
      <c r="CM205" s="309"/>
      <c r="CN205" s="309"/>
      <c r="CO205" s="309"/>
      <c r="CP205" s="309"/>
      <c r="CQ205" s="309"/>
      <c r="CR205" s="309"/>
      <c r="CS205" s="309"/>
      <c r="CT205" s="309"/>
      <c r="CU205" s="309"/>
      <c r="CV205" s="309"/>
      <c r="CW205" s="309"/>
      <c r="CX205" s="309"/>
      <c r="CY205" s="309"/>
      <c r="CZ205" s="309"/>
      <c r="DA205" s="309"/>
      <c r="DB205" s="309"/>
      <c r="DC205" s="309"/>
      <c r="DD205" s="309"/>
      <c r="DE205" s="309"/>
      <c r="DF205" s="309"/>
      <c r="DG205" s="309"/>
      <c r="DH205" s="309"/>
      <c r="DI205" s="309"/>
      <c r="DJ205" s="309"/>
      <c r="DK205" s="309"/>
      <c r="DL205" s="309"/>
      <c r="DM205" s="309"/>
      <c r="DN205" s="309"/>
      <c r="DO205" s="309"/>
      <c r="DP205" s="309"/>
      <c r="DQ205" s="309"/>
      <c r="DR205" s="309"/>
      <c r="DS205" s="309"/>
      <c r="DT205" s="309"/>
      <c r="DU205" s="309"/>
      <c r="DV205" s="309"/>
      <c r="DW205" s="309"/>
      <c r="DX205" s="309"/>
      <c r="DY205" s="309"/>
      <c r="DZ205" s="309"/>
      <c r="EA205" s="309"/>
      <c r="EB205" s="309"/>
      <c r="EC205" s="309"/>
      <c r="ED205" s="309"/>
      <c r="EE205" s="309"/>
      <c r="EF205" s="309"/>
      <c r="EG205" s="309"/>
      <c r="EH205" s="309"/>
      <c r="EI205" s="309"/>
      <c r="EJ205" s="309"/>
      <c r="EK205" s="309"/>
      <c r="EL205" s="309"/>
      <c r="EM205" s="309"/>
      <c r="EN205" s="309"/>
      <c r="EO205" s="309"/>
      <c r="EP205" s="309"/>
      <c r="EQ205" s="309"/>
      <c r="ER205" s="309"/>
      <c r="ES205" s="309"/>
      <c r="ET205" s="309"/>
      <c r="EU205" s="309"/>
      <c r="EV205" s="309"/>
      <c r="EW205" s="309"/>
      <c r="EX205" s="309"/>
      <c r="EY205" s="309"/>
      <c r="EZ205" s="309"/>
      <c r="FA205" s="309"/>
      <c r="FB205" s="309"/>
      <c r="FC205" s="309"/>
      <c r="FD205" s="309"/>
      <c r="FE205" s="309"/>
      <c r="FF205" s="309"/>
      <c r="FG205" s="309"/>
      <c r="FH205" s="309"/>
      <c r="FI205" s="309"/>
      <c r="FJ205" s="309"/>
      <c r="FK205" s="309"/>
      <c r="FL205" s="309"/>
      <c r="FM205" s="309"/>
      <c r="FN205" s="309"/>
      <c r="FO205" s="309"/>
      <c r="FP205" s="309"/>
      <c r="FQ205" s="309"/>
      <c r="FR205" s="309"/>
      <c r="FS205" s="309"/>
      <c r="FT205" s="309"/>
      <c r="FU205" s="309"/>
      <c r="FV205" s="309"/>
      <c r="FW205" s="309"/>
      <c r="FX205" s="309"/>
      <c r="FY205" s="309"/>
      <c r="FZ205" s="309"/>
      <c r="GA205" s="309"/>
      <c r="GB205" s="309"/>
      <c r="GC205" s="309"/>
      <c r="GD205" s="309"/>
      <c r="GE205" s="309"/>
      <c r="GF205" s="309"/>
      <c r="GG205" s="309"/>
      <c r="GH205" s="309"/>
      <c r="GI205" s="309"/>
      <c r="GJ205" s="309"/>
      <c r="GK205" s="309"/>
      <c r="GL205" s="309"/>
      <c r="GM205" s="309"/>
      <c r="GN205" s="309"/>
      <c r="GO205" s="309"/>
      <c r="GP205" s="309"/>
      <c r="GQ205" s="309"/>
      <c r="GR205" s="309"/>
      <c r="GS205" s="309"/>
      <c r="GT205" s="309"/>
      <c r="GU205" s="309"/>
      <c r="GV205" s="309"/>
      <c r="GW205" s="309"/>
      <c r="GX205" s="309"/>
      <c r="GY205" s="309"/>
      <c r="GZ205" s="309"/>
      <c r="HA205" s="309"/>
      <c r="HB205" s="309"/>
      <c r="HC205" s="309"/>
      <c r="HD205" s="309"/>
      <c r="HE205" s="309"/>
      <c r="HF205" s="309"/>
      <c r="HG205" s="309"/>
      <c r="HH205" s="309"/>
      <c r="HI205" s="309"/>
      <c r="HJ205" s="309"/>
      <c r="HK205" s="309"/>
      <c r="HL205" s="309"/>
      <c r="HM205" s="309"/>
      <c r="HN205" s="309"/>
      <c r="HO205" s="309"/>
      <c r="HP205" s="309"/>
      <c r="HQ205" s="309"/>
      <c r="HR205" s="309"/>
      <c r="HS205" s="309"/>
      <c r="HT205" s="309"/>
      <c r="HU205" s="309"/>
      <c r="HV205" s="309"/>
      <c r="HW205" s="309"/>
      <c r="HX205" s="309"/>
      <c r="HY205" s="309"/>
      <c r="HZ205" s="309"/>
      <c r="IA205" s="309"/>
      <c r="IB205" s="309"/>
      <c r="IC205" s="309"/>
      <c r="ID205" s="309"/>
      <c r="IE205" s="309"/>
      <c r="IF205" s="309"/>
      <c r="IG205" s="309"/>
      <c r="IH205" s="309"/>
    </row>
    <row r="206" spans="1:242" ht="12.75" customHeight="1" x14ac:dyDescent="0.25">
      <c r="A206" s="247"/>
      <c r="B206" s="279"/>
      <c r="C206" s="247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09"/>
      <c r="AY206" s="309"/>
      <c r="AZ206" s="309"/>
      <c r="BA206" s="309"/>
      <c r="BB206" s="309"/>
      <c r="BC206" s="309"/>
      <c r="BD206" s="309"/>
      <c r="BE206" s="309"/>
      <c r="BF206" s="309"/>
      <c r="BG206" s="309"/>
      <c r="BH206" s="309"/>
      <c r="BI206" s="309"/>
      <c r="BJ206" s="309"/>
      <c r="BK206" s="309"/>
      <c r="BL206" s="309"/>
      <c r="BM206" s="309"/>
      <c r="BN206" s="309"/>
      <c r="BO206" s="309"/>
      <c r="BP206" s="309"/>
      <c r="BQ206" s="309"/>
      <c r="BR206" s="309"/>
      <c r="BS206" s="309"/>
      <c r="BT206" s="412"/>
      <c r="BV206" s="309"/>
      <c r="BW206" s="309"/>
      <c r="BX206" s="309"/>
      <c r="BY206" s="309"/>
      <c r="BZ206" s="309"/>
      <c r="CA206" s="309"/>
      <c r="CB206" s="309"/>
      <c r="CC206" s="309"/>
      <c r="CD206" s="309"/>
      <c r="CE206" s="309"/>
      <c r="CF206" s="309"/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309"/>
      <c r="DA206" s="309"/>
      <c r="DB206" s="309"/>
      <c r="DC206" s="309"/>
      <c r="DD206" s="309"/>
      <c r="DE206" s="309"/>
      <c r="DF206" s="309"/>
      <c r="DG206" s="309"/>
      <c r="DH206" s="309"/>
      <c r="DI206" s="309"/>
      <c r="DJ206" s="309"/>
      <c r="DK206" s="309"/>
      <c r="DL206" s="309"/>
      <c r="DM206" s="309"/>
      <c r="DN206" s="309"/>
      <c r="DO206" s="309"/>
      <c r="DP206" s="309"/>
      <c r="DQ206" s="309"/>
      <c r="DR206" s="309"/>
      <c r="DS206" s="309"/>
      <c r="DT206" s="309"/>
      <c r="DU206" s="309"/>
      <c r="DV206" s="309"/>
      <c r="DW206" s="309"/>
      <c r="DX206" s="309"/>
      <c r="DY206" s="309"/>
      <c r="DZ206" s="309"/>
      <c r="EA206" s="309"/>
      <c r="EB206" s="309"/>
      <c r="EC206" s="309"/>
      <c r="ED206" s="309"/>
      <c r="EE206" s="309"/>
      <c r="EF206" s="309"/>
      <c r="EG206" s="309"/>
      <c r="EH206" s="309"/>
      <c r="EI206" s="309"/>
      <c r="EJ206" s="309"/>
      <c r="EK206" s="309"/>
      <c r="EL206" s="309"/>
      <c r="EM206" s="309"/>
      <c r="EN206" s="309"/>
      <c r="EO206" s="309"/>
      <c r="EP206" s="309"/>
      <c r="EQ206" s="309"/>
      <c r="ER206" s="309"/>
      <c r="ES206" s="309"/>
      <c r="ET206" s="309"/>
      <c r="EU206" s="309"/>
      <c r="EV206" s="309"/>
      <c r="EW206" s="309"/>
      <c r="EX206" s="309"/>
      <c r="EY206" s="309"/>
      <c r="EZ206" s="309"/>
      <c r="FA206" s="309"/>
      <c r="FB206" s="309"/>
      <c r="FC206" s="309"/>
      <c r="FD206" s="309"/>
      <c r="FE206" s="309"/>
      <c r="FF206" s="309"/>
      <c r="FG206" s="309"/>
      <c r="FH206" s="309"/>
      <c r="FI206" s="309"/>
      <c r="FJ206" s="309"/>
      <c r="FK206" s="309"/>
      <c r="FL206" s="309"/>
      <c r="FM206" s="309"/>
      <c r="FN206" s="309"/>
      <c r="FO206" s="309"/>
      <c r="FP206" s="309"/>
      <c r="FQ206" s="309"/>
      <c r="FR206" s="309"/>
      <c r="FS206" s="309"/>
      <c r="FT206" s="309"/>
      <c r="FU206" s="309"/>
      <c r="FV206" s="309"/>
      <c r="FW206" s="309"/>
      <c r="FX206" s="309"/>
      <c r="FY206" s="309"/>
      <c r="FZ206" s="309"/>
      <c r="GA206" s="309"/>
      <c r="GB206" s="309"/>
      <c r="GC206" s="309"/>
      <c r="GD206" s="309"/>
      <c r="GE206" s="309"/>
      <c r="GF206" s="309"/>
      <c r="GG206" s="309"/>
      <c r="GH206" s="309"/>
      <c r="GI206" s="309"/>
      <c r="GJ206" s="309"/>
      <c r="GK206" s="309"/>
      <c r="GL206" s="309"/>
      <c r="GM206" s="309"/>
      <c r="GN206" s="309"/>
      <c r="GO206" s="309"/>
      <c r="GP206" s="309"/>
      <c r="GQ206" s="309"/>
      <c r="GR206" s="309"/>
      <c r="GS206" s="309"/>
      <c r="GT206" s="309"/>
      <c r="GU206" s="309"/>
      <c r="GV206" s="309"/>
      <c r="GW206" s="309"/>
      <c r="GX206" s="309"/>
      <c r="GY206" s="309"/>
      <c r="GZ206" s="309"/>
      <c r="HA206" s="309"/>
      <c r="HB206" s="309"/>
      <c r="HC206" s="309"/>
      <c r="HD206" s="309"/>
      <c r="HE206" s="309"/>
      <c r="HF206" s="309"/>
      <c r="HG206" s="309"/>
      <c r="HH206" s="309"/>
      <c r="HI206" s="309"/>
      <c r="HJ206" s="309"/>
      <c r="HK206" s="309"/>
      <c r="HL206" s="309"/>
      <c r="HM206" s="309"/>
      <c r="HN206" s="309"/>
      <c r="HO206" s="309"/>
      <c r="HP206" s="309"/>
      <c r="HQ206" s="309"/>
      <c r="HR206" s="309"/>
      <c r="HS206" s="309"/>
      <c r="HT206" s="309"/>
      <c r="HU206" s="309"/>
      <c r="HV206" s="309"/>
      <c r="HW206" s="309"/>
      <c r="HX206" s="309"/>
      <c r="HY206" s="309"/>
      <c r="HZ206" s="309"/>
      <c r="IA206" s="309"/>
      <c r="IB206" s="309"/>
      <c r="IC206" s="309"/>
      <c r="ID206" s="309"/>
      <c r="IE206" s="309"/>
      <c r="IF206" s="309"/>
      <c r="IG206" s="309"/>
      <c r="IH206" s="309"/>
    </row>
    <row r="207" spans="1:242" ht="12.75" customHeight="1" x14ac:dyDescent="0.25">
      <c r="A207" s="247"/>
      <c r="B207" s="279"/>
      <c r="C207" s="247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  <c r="BD207" s="309"/>
      <c r="BE207" s="309"/>
      <c r="BF207" s="309"/>
      <c r="BG207" s="309"/>
      <c r="BH207" s="309"/>
      <c r="BI207" s="309"/>
      <c r="BJ207" s="309"/>
      <c r="BK207" s="309"/>
      <c r="BL207" s="309"/>
      <c r="BM207" s="309"/>
      <c r="BN207" s="309"/>
      <c r="BO207" s="309"/>
      <c r="BP207" s="309"/>
      <c r="BQ207" s="309"/>
      <c r="BR207" s="309"/>
      <c r="BS207" s="309"/>
      <c r="BT207" s="412"/>
      <c r="BV207" s="309"/>
      <c r="BW207" s="309"/>
      <c r="BX207" s="309"/>
      <c r="BY207" s="309"/>
      <c r="BZ207" s="309"/>
      <c r="CA207" s="309"/>
      <c r="CB207" s="309"/>
      <c r="CC207" s="309"/>
      <c r="CD207" s="309"/>
      <c r="CE207" s="309"/>
      <c r="CF207" s="309"/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309"/>
      <c r="DA207" s="309"/>
      <c r="DB207" s="309"/>
      <c r="DC207" s="309"/>
      <c r="DD207" s="309"/>
      <c r="DE207" s="309"/>
      <c r="DF207" s="309"/>
      <c r="DG207" s="309"/>
      <c r="DH207" s="309"/>
      <c r="DI207" s="309"/>
      <c r="DJ207" s="309"/>
      <c r="DK207" s="309"/>
      <c r="DL207" s="309"/>
      <c r="DM207" s="309"/>
      <c r="DN207" s="309"/>
      <c r="DO207" s="309"/>
      <c r="DP207" s="309"/>
      <c r="DQ207" s="309"/>
      <c r="DR207" s="309"/>
      <c r="DS207" s="309"/>
      <c r="DT207" s="309"/>
      <c r="DU207" s="309"/>
      <c r="DV207" s="309"/>
      <c r="DW207" s="309"/>
      <c r="DX207" s="309"/>
      <c r="DY207" s="309"/>
      <c r="DZ207" s="309"/>
      <c r="EA207" s="309"/>
      <c r="EB207" s="309"/>
      <c r="EC207" s="309"/>
      <c r="ED207" s="309"/>
      <c r="EE207" s="309"/>
      <c r="EF207" s="309"/>
      <c r="EG207" s="309"/>
      <c r="EH207" s="309"/>
      <c r="EI207" s="309"/>
      <c r="EJ207" s="309"/>
      <c r="EK207" s="309"/>
      <c r="EL207" s="309"/>
      <c r="EM207" s="309"/>
      <c r="EN207" s="309"/>
      <c r="EO207" s="309"/>
      <c r="EP207" s="309"/>
      <c r="EQ207" s="309"/>
      <c r="ER207" s="309"/>
      <c r="ES207" s="309"/>
      <c r="ET207" s="309"/>
      <c r="EU207" s="309"/>
      <c r="EV207" s="309"/>
      <c r="EW207" s="309"/>
      <c r="EX207" s="309"/>
      <c r="EY207" s="309"/>
      <c r="EZ207" s="309"/>
      <c r="FA207" s="309"/>
      <c r="FB207" s="309"/>
      <c r="FC207" s="309"/>
      <c r="FD207" s="309"/>
      <c r="FE207" s="309"/>
      <c r="FF207" s="309"/>
      <c r="FG207" s="309"/>
      <c r="FH207" s="309"/>
      <c r="FI207" s="309"/>
      <c r="FJ207" s="309"/>
      <c r="FK207" s="309"/>
      <c r="FL207" s="309"/>
      <c r="FM207" s="309"/>
      <c r="FN207" s="309"/>
      <c r="FO207" s="309"/>
      <c r="FP207" s="309"/>
      <c r="FQ207" s="309"/>
      <c r="FR207" s="309"/>
      <c r="FS207" s="309"/>
      <c r="FT207" s="309"/>
      <c r="FU207" s="309"/>
      <c r="FV207" s="309"/>
      <c r="FW207" s="309"/>
      <c r="FX207" s="309"/>
      <c r="FY207" s="309"/>
      <c r="FZ207" s="309"/>
      <c r="GA207" s="309"/>
      <c r="GB207" s="309"/>
      <c r="GC207" s="309"/>
      <c r="GD207" s="309"/>
      <c r="GE207" s="309"/>
      <c r="GF207" s="309"/>
      <c r="GG207" s="309"/>
      <c r="GH207" s="309"/>
      <c r="GI207" s="309"/>
      <c r="GJ207" s="309"/>
      <c r="GK207" s="309"/>
      <c r="GL207" s="309"/>
      <c r="GM207" s="309"/>
      <c r="GN207" s="309"/>
      <c r="GO207" s="309"/>
      <c r="GP207" s="309"/>
      <c r="GQ207" s="309"/>
      <c r="GR207" s="309"/>
      <c r="GS207" s="309"/>
      <c r="GT207" s="309"/>
      <c r="GU207" s="309"/>
      <c r="GV207" s="309"/>
      <c r="GW207" s="309"/>
      <c r="GX207" s="309"/>
      <c r="GY207" s="309"/>
      <c r="GZ207" s="309"/>
      <c r="HA207" s="309"/>
      <c r="HB207" s="309"/>
      <c r="HC207" s="309"/>
      <c r="HD207" s="309"/>
      <c r="HE207" s="309"/>
      <c r="HF207" s="309"/>
      <c r="HG207" s="309"/>
      <c r="HH207" s="309"/>
      <c r="HI207" s="309"/>
      <c r="HJ207" s="309"/>
      <c r="HK207" s="309"/>
      <c r="HL207" s="309"/>
      <c r="HM207" s="309"/>
      <c r="HN207" s="309"/>
      <c r="HO207" s="309"/>
      <c r="HP207" s="309"/>
      <c r="HQ207" s="309"/>
      <c r="HR207" s="309"/>
      <c r="HS207" s="309"/>
      <c r="HT207" s="309"/>
      <c r="HU207" s="309"/>
      <c r="HV207" s="309"/>
      <c r="HW207" s="309"/>
      <c r="HX207" s="309"/>
      <c r="HY207" s="309"/>
      <c r="HZ207" s="309"/>
      <c r="IA207" s="309"/>
      <c r="IB207" s="309"/>
      <c r="IC207" s="309"/>
      <c r="ID207" s="309"/>
      <c r="IE207" s="309"/>
      <c r="IF207" s="309"/>
      <c r="IG207" s="309"/>
      <c r="IH207" s="309"/>
    </row>
    <row r="208" spans="1:242" ht="12.75" customHeight="1" x14ac:dyDescent="0.25">
      <c r="A208" s="247"/>
      <c r="B208" s="279"/>
      <c r="C208" s="247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09"/>
      <c r="AY208" s="309"/>
      <c r="AZ208" s="309"/>
      <c r="BA208" s="309"/>
      <c r="BB208" s="309"/>
      <c r="BC208" s="309"/>
      <c r="BD208" s="309"/>
      <c r="BE208" s="309"/>
      <c r="BF208" s="309"/>
      <c r="BG208" s="309"/>
      <c r="BH208" s="309"/>
      <c r="BI208" s="309"/>
      <c r="BJ208" s="309"/>
      <c r="BK208" s="309"/>
      <c r="BL208" s="309"/>
      <c r="BM208" s="309"/>
      <c r="BN208" s="309"/>
      <c r="BO208" s="309"/>
      <c r="BP208" s="309"/>
      <c r="BQ208" s="309"/>
      <c r="BR208" s="309"/>
      <c r="BS208" s="309"/>
      <c r="BT208" s="412"/>
      <c r="BV208" s="309"/>
      <c r="BW208" s="309"/>
      <c r="BX208" s="309"/>
      <c r="BY208" s="309"/>
      <c r="BZ208" s="309"/>
      <c r="CA208" s="309"/>
      <c r="CB208" s="309"/>
      <c r="CC208" s="309"/>
      <c r="CD208" s="309"/>
      <c r="CE208" s="309"/>
      <c r="CF208" s="309"/>
      <c r="CG208" s="309"/>
      <c r="CH208" s="309"/>
      <c r="CI208" s="309"/>
      <c r="CJ208" s="309"/>
      <c r="CK208" s="309"/>
      <c r="CL208" s="309"/>
      <c r="CM208" s="309"/>
      <c r="CN208" s="309"/>
      <c r="CO208" s="309"/>
      <c r="CP208" s="309"/>
      <c r="CQ208" s="309"/>
      <c r="CR208" s="309"/>
      <c r="CS208" s="309"/>
      <c r="CT208" s="309"/>
      <c r="CU208" s="309"/>
      <c r="CV208" s="309"/>
      <c r="CW208" s="309"/>
      <c r="CX208" s="309"/>
      <c r="CY208" s="309"/>
      <c r="CZ208" s="309"/>
      <c r="DA208" s="309"/>
      <c r="DB208" s="309"/>
      <c r="DC208" s="309"/>
      <c r="DD208" s="309"/>
      <c r="DE208" s="309"/>
      <c r="DF208" s="309"/>
      <c r="DG208" s="309"/>
      <c r="DH208" s="309"/>
      <c r="DI208" s="309"/>
      <c r="DJ208" s="309"/>
      <c r="DK208" s="309"/>
      <c r="DL208" s="309"/>
      <c r="DM208" s="309"/>
      <c r="DN208" s="309"/>
      <c r="DO208" s="309"/>
      <c r="DP208" s="309"/>
      <c r="DQ208" s="309"/>
      <c r="DR208" s="309"/>
      <c r="DS208" s="309"/>
      <c r="DT208" s="309"/>
      <c r="DU208" s="309"/>
      <c r="DV208" s="309"/>
      <c r="DW208" s="309"/>
      <c r="DX208" s="309"/>
      <c r="DY208" s="309"/>
      <c r="DZ208" s="309"/>
      <c r="EA208" s="309"/>
      <c r="EB208" s="309"/>
      <c r="EC208" s="309"/>
      <c r="ED208" s="309"/>
      <c r="EE208" s="309"/>
      <c r="EF208" s="309"/>
      <c r="EG208" s="309"/>
      <c r="EH208" s="309"/>
      <c r="EI208" s="309"/>
      <c r="EJ208" s="309"/>
      <c r="EK208" s="309"/>
      <c r="EL208" s="309"/>
      <c r="EM208" s="309"/>
      <c r="EN208" s="309"/>
      <c r="EO208" s="309"/>
      <c r="EP208" s="309"/>
      <c r="EQ208" s="309"/>
      <c r="ER208" s="309"/>
      <c r="ES208" s="309"/>
      <c r="ET208" s="309"/>
      <c r="EU208" s="309"/>
      <c r="EV208" s="309"/>
      <c r="EW208" s="309"/>
      <c r="EX208" s="309"/>
      <c r="EY208" s="309"/>
      <c r="EZ208" s="309"/>
      <c r="FA208" s="309"/>
      <c r="FB208" s="309"/>
      <c r="FC208" s="309"/>
      <c r="FD208" s="309"/>
      <c r="FE208" s="309"/>
      <c r="FF208" s="309"/>
      <c r="FG208" s="309"/>
      <c r="FH208" s="309"/>
      <c r="FI208" s="309"/>
      <c r="FJ208" s="309"/>
      <c r="FK208" s="309"/>
      <c r="FL208" s="309"/>
      <c r="FM208" s="309"/>
      <c r="FN208" s="309"/>
      <c r="FO208" s="309"/>
      <c r="FP208" s="309"/>
      <c r="FQ208" s="309"/>
      <c r="FR208" s="309"/>
      <c r="FS208" s="309"/>
      <c r="FT208" s="309"/>
      <c r="FU208" s="309"/>
      <c r="FV208" s="309"/>
      <c r="FW208" s="309"/>
      <c r="FX208" s="309"/>
      <c r="FY208" s="309"/>
      <c r="FZ208" s="309"/>
      <c r="GA208" s="309"/>
      <c r="GB208" s="309"/>
      <c r="GC208" s="309"/>
      <c r="GD208" s="309"/>
      <c r="GE208" s="309"/>
      <c r="GF208" s="309"/>
      <c r="GG208" s="309"/>
      <c r="GH208" s="309"/>
      <c r="GI208" s="309"/>
      <c r="GJ208" s="309"/>
      <c r="GK208" s="309"/>
      <c r="GL208" s="309"/>
      <c r="GM208" s="309"/>
      <c r="GN208" s="309"/>
      <c r="GO208" s="309"/>
      <c r="GP208" s="309"/>
      <c r="GQ208" s="309"/>
      <c r="GR208" s="309"/>
      <c r="GS208" s="309"/>
      <c r="GT208" s="309"/>
      <c r="GU208" s="309"/>
      <c r="GV208" s="309"/>
      <c r="GW208" s="309"/>
      <c r="GX208" s="309"/>
      <c r="GY208" s="309"/>
      <c r="GZ208" s="309"/>
      <c r="HA208" s="309"/>
      <c r="HB208" s="309"/>
      <c r="HC208" s="309"/>
      <c r="HD208" s="309"/>
      <c r="HE208" s="309"/>
      <c r="HF208" s="309"/>
      <c r="HG208" s="309"/>
      <c r="HH208" s="309"/>
      <c r="HI208" s="309"/>
      <c r="HJ208" s="309"/>
      <c r="HK208" s="309"/>
      <c r="HL208" s="309"/>
      <c r="HM208" s="309"/>
      <c r="HN208" s="309"/>
      <c r="HO208" s="309"/>
      <c r="HP208" s="309"/>
      <c r="HQ208" s="309"/>
      <c r="HR208" s="309"/>
      <c r="HS208" s="309"/>
      <c r="HT208" s="309"/>
      <c r="HU208" s="309"/>
      <c r="HV208" s="309"/>
      <c r="HW208" s="309"/>
      <c r="HX208" s="309"/>
      <c r="HY208" s="309"/>
      <c r="HZ208" s="309"/>
      <c r="IA208" s="309"/>
      <c r="IB208" s="309"/>
      <c r="IC208" s="309"/>
      <c r="ID208" s="309"/>
      <c r="IE208" s="309"/>
      <c r="IF208" s="309"/>
      <c r="IG208" s="309"/>
      <c r="IH208" s="309"/>
    </row>
    <row r="209" spans="1:242" ht="12.75" customHeight="1" x14ac:dyDescent="0.25">
      <c r="A209" s="247"/>
      <c r="B209" s="279"/>
      <c r="C209" s="247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09"/>
      <c r="AY209" s="309"/>
      <c r="AZ209" s="309"/>
      <c r="BA209" s="309"/>
      <c r="BB209" s="309"/>
      <c r="BC209" s="309"/>
      <c r="BD209" s="309"/>
      <c r="BE209" s="309"/>
      <c r="BF209" s="309"/>
      <c r="BG209" s="309"/>
      <c r="BH209" s="309"/>
      <c r="BI209" s="309"/>
      <c r="BJ209" s="309"/>
      <c r="BK209" s="309"/>
      <c r="BL209" s="309"/>
      <c r="BM209" s="309"/>
      <c r="BN209" s="309"/>
      <c r="BO209" s="309"/>
      <c r="BP209" s="309"/>
      <c r="BQ209" s="309"/>
      <c r="BR209" s="309"/>
      <c r="BS209" s="309"/>
      <c r="BT209" s="412"/>
      <c r="BV209" s="309"/>
      <c r="BW209" s="309"/>
      <c r="BX209" s="309"/>
      <c r="BY209" s="309"/>
      <c r="BZ209" s="309"/>
      <c r="CA209" s="309"/>
      <c r="CB209" s="309"/>
      <c r="CC209" s="309"/>
      <c r="CD209" s="309"/>
      <c r="CE209" s="309"/>
      <c r="CF209" s="309"/>
      <c r="CG209" s="309"/>
      <c r="CH209" s="309"/>
      <c r="CI209" s="309"/>
      <c r="CJ209" s="309"/>
      <c r="CK209" s="309"/>
      <c r="CL209" s="309"/>
      <c r="CM209" s="309"/>
      <c r="CN209" s="309"/>
      <c r="CO209" s="309"/>
      <c r="CP209" s="309"/>
      <c r="CQ209" s="309"/>
      <c r="CR209" s="309"/>
      <c r="CS209" s="309"/>
      <c r="CT209" s="309"/>
      <c r="CU209" s="309"/>
      <c r="CV209" s="309"/>
      <c r="CW209" s="309"/>
      <c r="CX209" s="309"/>
      <c r="CY209" s="309"/>
      <c r="CZ209" s="309"/>
      <c r="DA209" s="309"/>
      <c r="DB209" s="309"/>
      <c r="DC209" s="309"/>
      <c r="DD209" s="309"/>
      <c r="DE209" s="309"/>
      <c r="DF209" s="309"/>
      <c r="DG209" s="309"/>
      <c r="DH209" s="309"/>
      <c r="DI209" s="309"/>
      <c r="DJ209" s="309"/>
      <c r="DK209" s="309"/>
      <c r="DL209" s="309"/>
      <c r="DM209" s="309"/>
      <c r="DN209" s="309"/>
      <c r="DO209" s="309"/>
      <c r="DP209" s="309"/>
      <c r="DQ209" s="309"/>
      <c r="DR209" s="309"/>
      <c r="DS209" s="309"/>
      <c r="DT209" s="309"/>
      <c r="DU209" s="309"/>
      <c r="DV209" s="309"/>
      <c r="DW209" s="309"/>
      <c r="DX209" s="309"/>
      <c r="DY209" s="309"/>
      <c r="DZ209" s="309"/>
      <c r="EA209" s="309"/>
      <c r="EB209" s="309"/>
      <c r="EC209" s="309"/>
      <c r="ED209" s="309"/>
      <c r="EE209" s="309"/>
      <c r="EF209" s="309"/>
      <c r="EG209" s="309"/>
      <c r="EH209" s="309"/>
      <c r="EI209" s="309"/>
      <c r="EJ209" s="309"/>
      <c r="EK209" s="309"/>
      <c r="EL209" s="309"/>
      <c r="EM209" s="309"/>
      <c r="EN209" s="309"/>
      <c r="EO209" s="309"/>
      <c r="EP209" s="309"/>
      <c r="EQ209" s="309"/>
      <c r="ER209" s="309"/>
      <c r="ES209" s="309"/>
      <c r="ET209" s="309"/>
      <c r="EU209" s="309"/>
      <c r="EV209" s="309"/>
      <c r="EW209" s="309"/>
      <c r="EX209" s="309"/>
      <c r="EY209" s="309"/>
      <c r="EZ209" s="309"/>
      <c r="FA209" s="309"/>
      <c r="FB209" s="309"/>
      <c r="FC209" s="309"/>
      <c r="FD209" s="309"/>
      <c r="FE209" s="309"/>
      <c r="FF209" s="309"/>
      <c r="FG209" s="309"/>
      <c r="FH209" s="309"/>
      <c r="FI209" s="309"/>
      <c r="FJ209" s="309"/>
      <c r="FK209" s="309"/>
      <c r="FL209" s="309"/>
      <c r="FM209" s="309"/>
      <c r="FN209" s="309"/>
      <c r="FO209" s="309"/>
      <c r="FP209" s="309"/>
      <c r="FQ209" s="309"/>
      <c r="FR209" s="309"/>
      <c r="FS209" s="309"/>
      <c r="FT209" s="309"/>
      <c r="FU209" s="309"/>
      <c r="FV209" s="309"/>
      <c r="FW209" s="309"/>
      <c r="FX209" s="309"/>
      <c r="FY209" s="309"/>
      <c r="FZ209" s="309"/>
      <c r="GA209" s="309"/>
      <c r="GB209" s="309"/>
      <c r="GC209" s="309"/>
      <c r="GD209" s="309"/>
      <c r="GE209" s="309"/>
      <c r="GF209" s="309"/>
      <c r="GG209" s="309"/>
      <c r="GH209" s="309"/>
      <c r="GI209" s="309"/>
      <c r="GJ209" s="309"/>
      <c r="GK209" s="309"/>
      <c r="GL209" s="309"/>
      <c r="GM209" s="309"/>
      <c r="GN209" s="309"/>
      <c r="GO209" s="309"/>
      <c r="GP209" s="309"/>
      <c r="GQ209" s="309"/>
      <c r="GR209" s="309"/>
      <c r="GS209" s="309"/>
      <c r="GT209" s="309"/>
      <c r="GU209" s="309"/>
      <c r="GV209" s="309"/>
      <c r="GW209" s="309"/>
      <c r="GX209" s="309"/>
      <c r="GY209" s="309"/>
      <c r="GZ209" s="309"/>
      <c r="HA209" s="309"/>
      <c r="HB209" s="309"/>
      <c r="HC209" s="309"/>
      <c r="HD209" s="309"/>
      <c r="HE209" s="309"/>
      <c r="HF209" s="309"/>
      <c r="HG209" s="309"/>
      <c r="HH209" s="309"/>
      <c r="HI209" s="309"/>
      <c r="HJ209" s="309"/>
      <c r="HK209" s="309"/>
      <c r="HL209" s="309"/>
      <c r="HM209" s="309"/>
      <c r="HN209" s="309"/>
      <c r="HO209" s="309"/>
      <c r="HP209" s="309"/>
      <c r="HQ209" s="309"/>
      <c r="HR209" s="309"/>
      <c r="HS209" s="309"/>
      <c r="HT209" s="309"/>
      <c r="HU209" s="309"/>
      <c r="HV209" s="309"/>
      <c r="HW209" s="309"/>
      <c r="HX209" s="309"/>
      <c r="HY209" s="309"/>
      <c r="HZ209" s="309"/>
      <c r="IA209" s="309"/>
      <c r="IB209" s="309"/>
      <c r="IC209" s="309"/>
      <c r="ID209" s="309"/>
      <c r="IE209" s="309"/>
      <c r="IF209" s="309"/>
      <c r="IG209" s="309"/>
      <c r="IH209" s="309"/>
    </row>
    <row r="210" spans="1:242" ht="12.75" customHeight="1" x14ac:dyDescent="0.25">
      <c r="A210" s="247"/>
      <c r="B210" s="279"/>
      <c r="C210" s="247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  <c r="AT210" s="309"/>
      <c r="AU210" s="309"/>
      <c r="AV210" s="309"/>
      <c r="AW210" s="309"/>
      <c r="AX210" s="309"/>
      <c r="AY210" s="309"/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09"/>
      <c r="BK210" s="309"/>
      <c r="BL210" s="309"/>
      <c r="BM210" s="309"/>
      <c r="BN210" s="309"/>
      <c r="BO210" s="309"/>
      <c r="BP210" s="309"/>
      <c r="BQ210" s="309"/>
      <c r="BR210" s="309"/>
      <c r="BS210" s="309"/>
      <c r="BT210" s="412"/>
      <c r="BV210" s="309"/>
      <c r="BW210" s="309"/>
      <c r="BX210" s="309"/>
      <c r="BY210" s="309"/>
      <c r="BZ210" s="309"/>
      <c r="CA210" s="309"/>
      <c r="CB210" s="309"/>
      <c r="CC210" s="309"/>
      <c r="CD210" s="309"/>
      <c r="CE210" s="309"/>
      <c r="CF210" s="309"/>
      <c r="CG210" s="309"/>
      <c r="CH210" s="309"/>
      <c r="CI210" s="309"/>
      <c r="CJ210" s="309"/>
      <c r="CK210" s="309"/>
      <c r="CL210" s="309"/>
      <c r="CM210" s="309"/>
      <c r="CN210" s="309"/>
      <c r="CO210" s="309"/>
      <c r="CP210" s="309"/>
      <c r="CQ210" s="309"/>
      <c r="CR210" s="309"/>
      <c r="CS210" s="309"/>
      <c r="CT210" s="309"/>
      <c r="CU210" s="309"/>
      <c r="CV210" s="309"/>
      <c r="CW210" s="309"/>
      <c r="CX210" s="309"/>
      <c r="CY210" s="309"/>
      <c r="CZ210" s="309"/>
      <c r="DA210" s="309"/>
      <c r="DB210" s="309"/>
      <c r="DC210" s="309"/>
      <c r="DD210" s="309"/>
      <c r="DE210" s="309"/>
      <c r="DF210" s="309"/>
      <c r="DG210" s="309"/>
      <c r="DH210" s="309"/>
      <c r="DI210" s="309"/>
      <c r="DJ210" s="309"/>
      <c r="DK210" s="309"/>
      <c r="DL210" s="309"/>
      <c r="DM210" s="309"/>
      <c r="DN210" s="309"/>
      <c r="DO210" s="309"/>
      <c r="DP210" s="309"/>
      <c r="DQ210" s="309"/>
      <c r="DR210" s="309"/>
      <c r="DS210" s="309"/>
      <c r="DT210" s="309"/>
      <c r="DU210" s="309"/>
      <c r="DV210" s="309"/>
      <c r="DW210" s="309"/>
      <c r="DX210" s="309"/>
      <c r="DY210" s="309"/>
      <c r="DZ210" s="309"/>
      <c r="EA210" s="309"/>
      <c r="EB210" s="309"/>
      <c r="EC210" s="309"/>
      <c r="ED210" s="309"/>
      <c r="EE210" s="309"/>
      <c r="EF210" s="309"/>
      <c r="EG210" s="309"/>
      <c r="EH210" s="309"/>
      <c r="EI210" s="309"/>
      <c r="EJ210" s="309"/>
      <c r="EK210" s="309"/>
      <c r="EL210" s="309"/>
      <c r="EM210" s="309"/>
      <c r="EN210" s="309"/>
      <c r="EO210" s="309"/>
      <c r="EP210" s="309"/>
      <c r="EQ210" s="309"/>
      <c r="ER210" s="309"/>
      <c r="ES210" s="309"/>
      <c r="ET210" s="309"/>
      <c r="EU210" s="309"/>
      <c r="EV210" s="309"/>
      <c r="EW210" s="309"/>
      <c r="EX210" s="309"/>
      <c r="EY210" s="309"/>
      <c r="EZ210" s="309"/>
      <c r="FA210" s="309"/>
      <c r="FB210" s="309"/>
      <c r="FC210" s="309"/>
      <c r="FD210" s="309"/>
      <c r="FE210" s="309"/>
      <c r="FF210" s="309"/>
      <c r="FG210" s="309"/>
      <c r="FH210" s="309"/>
      <c r="FI210" s="309"/>
      <c r="FJ210" s="309"/>
      <c r="FK210" s="309"/>
      <c r="FL210" s="309"/>
      <c r="FM210" s="309"/>
      <c r="FN210" s="309"/>
      <c r="FO210" s="309"/>
      <c r="FP210" s="309"/>
      <c r="FQ210" s="309"/>
      <c r="FR210" s="309"/>
      <c r="FS210" s="309"/>
      <c r="FT210" s="309"/>
      <c r="FU210" s="309"/>
      <c r="FV210" s="309"/>
      <c r="FW210" s="309"/>
      <c r="FX210" s="309"/>
      <c r="FY210" s="309"/>
      <c r="FZ210" s="309"/>
      <c r="GA210" s="309"/>
      <c r="GB210" s="309"/>
      <c r="GC210" s="309"/>
      <c r="GD210" s="309"/>
      <c r="GE210" s="309"/>
      <c r="GF210" s="309"/>
      <c r="GG210" s="309"/>
      <c r="GH210" s="309"/>
      <c r="GI210" s="309"/>
      <c r="GJ210" s="309"/>
      <c r="GK210" s="309"/>
      <c r="GL210" s="309"/>
      <c r="GM210" s="309"/>
      <c r="GN210" s="309"/>
      <c r="GO210" s="309"/>
      <c r="GP210" s="309"/>
      <c r="GQ210" s="309"/>
      <c r="GR210" s="309"/>
      <c r="GS210" s="309"/>
      <c r="GT210" s="309"/>
      <c r="GU210" s="309"/>
      <c r="GV210" s="309"/>
      <c r="GW210" s="309"/>
      <c r="GX210" s="309"/>
      <c r="GY210" s="309"/>
      <c r="GZ210" s="309"/>
      <c r="HA210" s="309"/>
      <c r="HB210" s="309"/>
      <c r="HC210" s="309"/>
      <c r="HD210" s="309"/>
      <c r="HE210" s="309"/>
      <c r="HF210" s="309"/>
      <c r="HG210" s="309"/>
      <c r="HH210" s="309"/>
      <c r="HI210" s="309"/>
      <c r="HJ210" s="309"/>
      <c r="HK210" s="309"/>
      <c r="HL210" s="309"/>
      <c r="HM210" s="309"/>
      <c r="HN210" s="309"/>
      <c r="HO210" s="309"/>
      <c r="HP210" s="309"/>
      <c r="HQ210" s="309"/>
      <c r="HR210" s="309"/>
      <c r="HS210" s="309"/>
      <c r="HT210" s="309"/>
      <c r="HU210" s="309"/>
      <c r="HV210" s="309"/>
      <c r="HW210" s="309"/>
      <c r="HX210" s="309"/>
      <c r="HY210" s="309"/>
      <c r="HZ210" s="309"/>
      <c r="IA210" s="309"/>
      <c r="IB210" s="309"/>
      <c r="IC210" s="309"/>
      <c r="ID210" s="309"/>
      <c r="IE210" s="309"/>
      <c r="IF210" s="309"/>
      <c r="IG210" s="309"/>
      <c r="IH210" s="309"/>
    </row>
    <row r="211" spans="1:242" ht="12.75" customHeight="1" x14ac:dyDescent="0.25">
      <c r="A211" s="247"/>
      <c r="B211" s="279"/>
      <c r="C211" s="247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309"/>
      <c r="AY211" s="309"/>
      <c r="AZ211" s="309"/>
      <c r="BA211" s="309"/>
      <c r="BB211" s="309"/>
      <c r="BC211" s="309"/>
      <c r="BD211" s="309"/>
      <c r="BE211" s="309"/>
      <c r="BF211" s="309"/>
      <c r="BG211" s="309"/>
      <c r="BH211" s="309"/>
      <c r="BI211" s="309"/>
      <c r="BJ211" s="309"/>
      <c r="BK211" s="309"/>
      <c r="BL211" s="309"/>
      <c r="BM211" s="309"/>
      <c r="BN211" s="309"/>
      <c r="BO211" s="309"/>
      <c r="BP211" s="309"/>
      <c r="BQ211" s="309"/>
      <c r="BR211" s="309"/>
      <c r="BS211" s="309"/>
      <c r="BT211" s="412"/>
      <c r="BV211" s="309"/>
      <c r="BW211" s="309"/>
      <c r="BX211" s="309"/>
      <c r="BY211" s="309"/>
      <c r="BZ211" s="309"/>
      <c r="CA211" s="309"/>
      <c r="CB211" s="309"/>
      <c r="CC211" s="309"/>
      <c r="CD211" s="309"/>
      <c r="CE211" s="309"/>
      <c r="CF211" s="309"/>
      <c r="CG211" s="309"/>
      <c r="CH211" s="309"/>
      <c r="CI211" s="309"/>
      <c r="CJ211" s="309"/>
      <c r="CK211" s="309"/>
      <c r="CL211" s="309"/>
      <c r="CM211" s="309"/>
      <c r="CN211" s="309"/>
      <c r="CO211" s="309"/>
      <c r="CP211" s="309"/>
      <c r="CQ211" s="309"/>
      <c r="CR211" s="309"/>
      <c r="CS211" s="309"/>
      <c r="CT211" s="309"/>
      <c r="CU211" s="309"/>
      <c r="CV211" s="309"/>
      <c r="CW211" s="309"/>
      <c r="CX211" s="309"/>
      <c r="CY211" s="309"/>
      <c r="CZ211" s="309"/>
      <c r="DA211" s="309"/>
      <c r="DB211" s="309"/>
      <c r="DC211" s="309"/>
      <c r="DD211" s="309"/>
      <c r="DE211" s="309"/>
      <c r="DF211" s="309"/>
      <c r="DG211" s="309"/>
      <c r="DH211" s="309"/>
      <c r="DI211" s="309"/>
      <c r="DJ211" s="309"/>
      <c r="DK211" s="309"/>
      <c r="DL211" s="309"/>
      <c r="DM211" s="309"/>
      <c r="DN211" s="309"/>
      <c r="DO211" s="309"/>
      <c r="DP211" s="309"/>
      <c r="DQ211" s="309"/>
      <c r="DR211" s="309"/>
      <c r="DS211" s="309"/>
      <c r="DT211" s="309"/>
      <c r="DU211" s="309"/>
      <c r="DV211" s="309"/>
      <c r="DW211" s="309"/>
      <c r="DX211" s="309"/>
      <c r="DY211" s="309"/>
      <c r="DZ211" s="309"/>
      <c r="EA211" s="309"/>
      <c r="EB211" s="309"/>
      <c r="EC211" s="309"/>
      <c r="ED211" s="309"/>
      <c r="EE211" s="309"/>
      <c r="EF211" s="309"/>
      <c r="EG211" s="309"/>
      <c r="EH211" s="309"/>
      <c r="EI211" s="309"/>
      <c r="EJ211" s="309"/>
      <c r="EK211" s="309"/>
      <c r="EL211" s="309"/>
      <c r="EM211" s="309"/>
      <c r="EN211" s="309"/>
      <c r="EO211" s="309"/>
      <c r="EP211" s="309"/>
      <c r="EQ211" s="309"/>
      <c r="ER211" s="309"/>
      <c r="ES211" s="309"/>
      <c r="ET211" s="309"/>
      <c r="EU211" s="309"/>
      <c r="EV211" s="309"/>
      <c r="EW211" s="309"/>
      <c r="EX211" s="309"/>
      <c r="EY211" s="309"/>
      <c r="EZ211" s="309"/>
      <c r="FA211" s="309"/>
      <c r="FB211" s="309"/>
      <c r="FC211" s="309"/>
      <c r="FD211" s="309"/>
      <c r="FE211" s="309"/>
      <c r="FF211" s="309"/>
      <c r="FG211" s="309"/>
      <c r="FH211" s="309"/>
      <c r="FI211" s="309"/>
      <c r="FJ211" s="309"/>
      <c r="FK211" s="309"/>
      <c r="FL211" s="309"/>
      <c r="FM211" s="309"/>
      <c r="FN211" s="309"/>
      <c r="FO211" s="309"/>
      <c r="FP211" s="309"/>
      <c r="FQ211" s="309"/>
      <c r="FR211" s="309"/>
      <c r="FS211" s="309"/>
      <c r="FT211" s="309"/>
      <c r="FU211" s="309"/>
      <c r="FV211" s="309"/>
      <c r="FW211" s="309"/>
      <c r="FX211" s="309"/>
      <c r="FY211" s="309"/>
      <c r="FZ211" s="309"/>
      <c r="GA211" s="309"/>
      <c r="GB211" s="309"/>
      <c r="GC211" s="309"/>
      <c r="GD211" s="309"/>
      <c r="GE211" s="309"/>
      <c r="GF211" s="309"/>
      <c r="GG211" s="309"/>
      <c r="GH211" s="309"/>
      <c r="GI211" s="309"/>
      <c r="GJ211" s="309"/>
      <c r="GK211" s="309"/>
      <c r="GL211" s="309"/>
      <c r="GM211" s="309"/>
      <c r="GN211" s="309"/>
      <c r="GO211" s="309"/>
      <c r="GP211" s="309"/>
      <c r="GQ211" s="309"/>
      <c r="GR211" s="309"/>
      <c r="GS211" s="309"/>
      <c r="GT211" s="309"/>
      <c r="GU211" s="309"/>
      <c r="GV211" s="309"/>
      <c r="GW211" s="309"/>
      <c r="GX211" s="309"/>
      <c r="GY211" s="309"/>
      <c r="GZ211" s="309"/>
      <c r="HA211" s="309"/>
      <c r="HB211" s="309"/>
      <c r="HC211" s="309"/>
      <c r="HD211" s="309"/>
      <c r="HE211" s="309"/>
      <c r="HF211" s="309"/>
      <c r="HG211" s="309"/>
      <c r="HH211" s="309"/>
      <c r="HI211" s="309"/>
      <c r="HJ211" s="309"/>
      <c r="HK211" s="309"/>
      <c r="HL211" s="309"/>
      <c r="HM211" s="309"/>
      <c r="HN211" s="309"/>
      <c r="HO211" s="309"/>
      <c r="HP211" s="309"/>
      <c r="HQ211" s="309"/>
      <c r="HR211" s="309"/>
      <c r="HS211" s="309"/>
      <c r="HT211" s="309"/>
      <c r="HU211" s="309"/>
      <c r="HV211" s="309"/>
      <c r="HW211" s="309"/>
      <c r="HX211" s="309"/>
      <c r="HY211" s="309"/>
      <c r="HZ211" s="309"/>
      <c r="IA211" s="309"/>
      <c r="IB211" s="309"/>
      <c r="IC211" s="309"/>
      <c r="ID211" s="309"/>
      <c r="IE211" s="309"/>
      <c r="IF211" s="309"/>
      <c r="IG211" s="309"/>
      <c r="IH211" s="309"/>
    </row>
    <row r="212" spans="1:242" ht="12.75" customHeight="1" x14ac:dyDescent="0.25">
      <c r="A212" s="247"/>
      <c r="B212" s="279"/>
      <c r="C212" s="247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  <c r="AU212" s="309"/>
      <c r="AV212" s="309"/>
      <c r="AW212" s="309"/>
      <c r="AX212" s="309"/>
      <c r="AY212" s="309"/>
      <c r="AZ212" s="309"/>
      <c r="BA212" s="309"/>
      <c r="BB212" s="309"/>
      <c r="BC212" s="309"/>
      <c r="BD212" s="309"/>
      <c r="BE212" s="309"/>
      <c r="BF212" s="309"/>
      <c r="BG212" s="309"/>
      <c r="BH212" s="309"/>
      <c r="BI212" s="309"/>
      <c r="BJ212" s="309"/>
      <c r="BK212" s="309"/>
      <c r="BL212" s="309"/>
      <c r="BM212" s="309"/>
      <c r="BN212" s="309"/>
      <c r="BO212" s="309"/>
      <c r="BP212" s="309"/>
      <c r="BQ212" s="309"/>
      <c r="BR212" s="309"/>
      <c r="BS212" s="309"/>
      <c r="BT212" s="412"/>
      <c r="BV212" s="309"/>
      <c r="BW212" s="309"/>
      <c r="BX212" s="309"/>
      <c r="BY212" s="309"/>
      <c r="BZ212" s="309"/>
      <c r="CA212" s="309"/>
      <c r="CB212" s="309"/>
      <c r="CC212" s="309"/>
      <c r="CD212" s="309"/>
      <c r="CE212" s="309"/>
      <c r="CF212" s="309"/>
      <c r="CG212" s="309"/>
      <c r="CH212" s="309"/>
      <c r="CI212" s="309"/>
      <c r="CJ212" s="309"/>
      <c r="CK212" s="309"/>
      <c r="CL212" s="309"/>
      <c r="CM212" s="309"/>
      <c r="CN212" s="309"/>
      <c r="CO212" s="309"/>
      <c r="CP212" s="309"/>
      <c r="CQ212" s="309"/>
      <c r="CR212" s="309"/>
      <c r="CS212" s="309"/>
      <c r="CT212" s="309"/>
      <c r="CU212" s="309"/>
      <c r="CV212" s="309"/>
      <c r="CW212" s="309"/>
      <c r="CX212" s="309"/>
      <c r="CY212" s="309"/>
      <c r="CZ212" s="309"/>
      <c r="DA212" s="309"/>
      <c r="DB212" s="309"/>
      <c r="DC212" s="309"/>
      <c r="DD212" s="309"/>
      <c r="DE212" s="309"/>
      <c r="DF212" s="309"/>
      <c r="DG212" s="309"/>
      <c r="DH212" s="309"/>
      <c r="DI212" s="309"/>
      <c r="DJ212" s="309"/>
      <c r="DK212" s="309"/>
      <c r="DL212" s="309"/>
      <c r="DM212" s="309"/>
      <c r="DN212" s="309"/>
      <c r="DO212" s="309"/>
      <c r="DP212" s="309"/>
      <c r="DQ212" s="309"/>
      <c r="DR212" s="309"/>
      <c r="DS212" s="309"/>
      <c r="DT212" s="309"/>
      <c r="DU212" s="309"/>
      <c r="DV212" s="309"/>
      <c r="DW212" s="309"/>
      <c r="DX212" s="309"/>
      <c r="DY212" s="309"/>
      <c r="DZ212" s="309"/>
      <c r="EA212" s="309"/>
      <c r="EB212" s="309"/>
      <c r="EC212" s="309"/>
      <c r="ED212" s="309"/>
      <c r="EE212" s="309"/>
      <c r="EF212" s="309"/>
      <c r="EG212" s="309"/>
      <c r="EH212" s="309"/>
      <c r="EI212" s="309"/>
      <c r="EJ212" s="309"/>
      <c r="EK212" s="309"/>
      <c r="EL212" s="309"/>
      <c r="EM212" s="309"/>
      <c r="EN212" s="309"/>
      <c r="EO212" s="309"/>
      <c r="EP212" s="309"/>
      <c r="EQ212" s="309"/>
      <c r="ER212" s="309"/>
      <c r="ES212" s="309"/>
      <c r="ET212" s="309"/>
      <c r="EU212" s="309"/>
      <c r="EV212" s="309"/>
      <c r="EW212" s="309"/>
      <c r="EX212" s="309"/>
      <c r="EY212" s="309"/>
      <c r="EZ212" s="309"/>
      <c r="FA212" s="309"/>
      <c r="FB212" s="309"/>
      <c r="FC212" s="309"/>
      <c r="FD212" s="309"/>
      <c r="FE212" s="309"/>
      <c r="FF212" s="309"/>
      <c r="FG212" s="309"/>
      <c r="FH212" s="309"/>
      <c r="FI212" s="309"/>
      <c r="FJ212" s="309"/>
      <c r="FK212" s="309"/>
      <c r="FL212" s="309"/>
      <c r="FM212" s="309"/>
      <c r="FN212" s="309"/>
      <c r="FO212" s="309"/>
      <c r="FP212" s="309"/>
      <c r="FQ212" s="309"/>
      <c r="FR212" s="309"/>
      <c r="FS212" s="309"/>
      <c r="FT212" s="309"/>
      <c r="FU212" s="309"/>
      <c r="FV212" s="309"/>
      <c r="FW212" s="309"/>
      <c r="FX212" s="309"/>
      <c r="FY212" s="309"/>
      <c r="FZ212" s="309"/>
      <c r="GA212" s="309"/>
      <c r="GB212" s="309"/>
      <c r="GC212" s="309"/>
      <c r="GD212" s="309"/>
      <c r="GE212" s="309"/>
      <c r="GF212" s="309"/>
      <c r="GG212" s="309"/>
      <c r="GH212" s="309"/>
      <c r="GI212" s="309"/>
      <c r="GJ212" s="309"/>
      <c r="GK212" s="309"/>
      <c r="GL212" s="309"/>
      <c r="GM212" s="309"/>
      <c r="GN212" s="309"/>
      <c r="GO212" s="309"/>
      <c r="GP212" s="309"/>
      <c r="GQ212" s="309"/>
      <c r="GR212" s="309"/>
      <c r="GS212" s="309"/>
      <c r="GT212" s="309"/>
      <c r="GU212" s="309"/>
      <c r="GV212" s="309"/>
      <c r="GW212" s="309"/>
      <c r="GX212" s="309"/>
      <c r="GY212" s="309"/>
      <c r="GZ212" s="309"/>
      <c r="HA212" s="309"/>
      <c r="HB212" s="309"/>
      <c r="HC212" s="309"/>
      <c r="HD212" s="309"/>
      <c r="HE212" s="309"/>
      <c r="HF212" s="309"/>
      <c r="HG212" s="309"/>
      <c r="HH212" s="309"/>
      <c r="HI212" s="309"/>
      <c r="HJ212" s="309"/>
      <c r="HK212" s="309"/>
      <c r="HL212" s="309"/>
      <c r="HM212" s="309"/>
      <c r="HN212" s="309"/>
      <c r="HO212" s="309"/>
      <c r="HP212" s="309"/>
      <c r="HQ212" s="309"/>
      <c r="HR212" s="309"/>
      <c r="HS212" s="309"/>
      <c r="HT212" s="309"/>
      <c r="HU212" s="309"/>
      <c r="HV212" s="309"/>
      <c r="HW212" s="309"/>
      <c r="HX212" s="309"/>
      <c r="HY212" s="309"/>
      <c r="HZ212" s="309"/>
      <c r="IA212" s="309"/>
      <c r="IB212" s="309"/>
      <c r="IC212" s="309"/>
      <c r="ID212" s="309"/>
      <c r="IE212" s="309"/>
      <c r="IF212" s="309"/>
      <c r="IG212" s="309"/>
      <c r="IH212" s="309"/>
    </row>
    <row r="213" spans="1:242" ht="12.75" customHeight="1" x14ac:dyDescent="0.25">
      <c r="A213" s="247"/>
      <c r="B213" s="279"/>
      <c r="C213" s="247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  <c r="AU213" s="309"/>
      <c r="AV213" s="309"/>
      <c r="AW213" s="309"/>
      <c r="AX213" s="309"/>
      <c r="AY213" s="309"/>
      <c r="AZ213" s="309"/>
      <c r="BA213" s="309"/>
      <c r="BB213" s="309"/>
      <c r="BC213" s="309"/>
      <c r="BD213" s="309"/>
      <c r="BE213" s="309"/>
      <c r="BF213" s="309"/>
      <c r="BG213" s="309"/>
      <c r="BH213" s="309"/>
      <c r="BI213" s="309"/>
      <c r="BJ213" s="309"/>
      <c r="BK213" s="309"/>
      <c r="BL213" s="309"/>
      <c r="BM213" s="309"/>
      <c r="BN213" s="309"/>
      <c r="BO213" s="309"/>
      <c r="BP213" s="309"/>
      <c r="BQ213" s="309"/>
      <c r="BR213" s="309"/>
      <c r="BS213" s="309"/>
      <c r="BT213" s="412"/>
      <c r="BV213" s="309"/>
      <c r="BW213" s="309"/>
      <c r="BX213" s="309"/>
      <c r="BY213" s="309"/>
      <c r="BZ213" s="309"/>
      <c r="CA213" s="309"/>
      <c r="CB213" s="309"/>
      <c r="CC213" s="309"/>
      <c r="CD213" s="309"/>
      <c r="CE213" s="309"/>
      <c r="CF213" s="309"/>
      <c r="CG213" s="309"/>
      <c r="CH213" s="309"/>
      <c r="CI213" s="309"/>
      <c r="CJ213" s="309"/>
      <c r="CK213" s="309"/>
      <c r="CL213" s="309"/>
      <c r="CM213" s="309"/>
      <c r="CN213" s="309"/>
      <c r="CO213" s="309"/>
      <c r="CP213" s="309"/>
      <c r="CQ213" s="309"/>
      <c r="CR213" s="309"/>
      <c r="CS213" s="309"/>
      <c r="CT213" s="309"/>
      <c r="CU213" s="309"/>
      <c r="CV213" s="309"/>
      <c r="CW213" s="309"/>
      <c r="CX213" s="309"/>
      <c r="CY213" s="309"/>
      <c r="CZ213" s="309"/>
      <c r="DA213" s="309"/>
      <c r="DB213" s="309"/>
      <c r="DC213" s="309"/>
      <c r="DD213" s="309"/>
      <c r="DE213" s="309"/>
      <c r="DF213" s="309"/>
      <c r="DG213" s="309"/>
      <c r="DH213" s="309"/>
      <c r="DI213" s="309"/>
      <c r="DJ213" s="309"/>
      <c r="DK213" s="309"/>
      <c r="DL213" s="309"/>
      <c r="DM213" s="309"/>
      <c r="DN213" s="309"/>
      <c r="DO213" s="309"/>
      <c r="DP213" s="309"/>
      <c r="DQ213" s="309"/>
      <c r="DR213" s="309"/>
      <c r="DS213" s="309"/>
      <c r="DT213" s="309"/>
      <c r="DU213" s="309"/>
      <c r="DV213" s="309"/>
      <c r="DW213" s="309"/>
      <c r="DX213" s="309"/>
      <c r="DY213" s="309"/>
      <c r="DZ213" s="309"/>
      <c r="EA213" s="309"/>
      <c r="EB213" s="309"/>
      <c r="EC213" s="309"/>
      <c r="ED213" s="309"/>
      <c r="EE213" s="309"/>
      <c r="EF213" s="309"/>
      <c r="EG213" s="309"/>
      <c r="EH213" s="309"/>
      <c r="EI213" s="309"/>
      <c r="EJ213" s="309"/>
      <c r="EK213" s="309"/>
      <c r="EL213" s="309"/>
      <c r="EM213" s="309"/>
      <c r="EN213" s="309"/>
      <c r="EO213" s="309"/>
      <c r="EP213" s="309"/>
      <c r="EQ213" s="309"/>
      <c r="ER213" s="309"/>
      <c r="ES213" s="309"/>
      <c r="ET213" s="309"/>
      <c r="EU213" s="309"/>
      <c r="EV213" s="309"/>
      <c r="EW213" s="309"/>
      <c r="EX213" s="309"/>
      <c r="EY213" s="309"/>
      <c r="EZ213" s="309"/>
      <c r="FA213" s="309"/>
      <c r="FB213" s="309"/>
      <c r="FC213" s="309"/>
      <c r="FD213" s="309"/>
      <c r="FE213" s="309"/>
      <c r="FF213" s="309"/>
      <c r="FG213" s="309"/>
      <c r="FH213" s="309"/>
      <c r="FI213" s="309"/>
      <c r="FJ213" s="309"/>
      <c r="FK213" s="309"/>
      <c r="FL213" s="309"/>
      <c r="FM213" s="309"/>
      <c r="FN213" s="309"/>
      <c r="FO213" s="309"/>
      <c r="FP213" s="309"/>
      <c r="FQ213" s="309"/>
      <c r="FR213" s="309"/>
      <c r="FS213" s="309"/>
      <c r="FT213" s="309"/>
      <c r="FU213" s="309"/>
      <c r="FV213" s="309"/>
      <c r="FW213" s="309"/>
      <c r="FX213" s="309"/>
      <c r="FY213" s="309"/>
      <c r="FZ213" s="309"/>
      <c r="GA213" s="309"/>
      <c r="GB213" s="309"/>
      <c r="GC213" s="309"/>
      <c r="GD213" s="309"/>
      <c r="GE213" s="309"/>
      <c r="GF213" s="309"/>
      <c r="GG213" s="309"/>
      <c r="GH213" s="309"/>
      <c r="GI213" s="309"/>
      <c r="GJ213" s="309"/>
      <c r="GK213" s="309"/>
      <c r="GL213" s="309"/>
      <c r="GM213" s="309"/>
      <c r="GN213" s="309"/>
      <c r="GO213" s="309"/>
      <c r="GP213" s="309"/>
      <c r="GQ213" s="309"/>
      <c r="GR213" s="309"/>
      <c r="GS213" s="309"/>
      <c r="GT213" s="309"/>
      <c r="GU213" s="309"/>
      <c r="GV213" s="309"/>
      <c r="GW213" s="309"/>
      <c r="GX213" s="309"/>
      <c r="GY213" s="309"/>
      <c r="GZ213" s="309"/>
      <c r="HA213" s="309"/>
      <c r="HB213" s="309"/>
      <c r="HC213" s="309"/>
      <c r="HD213" s="309"/>
      <c r="HE213" s="309"/>
      <c r="HF213" s="309"/>
      <c r="HG213" s="309"/>
      <c r="HH213" s="309"/>
      <c r="HI213" s="309"/>
      <c r="HJ213" s="309"/>
      <c r="HK213" s="309"/>
      <c r="HL213" s="309"/>
      <c r="HM213" s="309"/>
      <c r="HN213" s="309"/>
      <c r="HO213" s="309"/>
      <c r="HP213" s="309"/>
      <c r="HQ213" s="309"/>
      <c r="HR213" s="309"/>
      <c r="HS213" s="309"/>
      <c r="HT213" s="309"/>
      <c r="HU213" s="309"/>
      <c r="HV213" s="309"/>
      <c r="HW213" s="309"/>
      <c r="HX213" s="309"/>
      <c r="HY213" s="309"/>
      <c r="HZ213" s="309"/>
      <c r="IA213" s="309"/>
      <c r="IB213" s="309"/>
      <c r="IC213" s="309"/>
      <c r="ID213" s="309"/>
      <c r="IE213" s="309"/>
      <c r="IF213" s="309"/>
      <c r="IG213" s="309"/>
      <c r="IH213" s="309"/>
    </row>
    <row r="214" spans="1:242" ht="12.75" customHeight="1" x14ac:dyDescent="0.25">
      <c r="A214" s="247"/>
      <c r="B214" s="264"/>
      <c r="C214" s="264"/>
      <c r="D214" s="307"/>
      <c r="E214" s="307"/>
      <c r="F214" s="307"/>
      <c r="G214" s="307"/>
      <c r="H214" s="307"/>
      <c r="I214" s="307"/>
      <c r="J214" s="307"/>
      <c r="K214" s="307"/>
      <c r="L214" s="307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  <c r="AJ214" s="307"/>
      <c r="AK214" s="307"/>
      <c r="AL214" s="307"/>
      <c r="AM214" s="307"/>
      <c r="AN214" s="307"/>
      <c r="AO214" s="307"/>
      <c r="AP214" s="307"/>
      <c r="AQ214" s="307"/>
      <c r="AR214" s="307"/>
      <c r="AS214" s="307"/>
      <c r="AT214" s="307"/>
      <c r="AU214" s="307"/>
      <c r="AV214" s="307"/>
      <c r="AW214" s="307"/>
      <c r="AX214" s="307"/>
      <c r="AY214" s="307"/>
      <c r="AZ214" s="307"/>
      <c r="BA214" s="307"/>
      <c r="BB214" s="307"/>
      <c r="BC214" s="307"/>
      <c r="BD214" s="307"/>
      <c r="BE214" s="307"/>
      <c r="BF214" s="307"/>
      <c r="BG214" s="307"/>
      <c r="BH214" s="307"/>
      <c r="BI214" s="307"/>
      <c r="BJ214" s="307"/>
      <c r="BK214" s="307"/>
      <c r="BL214" s="307"/>
      <c r="BM214" s="307"/>
      <c r="BN214" s="307"/>
      <c r="BO214" s="307"/>
      <c r="BP214" s="307"/>
      <c r="BQ214" s="307"/>
      <c r="BR214" s="307"/>
      <c r="BS214" s="307"/>
      <c r="BT214" s="409"/>
      <c r="BV214" s="309"/>
      <c r="BW214" s="309"/>
      <c r="BX214" s="309"/>
      <c r="BY214" s="309"/>
      <c r="BZ214" s="309"/>
      <c r="CA214" s="309"/>
      <c r="CB214" s="309"/>
      <c r="CC214" s="309"/>
      <c r="CD214" s="309"/>
      <c r="CE214" s="309"/>
      <c r="CF214" s="309"/>
      <c r="CG214" s="309"/>
      <c r="CH214" s="309"/>
      <c r="CI214" s="309"/>
      <c r="CJ214" s="309"/>
      <c r="CK214" s="309"/>
      <c r="CL214" s="309"/>
      <c r="CM214" s="309"/>
      <c r="CN214" s="309"/>
      <c r="CO214" s="309"/>
      <c r="CP214" s="309"/>
      <c r="CQ214" s="309"/>
      <c r="CR214" s="309"/>
      <c r="CS214" s="309"/>
      <c r="CT214" s="309"/>
      <c r="CU214" s="309"/>
      <c r="CV214" s="309"/>
      <c r="CW214" s="309"/>
      <c r="CX214" s="309"/>
      <c r="CY214" s="309"/>
      <c r="CZ214" s="309"/>
      <c r="DA214" s="309"/>
      <c r="DB214" s="309"/>
      <c r="DC214" s="309"/>
      <c r="DD214" s="309"/>
      <c r="DE214" s="309"/>
      <c r="DF214" s="309"/>
      <c r="DG214" s="309"/>
      <c r="DH214" s="309"/>
      <c r="DI214" s="309"/>
      <c r="DJ214" s="309"/>
      <c r="DK214" s="309"/>
      <c r="DL214" s="309"/>
      <c r="DM214" s="309"/>
      <c r="DN214" s="309"/>
      <c r="DO214" s="309"/>
      <c r="DP214" s="309"/>
      <c r="DQ214" s="309"/>
      <c r="DR214" s="309"/>
      <c r="DS214" s="309"/>
      <c r="DT214" s="309"/>
      <c r="DU214" s="309"/>
      <c r="DV214" s="309"/>
      <c r="DW214" s="309"/>
      <c r="DX214" s="309"/>
      <c r="DY214" s="309"/>
      <c r="DZ214" s="309"/>
      <c r="EA214" s="309"/>
      <c r="EB214" s="309"/>
      <c r="EC214" s="309"/>
      <c r="ED214" s="309"/>
      <c r="EE214" s="309"/>
      <c r="EF214" s="309"/>
      <c r="EG214" s="309"/>
      <c r="EH214" s="309"/>
      <c r="EI214" s="309"/>
      <c r="EJ214" s="309"/>
      <c r="EK214" s="309"/>
      <c r="EL214" s="309"/>
      <c r="EM214" s="309"/>
      <c r="EN214" s="309"/>
      <c r="EO214" s="309"/>
      <c r="EP214" s="309"/>
      <c r="EQ214" s="309"/>
      <c r="ER214" s="309"/>
      <c r="ES214" s="309"/>
      <c r="ET214" s="309"/>
      <c r="EU214" s="309"/>
      <c r="EV214" s="309"/>
      <c r="EW214" s="309"/>
      <c r="EX214" s="309"/>
      <c r="EY214" s="309"/>
      <c r="EZ214" s="309"/>
      <c r="FA214" s="309"/>
      <c r="FB214" s="309"/>
      <c r="FC214" s="309"/>
      <c r="FD214" s="309"/>
      <c r="FE214" s="309"/>
      <c r="FF214" s="309"/>
      <c r="FG214" s="309"/>
      <c r="FH214" s="309"/>
      <c r="FI214" s="309"/>
      <c r="FJ214" s="309"/>
      <c r="FK214" s="309"/>
      <c r="FL214" s="309"/>
      <c r="FM214" s="309"/>
      <c r="FN214" s="309"/>
      <c r="FO214" s="309"/>
      <c r="FP214" s="309"/>
      <c r="FQ214" s="309"/>
      <c r="FR214" s="309"/>
      <c r="FS214" s="309"/>
      <c r="FT214" s="309"/>
      <c r="FU214" s="309"/>
      <c r="FV214" s="309"/>
      <c r="FW214" s="309"/>
      <c r="FX214" s="309"/>
      <c r="FY214" s="309"/>
      <c r="FZ214" s="309"/>
      <c r="GA214" s="309"/>
      <c r="GB214" s="309"/>
      <c r="GC214" s="309"/>
      <c r="GD214" s="309"/>
      <c r="GE214" s="309"/>
      <c r="GF214" s="309"/>
      <c r="GG214" s="309"/>
      <c r="GH214" s="309"/>
      <c r="GI214" s="309"/>
      <c r="GJ214" s="309"/>
      <c r="GK214" s="309"/>
      <c r="GL214" s="309"/>
      <c r="GM214" s="309"/>
      <c r="GN214" s="309"/>
      <c r="GO214" s="309"/>
      <c r="GP214" s="309"/>
      <c r="GQ214" s="309"/>
      <c r="GR214" s="309"/>
      <c r="GS214" s="309"/>
      <c r="GT214" s="309"/>
      <c r="GU214" s="309"/>
      <c r="GV214" s="309"/>
      <c r="GW214" s="309"/>
      <c r="GX214" s="309"/>
      <c r="GY214" s="309"/>
      <c r="GZ214" s="309"/>
      <c r="HA214" s="309"/>
      <c r="HB214" s="309"/>
      <c r="HC214" s="309"/>
      <c r="HD214" s="309"/>
      <c r="HE214" s="309"/>
      <c r="HF214" s="309"/>
      <c r="HG214" s="309"/>
      <c r="HH214" s="309"/>
      <c r="HI214" s="309"/>
      <c r="HJ214" s="309"/>
      <c r="HK214" s="309"/>
      <c r="HL214" s="309"/>
      <c r="HM214" s="309"/>
      <c r="HN214" s="309"/>
      <c r="HO214" s="309"/>
      <c r="HP214" s="309"/>
      <c r="HQ214" s="309"/>
      <c r="HR214" s="309"/>
      <c r="HS214" s="309"/>
      <c r="HT214" s="309"/>
      <c r="HU214" s="309"/>
      <c r="HV214" s="309"/>
      <c r="HW214" s="309"/>
      <c r="HX214" s="309"/>
      <c r="HY214" s="309"/>
      <c r="HZ214" s="309"/>
      <c r="IA214" s="309"/>
      <c r="IB214" s="309"/>
      <c r="IC214" s="309"/>
      <c r="ID214" s="309"/>
      <c r="IE214" s="309"/>
      <c r="IF214" s="309"/>
      <c r="IG214" s="309"/>
      <c r="IH214" s="309"/>
    </row>
    <row r="215" spans="1:242" ht="12.75" customHeight="1" x14ac:dyDescent="0.25">
      <c r="A215" s="247"/>
      <c r="B215" s="264"/>
      <c r="C215" s="264"/>
      <c r="D215" s="307"/>
      <c r="E215" s="307"/>
      <c r="F215" s="307"/>
      <c r="G215" s="307"/>
      <c r="H215" s="307"/>
      <c r="I215" s="307"/>
      <c r="J215" s="307"/>
      <c r="K215" s="307"/>
      <c r="L215" s="307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  <c r="AE215" s="307"/>
      <c r="AF215" s="307"/>
      <c r="AG215" s="307"/>
      <c r="AH215" s="307"/>
      <c r="AI215" s="307"/>
      <c r="AJ215" s="307"/>
      <c r="AK215" s="307"/>
      <c r="AL215" s="307"/>
      <c r="AM215" s="307"/>
      <c r="AN215" s="307"/>
      <c r="AO215" s="307"/>
      <c r="AP215" s="307"/>
      <c r="AQ215" s="307"/>
      <c r="AR215" s="307"/>
      <c r="AS215" s="307"/>
      <c r="AT215" s="307"/>
      <c r="AU215" s="307"/>
      <c r="AV215" s="307"/>
      <c r="AW215" s="307"/>
      <c r="AX215" s="307"/>
      <c r="AY215" s="307"/>
      <c r="AZ215" s="307"/>
      <c r="BA215" s="307"/>
      <c r="BB215" s="307"/>
      <c r="BC215" s="307"/>
      <c r="BD215" s="307"/>
      <c r="BE215" s="307"/>
      <c r="BF215" s="307"/>
      <c r="BG215" s="307"/>
      <c r="BH215" s="307"/>
      <c r="BI215" s="307"/>
      <c r="BJ215" s="307"/>
      <c r="BK215" s="307"/>
      <c r="BL215" s="307"/>
      <c r="BM215" s="307"/>
      <c r="BN215" s="307"/>
      <c r="BO215" s="307"/>
      <c r="BP215" s="307"/>
      <c r="BQ215" s="307"/>
      <c r="BR215" s="307"/>
      <c r="BS215" s="307"/>
      <c r="BT215" s="409"/>
      <c r="BV215" s="309"/>
      <c r="BW215" s="309"/>
      <c r="BX215" s="309"/>
      <c r="BY215" s="309"/>
      <c r="BZ215" s="309"/>
      <c r="CA215" s="309"/>
      <c r="CB215" s="309"/>
      <c r="CC215" s="309"/>
      <c r="CD215" s="309"/>
      <c r="CE215" s="309"/>
      <c r="CF215" s="309"/>
      <c r="CG215" s="309"/>
      <c r="CH215" s="309"/>
      <c r="CI215" s="309"/>
      <c r="CJ215" s="309"/>
      <c r="CK215" s="309"/>
      <c r="CL215" s="309"/>
      <c r="CM215" s="309"/>
      <c r="CN215" s="309"/>
      <c r="CO215" s="309"/>
      <c r="CP215" s="309"/>
      <c r="CQ215" s="309"/>
      <c r="CR215" s="309"/>
      <c r="CS215" s="309"/>
      <c r="CT215" s="309"/>
      <c r="CU215" s="309"/>
      <c r="CV215" s="309"/>
      <c r="CW215" s="309"/>
      <c r="CX215" s="309"/>
      <c r="CY215" s="309"/>
      <c r="CZ215" s="309"/>
      <c r="DA215" s="309"/>
      <c r="DB215" s="309"/>
      <c r="DC215" s="309"/>
      <c r="DD215" s="309"/>
      <c r="DE215" s="309"/>
      <c r="DF215" s="309"/>
      <c r="DG215" s="309"/>
      <c r="DH215" s="309"/>
      <c r="DI215" s="309"/>
      <c r="DJ215" s="309"/>
      <c r="DK215" s="309"/>
      <c r="DL215" s="309"/>
      <c r="DM215" s="309"/>
      <c r="DN215" s="309"/>
      <c r="DO215" s="309"/>
      <c r="DP215" s="309"/>
      <c r="DQ215" s="309"/>
      <c r="DR215" s="309"/>
      <c r="DS215" s="309"/>
      <c r="DT215" s="309"/>
      <c r="DU215" s="309"/>
      <c r="DV215" s="309"/>
      <c r="DW215" s="309"/>
      <c r="DX215" s="309"/>
      <c r="DY215" s="309"/>
      <c r="DZ215" s="309"/>
      <c r="EA215" s="309"/>
      <c r="EB215" s="309"/>
      <c r="EC215" s="309"/>
      <c r="ED215" s="309"/>
      <c r="EE215" s="309"/>
      <c r="EF215" s="309"/>
      <c r="EG215" s="309"/>
      <c r="EH215" s="309"/>
      <c r="EI215" s="309"/>
      <c r="EJ215" s="309"/>
      <c r="EK215" s="309"/>
      <c r="EL215" s="309"/>
      <c r="EM215" s="309"/>
      <c r="EN215" s="309"/>
      <c r="EO215" s="309"/>
      <c r="EP215" s="309"/>
      <c r="EQ215" s="309"/>
      <c r="ER215" s="309"/>
      <c r="ES215" s="309"/>
      <c r="ET215" s="309"/>
      <c r="EU215" s="309"/>
      <c r="EV215" s="309"/>
      <c r="EW215" s="309"/>
      <c r="EX215" s="309"/>
      <c r="EY215" s="309"/>
      <c r="EZ215" s="309"/>
      <c r="FA215" s="309"/>
      <c r="FB215" s="309"/>
      <c r="FC215" s="309"/>
      <c r="FD215" s="309"/>
      <c r="FE215" s="309"/>
      <c r="FF215" s="309"/>
      <c r="FG215" s="309"/>
      <c r="FH215" s="309"/>
      <c r="FI215" s="309"/>
      <c r="FJ215" s="309"/>
      <c r="FK215" s="309"/>
      <c r="FL215" s="309"/>
      <c r="FM215" s="309"/>
      <c r="FN215" s="309"/>
      <c r="FO215" s="309"/>
      <c r="FP215" s="309"/>
      <c r="FQ215" s="309"/>
      <c r="FR215" s="309"/>
      <c r="FS215" s="309"/>
      <c r="FT215" s="309"/>
      <c r="FU215" s="309"/>
      <c r="FV215" s="309"/>
      <c r="FW215" s="309"/>
      <c r="FX215" s="309"/>
      <c r="FY215" s="309"/>
      <c r="FZ215" s="309"/>
      <c r="GA215" s="309"/>
      <c r="GB215" s="309"/>
      <c r="GC215" s="309"/>
      <c r="GD215" s="309"/>
      <c r="GE215" s="309"/>
      <c r="GF215" s="309"/>
      <c r="GG215" s="309"/>
      <c r="GH215" s="309"/>
      <c r="GI215" s="309"/>
      <c r="GJ215" s="309"/>
      <c r="GK215" s="309"/>
      <c r="GL215" s="309"/>
      <c r="GM215" s="309"/>
      <c r="GN215" s="309"/>
      <c r="GO215" s="309"/>
      <c r="GP215" s="309"/>
      <c r="GQ215" s="309"/>
      <c r="GR215" s="309"/>
      <c r="GS215" s="309"/>
      <c r="GT215" s="309"/>
      <c r="GU215" s="309"/>
      <c r="GV215" s="309"/>
      <c r="GW215" s="309"/>
      <c r="GX215" s="309"/>
      <c r="GY215" s="309"/>
      <c r="GZ215" s="309"/>
      <c r="HA215" s="309"/>
      <c r="HB215" s="309"/>
      <c r="HC215" s="309"/>
      <c r="HD215" s="309"/>
      <c r="HE215" s="309"/>
      <c r="HF215" s="309"/>
      <c r="HG215" s="309"/>
      <c r="HH215" s="309"/>
      <c r="HI215" s="309"/>
      <c r="HJ215" s="309"/>
      <c r="HK215" s="309"/>
      <c r="HL215" s="309"/>
      <c r="HM215" s="309"/>
      <c r="HN215" s="309"/>
      <c r="HO215" s="309"/>
      <c r="HP215" s="309"/>
      <c r="HQ215" s="309"/>
      <c r="HR215" s="309"/>
      <c r="HS215" s="309"/>
      <c r="HT215" s="309"/>
      <c r="HU215" s="309"/>
      <c r="HV215" s="309"/>
      <c r="HW215" s="309"/>
      <c r="HX215" s="309"/>
      <c r="HY215" s="309"/>
      <c r="HZ215" s="309"/>
      <c r="IA215" s="309"/>
      <c r="IB215" s="309"/>
      <c r="IC215" s="309"/>
      <c r="ID215" s="309"/>
      <c r="IE215" s="309"/>
      <c r="IF215" s="309"/>
      <c r="IG215" s="309"/>
      <c r="IH215" s="309"/>
    </row>
    <row r="216" spans="1:242" ht="12.75" customHeight="1" x14ac:dyDescent="0.25">
      <c r="A216" s="247"/>
      <c r="B216" s="264"/>
      <c r="C216" s="264"/>
      <c r="D216" s="307"/>
      <c r="E216" s="307"/>
      <c r="F216" s="307"/>
      <c r="G216" s="307"/>
      <c r="H216" s="307"/>
      <c r="I216" s="307"/>
      <c r="J216" s="307"/>
      <c r="K216" s="307"/>
      <c r="L216" s="307"/>
      <c r="M216" s="307"/>
      <c r="N216" s="307"/>
      <c r="O216" s="307"/>
      <c r="P216" s="307"/>
      <c r="Q216" s="307"/>
      <c r="R216" s="307"/>
      <c r="S216" s="307"/>
      <c r="T216" s="307"/>
      <c r="U216" s="307"/>
      <c r="V216" s="307"/>
      <c r="W216" s="307"/>
      <c r="X216" s="307"/>
      <c r="Y216" s="307"/>
      <c r="Z216" s="307"/>
      <c r="AA216" s="307"/>
      <c r="AB216" s="307"/>
      <c r="AC216" s="307"/>
      <c r="AD216" s="307"/>
      <c r="AE216" s="307"/>
      <c r="AF216" s="307"/>
      <c r="AG216" s="307"/>
      <c r="AH216" s="307"/>
      <c r="AI216" s="307"/>
      <c r="AJ216" s="307"/>
      <c r="AK216" s="307"/>
      <c r="AL216" s="307"/>
      <c r="AM216" s="307"/>
      <c r="AN216" s="307"/>
      <c r="AO216" s="307"/>
      <c r="AP216" s="307"/>
      <c r="AQ216" s="307"/>
      <c r="AR216" s="307"/>
      <c r="AS216" s="307"/>
      <c r="AT216" s="307"/>
      <c r="AU216" s="307"/>
      <c r="AV216" s="307"/>
      <c r="AW216" s="307"/>
      <c r="AX216" s="307"/>
      <c r="AY216" s="307"/>
      <c r="AZ216" s="307"/>
      <c r="BA216" s="307"/>
      <c r="BB216" s="307"/>
      <c r="BC216" s="307"/>
      <c r="BD216" s="307"/>
      <c r="BE216" s="307"/>
      <c r="BF216" s="307"/>
      <c r="BG216" s="307"/>
      <c r="BH216" s="307"/>
      <c r="BI216" s="307"/>
      <c r="BJ216" s="307"/>
      <c r="BK216" s="307"/>
      <c r="BL216" s="307"/>
      <c r="BM216" s="307"/>
      <c r="BN216" s="307"/>
      <c r="BO216" s="307"/>
      <c r="BP216" s="307"/>
      <c r="BQ216" s="307"/>
      <c r="BR216" s="307"/>
      <c r="BS216" s="307"/>
      <c r="BT216" s="409"/>
      <c r="BV216" s="309"/>
      <c r="BW216" s="309"/>
      <c r="BX216" s="309"/>
      <c r="BY216" s="309"/>
      <c r="BZ216" s="309"/>
      <c r="CA216" s="309"/>
      <c r="CB216" s="309"/>
      <c r="CC216" s="309"/>
      <c r="CD216" s="309"/>
      <c r="CE216" s="309"/>
      <c r="CF216" s="309"/>
      <c r="CG216" s="309"/>
      <c r="CH216" s="309"/>
      <c r="CI216" s="309"/>
      <c r="CJ216" s="309"/>
      <c r="CK216" s="309"/>
      <c r="CL216" s="309"/>
      <c r="CM216" s="309"/>
      <c r="CN216" s="309"/>
      <c r="CO216" s="309"/>
      <c r="CP216" s="309"/>
      <c r="CQ216" s="309"/>
      <c r="CR216" s="309"/>
      <c r="CS216" s="309"/>
      <c r="CT216" s="309"/>
      <c r="CU216" s="309"/>
      <c r="CV216" s="309"/>
      <c r="CW216" s="309"/>
      <c r="CX216" s="309"/>
      <c r="CY216" s="309"/>
      <c r="CZ216" s="309"/>
      <c r="DA216" s="309"/>
      <c r="DB216" s="309"/>
      <c r="DC216" s="309"/>
      <c r="DD216" s="309"/>
      <c r="DE216" s="309"/>
      <c r="DF216" s="309"/>
      <c r="DG216" s="309"/>
      <c r="DH216" s="309"/>
      <c r="DI216" s="309"/>
      <c r="DJ216" s="309"/>
      <c r="DK216" s="309"/>
      <c r="DL216" s="309"/>
      <c r="DM216" s="309"/>
      <c r="DN216" s="309"/>
      <c r="DO216" s="309"/>
      <c r="DP216" s="309"/>
      <c r="DQ216" s="309"/>
      <c r="DR216" s="309"/>
      <c r="DS216" s="309"/>
      <c r="DT216" s="309"/>
      <c r="DU216" s="309"/>
      <c r="DV216" s="309"/>
      <c r="DW216" s="309"/>
      <c r="DX216" s="309"/>
      <c r="DY216" s="309"/>
      <c r="DZ216" s="309"/>
      <c r="EA216" s="309"/>
      <c r="EB216" s="309"/>
      <c r="EC216" s="309"/>
      <c r="ED216" s="309"/>
      <c r="EE216" s="309"/>
      <c r="EF216" s="309"/>
      <c r="EG216" s="309"/>
      <c r="EH216" s="309"/>
      <c r="EI216" s="309"/>
      <c r="EJ216" s="309"/>
      <c r="EK216" s="309"/>
      <c r="EL216" s="309"/>
      <c r="EM216" s="309"/>
      <c r="EN216" s="309"/>
      <c r="EO216" s="309"/>
      <c r="EP216" s="309"/>
      <c r="EQ216" s="309"/>
      <c r="ER216" s="309"/>
      <c r="ES216" s="309"/>
      <c r="ET216" s="309"/>
      <c r="EU216" s="309"/>
      <c r="EV216" s="309"/>
      <c r="EW216" s="309"/>
      <c r="EX216" s="309"/>
      <c r="EY216" s="309"/>
      <c r="EZ216" s="309"/>
      <c r="FA216" s="309"/>
      <c r="FB216" s="309"/>
      <c r="FC216" s="309"/>
      <c r="FD216" s="309"/>
      <c r="FE216" s="309"/>
      <c r="FF216" s="309"/>
      <c r="FG216" s="309"/>
      <c r="FH216" s="309"/>
      <c r="FI216" s="309"/>
      <c r="FJ216" s="309"/>
      <c r="FK216" s="309"/>
      <c r="FL216" s="309"/>
      <c r="FM216" s="309"/>
      <c r="FN216" s="309"/>
      <c r="FO216" s="309"/>
      <c r="FP216" s="309"/>
      <c r="FQ216" s="309"/>
      <c r="FR216" s="309"/>
      <c r="FS216" s="309"/>
      <c r="FT216" s="309"/>
      <c r="FU216" s="309"/>
      <c r="FV216" s="309"/>
      <c r="FW216" s="309"/>
      <c r="FX216" s="309"/>
      <c r="FY216" s="309"/>
      <c r="FZ216" s="309"/>
      <c r="GA216" s="309"/>
      <c r="GB216" s="309"/>
      <c r="GC216" s="309"/>
      <c r="GD216" s="309"/>
      <c r="GE216" s="309"/>
      <c r="GF216" s="309"/>
      <c r="GG216" s="309"/>
      <c r="GH216" s="309"/>
      <c r="GI216" s="309"/>
      <c r="GJ216" s="309"/>
      <c r="GK216" s="309"/>
      <c r="GL216" s="309"/>
      <c r="GM216" s="309"/>
      <c r="GN216" s="309"/>
      <c r="GO216" s="309"/>
      <c r="GP216" s="309"/>
      <c r="GQ216" s="309"/>
      <c r="GR216" s="309"/>
      <c r="GS216" s="309"/>
      <c r="GT216" s="309"/>
      <c r="GU216" s="309"/>
      <c r="GV216" s="309"/>
      <c r="GW216" s="309"/>
      <c r="GX216" s="309"/>
      <c r="GY216" s="309"/>
      <c r="GZ216" s="309"/>
      <c r="HA216" s="309"/>
      <c r="HB216" s="309"/>
      <c r="HC216" s="309"/>
      <c r="HD216" s="309"/>
      <c r="HE216" s="309"/>
      <c r="HF216" s="309"/>
      <c r="HG216" s="309"/>
      <c r="HH216" s="309"/>
      <c r="HI216" s="309"/>
      <c r="HJ216" s="309"/>
      <c r="HK216" s="309"/>
      <c r="HL216" s="309"/>
      <c r="HM216" s="309"/>
      <c r="HN216" s="309"/>
      <c r="HO216" s="309"/>
      <c r="HP216" s="309"/>
      <c r="HQ216" s="309"/>
      <c r="HR216" s="309"/>
      <c r="HS216" s="309"/>
      <c r="HT216" s="309"/>
      <c r="HU216" s="309"/>
      <c r="HV216" s="309"/>
      <c r="HW216" s="309"/>
      <c r="HX216" s="309"/>
      <c r="HY216" s="309"/>
      <c r="HZ216" s="309"/>
      <c r="IA216" s="309"/>
      <c r="IB216" s="309"/>
      <c r="IC216" s="309"/>
      <c r="ID216" s="309"/>
      <c r="IE216" s="309"/>
      <c r="IF216" s="309"/>
      <c r="IG216" s="309"/>
      <c r="IH216" s="309"/>
    </row>
    <row r="217" spans="1:242" ht="12.75" customHeight="1" x14ac:dyDescent="0.25">
      <c r="A217" s="247"/>
      <c r="B217" s="264"/>
      <c r="C217" s="264"/>
      <c r="D217" s="307"/>
      <c r="E217" s="307"/>
      <c r="F217" s="307"/>
      <c r="G217" s="307"/>
      <c r="H217" s="307"/>
      <c r="I217" s="307"/>
      <c r="J217" s="307"/>
      <c r="K217" s="307"/>
      <c r="L217" s="307"/>
      <c r="M217" s="307"/>
      <c r="N217" s="307"/>
      <c r="O217" s="307"/>
      <c r="P217" s="307"/>
      <c r="Q217" s="307"/>
      <c r="R217" s="307"/>
      <c r="S217" s="307"/>
      <c r="T217" s="307"/>
      <c r="U217" s="307"/>
      <c r="V217" s="307"/>
      <c r="W217" s="307"/>
      <c r="X217" s="307"/>
      <c r="Y217" s="307"/>
      <c r="Z217" s="307"/>
      <c r="AA217" s="307"/>
      <c r="AB217" s="307"/>
      <c r="AC217" s="307"/>
      <c r="AD217" s="307"/>
      <c r="AE217" s="307"/>
      <c r="AF217" s="307"/>
      <c r="AG217" s="307"/>
      <c r="AH217" s="307"/>
      <c r="AI217" s="307"/>
      <c r="AJ217" s="307"/>
      <c r="AK217" s="307"/>
      <c r="AL217" s="307"/>
      <c r="AM217" s="307"/>
      <c r="AN217" s="307"/>
      <c r="AO217" s="307"/>
      <c r="AP217" s="307"/>
      <c r="AQ217" s="307"/>
      <c r="AR217" s="307"/>
      <c r="AS217" s="307"/>
      <c r="AT217" s="307"/>
      <c r="AU217" s="307"/>
      <c r="AV217" s="307"/>
      <c r="AW217" s="307"/>
      <c r="AX217" s="307"/>
      <c r="AY217" s="307"/>
      <c r="AZ217" s="307"/>
      <c r="BA217" s="307"/>
      <c r="BB217" s="307"/>
      <c r="BC217" s="307"/>
      <c r="BD217" s="307"/>
      <c r="BE217" s="307"/>
      <c r="BF217" s="307"/>
      <c r="BG217" s="307"/>
      <c r="BH217" s="307"/>
      <c r="BI217" s="307"/>
      <c r="BJ217" s="307"/>
      <c r="BK217" s="307"/>
      <c r="BL217" s="307"/>
      <c r="BM217" s="307"/>
      <c r="BN217" s="307"/>
      <c r="BO217" s="307"/>
      <c r="BP217" s="307"/>
      <c r="BQ217" s="307"/>
      <c r="BR217" s="307"/>
      <c r="BS217" s="307"/>
      <c r="BT217" s="409"/>
      <c r="BV217" s="309"/>
      <c r="BW217" s="309"/>
      <c r="BX217" s="309"/>
      <c r="BY217" s="309"/>
      <c r="BZ217" s="309"/>
      <c r="CA217" s="309"/>
      <c r="CB217" s="309"/>
      <c r="CC217" s="309"/>
      <c r="CD217" s="309"/>
      <c r="CE217" s="309"/>
      <c r="CF217" s="309"/>
      <c r="CG217" s="309"/>
      <c r="CH217" s="309"/>
      <c r="CI217" s="309"/>
      <c r="CJ217" s="309"/>
      <c r="CK217" s="309"/>
      <c r="CL217" s="309"/>
      <c r="CM217" s="309"/>
      <c r="CN217" s="309"/>
      <c r="CO217" s="309"/>
      <c r="CP217" s="309"/>
      <c r="CQ217" s="309"/>
      <c r="CR217" s="309"/>
      <c r="CS217" s="309"/>
      <c r="CT217" s="309"/>
      <c r="CU217" s="309"/>
      <c r="CV217" s="309"/>
      <c r="CW217" s="309"/>
      <c r="CX217" s="309"/>
      <c r="CY217" s="309"/>
      <c r="CZ217" s="309"/>
      <c r="DA217" s="309"/>
      <c r="DB217" s="309"/>
      <c r="DC217" s="309"/>
      <c r="DD217" s="309"/>
      <c r="DE217" s="309"/>
      <c r="DF217" s="309"/>
      <c r="DG217" s="309"/>
      <c r="DH217" s="309"/>
      <c r="DI217" s="309"/>
      <c r="DJ217" s="309"/>
      <c r="DK217" s="309"/>
      <c r="DL217" s="309"/>
      <c r="DM217" s="309"/>
      <c r="DN217" s="309"/>
      <c r="DO217" s="309"/>
      <c r="DP217" s="309"/>
      <c r="DQ217" s="309"/>
      <c r="DR217" s="309"/>
      <c r="DS217" s="309"/>
      <c r="DT217" s="309"/>
      <c r="DU217" s="309"/>
      <c r="DV217" s="309"/>
      <c r="DW217" s="309"/>
      <c r="DX217" s="309"/>
      <c r="DY217" s="309"/>
      <c r="DZ217" s="309"/>
      <c r="EA217" s="309"/>
      <c r="EB217" s="309"/>
      <c r="EC217" s="309"/>
      <c r="ED217" s="309"/>
      <c r="EE217" s="309"/>
      <c r="EF217" s="309"/>
      <c r="EG217" s="309"/>
      <c r="EH217" s="309"/>
      <c r="EI217" s="309"/>
      <c r="EJ217" s="309"/>
      <c r="EK217" s="309"/>
      <c r="EL217" s="309"/>
      <c r="EM217" s="309"/>
      <c r="EN217" s="309"/>
      <c r="EO217" s="309"/>
      <c r="EP217" s="309"/>
      <c r="EQ217" s="309"/>
      <c r="ER217" s="309"/>
      <c r="ES217" s="309"/>
      <c r="ET217" s="309"/>
      <c r="EU217" s="309"/>
      <c r="EV217" s="309"/>
      <c r="EW217" s="309"/>
      <c r="EX217" s="309"/>
      <c r="EY217" s="309"/>
      <c r="EZ217" s="309"/>
      <c r="FA217" s="309"/>
      <c r="FB217" s="309"/>
      <c r="FC217" s="309"/>
      <c r="FD217" s="309"/>
      <c r="FE217" s="309"/>
      <c r="FF217" s="309"/>
      <c r="FG217" s="309"/>
      <c r="FH217" s="309"/>
      <c r="FI217" s="309"/>
      <c r="FJ217" s="309"/>
      <c r="FK217" s="309"/>
      <c r="FL217" s="309"/>
      <c r="FM217" s="309"/>
      <c r="FN217" s="309"/>
      <c r="FO217" s="309"/>
      <c r="FP217" s="309"/>
      <c r="FQ217" s="309"/>
      <c r="FR217" s="309"/>
      <c r="FS217" s="309"/>
      <c r="FT217" s="309"/>
      <c r="FU217" s="309"/>
      <c r="FV217" s="309"/>
      <c r="FW217" s="309"/>
      <c r="FX217" s="309"/>
      <c r="FY217" s="309"/>
      <c r="FZ217" s="309"/>
      <c r="GA217" s="309"/>
      <c r="GB217" s="309"/>
      <c r="GC217" s="309"/>
      <c r="GD217" s="309"/>
      <c r="GE217" s="309"/>
      <c r="GF217" s="309"/>
      <c r="GG217" s="309"/>
      <c r="GH217" s="309"/>
      <c r="GI217" s="309"/>
      <c r="GJ217" s="309"/>
      <c r="GK217" s="309"/>
      <c r="GL217" s="309"/>
      <c r="GM217" s="309"/>
      <c r="GN217" s="309"/>
      <c r="GO217" s="309"/>
      <c r="GP217" s="309"/>
      <c r="GQ217" s="309"/>
      <c r="GR217" s="309"/>
      <c r="GS217" s="309"/>
      <c r="GT217" s="309"/>
      <c r="GU217" s="309"/>
      <c r="GV217" s="309"/>
      <c r="GW217" s="309"/>
      <c r="GX217" s="309"/>
      <c r="GY217" s="309"/>
      <c r="GZ217" s="309"/>
      <c r="HA217" s="309"/>
      <c r="HB217" s="309"/>
      <c r="HC217" s="309"/>
      <c r="HD217" s="309"/>
      <c r="HE217" s="309"/>
      <c r="HF217" s="309"/>
      <c r="HG217" s="309"/>
      <c r="HH217" s="309"/>
      <c r="HI217" s="309"/>
      <c r="HJ217" s="309"/>
      <c r="HK217" s="309"/>
      <c r="HL217" s="309"/>
      <c r="HM217" s="309"/>
      <c r="HN217" s="309"/>
      <c r="HO217" s="309"/>
      <c r="HP217" s="309"/>
      <c r="HQ217" s="309"/>
      <c r="HR217" s="309"/>
      <c r="HS217" s="309"/>
      <c r="HT217" s="309"/>
      <c r="HU217" s="309"/>
      <c r="HV217" s="309"/>
      <c r="HW217" s="309"/>
      <c r="HX217" s="309"/>
      <c r="HY217" s="309"/>
      <c r="HZ217" s="309"/>
      <c r="IA217" s="309"/>
      <c r="IB217" s="309"/>
      <c r="IC217" s="309"/>
      <c r="ID217" s="309"/>
      <c r="IE217" s="309"/>
      <c r="IF217" s="309"/>
      <c r="IG217" s="309"/>
      <c r="IH217" s="309"/>
    </row>
    <row r="218" spans="1:242" ht="12.75" customHeight="1" x14ac:dyDescent="0.25">
      <c r="A218" s="247"/>
      <c r="B218" s="264"/>
      <c r="C218" s="264"/>
      <c r="D218" s="307"/>
      <c r="E218" s="307"/>
      <c r="F218" s="307"/>
      <c r="G218" s="307"/>
      <c r="H218" s="307"/>
      <c r="I218" s="307"/>
      <c r="J218" s="307"/>
      <c r="K218" s="307"/>
      <c r="L218" s="307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307"/>
      <c r="AO218" s="307"/>
      <c r="AP218" s="307"/>
      <c r="AQ218" s="307"/>
      <c r="AR218" s="307"/>
      <c r="AS218" s="307"/>
      <c r="AT218" s="307"/>
      <c r="AU218" s="307"/>
      <c r="AV218" s="307"/>
      <c r="AW218" s="307"/>
      <c r="AX218" s="307"/>
      <c r="AY218" s="307"/>
      <c r="AZ218" s="307"/>
      <c r="BA218" s="307"/>
      <c r="BB218" s="307"/>
      <c r="BC218" s="307"/>
      <c r="BD218" s="307"/>
      <c r="BE218" s="307"/>
      <c r="BF218" s="307"/>
      <c r="BG218" s="307"/>
      <c r="BH218" s="307"/>
      <c r="BI218" s="307"/>
      <c r="BJ218" s="307"/>
      <c r="BK218" s="307"/>
      <c r="BL218" s="307"/>
      <c r="BM218" s="307"/>
      <c r="BN218" s="307"/>
      <c r="BO218" s="307"/>
      <c r="BP218" s="307"/>
      <c r="BQ218" s="307"/>
      <c r="BR218" s="307"/>
      <c r="BS218" s="307"/>
      <c r="BT218" s="409"/>
      <c r="BV218" s="309"/>
      <c r="BW218" s="309"/>
      <c r="BX218" s="309"/>
      <c r="BY218" s="309"/>
      <c r="BZ218" s="309"/>
      <c r="CA218" s="309"/>
      <c r="CB218" s="309"/>
      <c r="CC218" s="309"/>
      <c r="CD218" s="309"/>
      <c r="CE218" s="309"/>
      <c r="CF218" s="309"/>
      <c r="CG218" s="309"/>
      <c r="CH218" s="309"/>
      <c r="CI218" s="309"/>
      <c r="CJ218" s="309"/>
      <c r="CK218" s="309"/>
      <c r="CL218" s="309"/>
      <c r="CM218" s="309"/>
      <c r="CN218" s="309"/>
      <c r="CO218" s="309"/>
      <c r="CP218" s="309"/>
      <c r="CQ218" s="309"/>
      <c r="CR218" s="309"/>
      <c r="CS218" s="309"/>
      <c r="CT218" s="309"/>
      <c r="CU218" s="309"/>
      <c r="CV218" s="309"/>
      <c r="CW218" s="309"/>
      <c r="CX218" s="309"/>
      <c r="CY218" s="309"/>
      <c r="CZ218" s="309"/>
      <c r="DA218" s="309"/>
      <c r="DB218" s="309"/>
      <c r="DC218" s="309"/>
      <c r="DD218" s="309"/>
      <c r="DE218" s="309"/>
      <c r="DF218" s="309"/>
      <c r="DG218" s="309"/>
      <c r="DH218" s="309"/>
      <c r="DI218" s="309"/>
      <c r="DJ218" s="309"/>
      <c r="DK218" s="309"/>
      <c r="DL218" s="309"/>
      <c r="DM218" s="309"/>
      <c r="DN218" s="309"/>
      <c r="DO218" s="309"/>
      <c r="DP218" s="309"/>
      <c r="DQ218" s="309"/>
      <c r="DR218" s="309"/>
      <c r="DS218" s="309"/>
      <c r="DT218" s="309"/>
      <c r="DU218" s="309"/>
      <c r="DV218" s="309"/>
      <c r="DW218" s="309"/>
      <c r="DX218" s="309"/>
      <c r="DY218" s="309"/>
      <c r="DZ218" s="309"/>
      <c r="EA218" s="309"/>
      <c r="EB218" s="309"/>
      <c r="EC218" s="309"/>
      <c r="ED218" s="309"/>
      <c r="EE218" s="309"/>
      <c r="EF218" s="309"/>
      <c r="EG218" s="309"/>
      <c r="EH218" s="309"/>
      <c r="EI218" s="309"/>
      <c r="EJ218" s="309"/>
      <c r="EK218" s="309"/>
      <c r="EL218" s="309"/>
      <c r="EM218" s="309"/>
      <c r="EN218" s="309"/>
      <c r="EO218" s="309"/>
      <c r="EP218" s="309"/>
      <c r="EQ218" s="309"/>
      <c r="ER218" s="309"/>
      <c r="ES218" s="309"/>
      <c r="ET218" s="309"/>
      <c r="EU218" s="309"/>
      <c r="EV218" s="309"/>
      <c r="EW218" s="309"/>
      <c r="EX218" s="309"/>
      <c r="EY218" s="309"/>
      <c r="EZ218" s="309"/>
      <c r="FA218" s="309"/>
      <c r="FB218" s="309"/>
      <c r="FC218" s="309"/>
      <c r="FD218" s="309"/>
      <c r="FE218" s="309"/>
      <c r="FF218" s="309"/>
      <c r="FG218" s="309"/>
      <c r="FH218" s="309"/>
      <c r="FI218" s="309"/>
      <c r="FJ218" s="309"/>
      <c r="FK218" s="309"/>
      <c r="FL218" s="309"/>
      <c r="FM218" s="309"/>
      <c r="FN218" s="309"/>
      <c r="FO218" s="309"/>
      <c r="FP218" s="309"/>
      <c r="FQ218" s="309"/>
      <c r="FR218" s="309"/>
      <c r="FS218" s="309"/>
      <c r="FT218" s="309"/>
      <c r="FU218" s="309"/>
      <c r="FV218" s="309"/>
      <c r="FW218" s="309"/>
      <c r="FX218" s="309"/>
      <c r="FY218" s="309"/>
      <c r="FZ218" s="309"/>
      <c r="GA218" s="309"/>
      <c r="GB218" s="309"/>
      <c r="GC218" s="309"/>
      <c r="GD218" s="309"/>
      <c r="GE218" s="309"/>
      <c r="GF218" s="309"/>
      <c r="GG218" s="309"/>
      <c r="GH218" s="309"/>
      <c r="GI218" s="309"/>
      <c r="GJ218" s="309"/>
      <c r="GK218" s="309"/>
      <c r="GL218" s="309"/>
      <c r="GM218" s="309"/>
      <c r="GN218" s="309"/>
      <c r="GO218" s="309"/>
      <c r="GP218" s="309"/>
      <c r="GQ218" s="309"/>
      <c r="GR218" s="309"/>
      <c r="GS218" s="309"/>
      <c r="GT218" s="309"/>
      <c r="GU218" s="309"/>
      <c r="GV218" s="309"/>
      <c r="GW218" s="309"/>
      <c r="GX218" s="309"/>
      <c r="GY218" s="309"/>
      <c r="GZ218" s="309"/>
      <c r="HA218" s="309"/>
      <c r="HB218" s="309"/>
      <c r="HC218" s="309"/>
      <c r="HD218" s="309"/>
      <c r="HE218" s="309"/>
      <c r="HF218" s="309"/>
      <c r="HG218" s="309"/>
      <c r="HH218" s="309"/>
      <c r="HI218" s="309"/>
      <c r="HJ218" s="309"/>
      <c r="HK218" s="309"/>
      <c r="HL218" s="309"/>
      <c r="HM218" s="309"/>
      <c r="HN218" s="309"/>
      <c r="HO218" s="309"/>
      <c r="HP218" s="309"/>
      <c r="HQ218" s="309"/>
      <c r="HR218" s="309"/>
      <c r="HS218" s="309"/>
      <c r="HT218" s="309"/>
      <c r="HU218" s="309"/>
      <c r="HV218" s="309"/>
      <c r="HW218" s="309"/>
      <c r="HX218" s="309"/>
      <c r="HY218" s="309"/>
      <c r="HZ218" s="309"/>
      <c r="IA218" s="309"/>
      <c r="IB218" s="309"/>
      <c r="IC218" s="309"/>
      <c r="ID218" s="309"/>
      <c r="IE218" s="309"/>
      <c r="IF218" s="309"/>
      <c r="IG218" s="309"/>
      <c r="IH218" s="309"/>
    </row>
    <row r="219" spans="1:242" ht="12.75" customHeight="1" x14ac:dyDescent="0.25">
      <c r="A219" s="247"/>
      <c r="B219" s="264"/>
      <c r="C219" s="264"/>
      <c r="D219" s="307"/>
      <c r="E219" s="307"/>
      <c r="F219" s="307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  <c r="AC219" s="307"/>
      <c r="AD219" s="307"/>
      <c r="AE219" s="307"/>
      <c r="AF219" s="307"/>
      <c r="AG219" s="307"/>
      <c r="AH219" s="307"/>
      <c r="AI219" s="307"/>
      <c r="AJ219" s="307"/>
      <c r="AK219" s="307"/>
      <c r="AL219" s="307"/>
      <c r="AM219" s="307"/>
      <c r="AN219" s="307"/>
      <c r="AO219" s="307"/>
      <c r="AP219" s="307"/>
      <c r="AQ219" s="307"/>
      <c r="AR219" s="307"/>
      <c r="AS219" s="307"/>
      <c r="AT219" s="307"/>
      <c r="AU219" s="307"/>
      <c r="AV219" s="307"/>
      <c r="AW219" s="307"/>
      <c r="AX219" s="307"/>
      <c r="AY219" s="307"/>
      <c r="AZ219" s="307"/>
      <c r="BA219" s="307"/>
      <c r="BB219" s="307"/>
      <c r="BC219" s="307"/>
      <c r="BD219" s="307"/>
      <c r="BE219" s="307"/>
      <c r="BF219" s="307"/>
      <c r="BG219" s="307"/>
      <c r="BH219" s="307"/>
      <c r="BI219" s="307"/>
      <c r="BJ219" s="307"/>
      <c r="BK219" s="307"/>
      <c r="BL219" s="307"/>
      <c r="BM219" s="307"/>
      <c r="BN219" s="307"/>
      <c r="BO219" s="307"/>
      <c r="BP219" s="307"/>
      <c r="BQ219" s="307"/>
      <c r="BR219" s="307"/>
      <c r="BS219" s="307"/>
      <c r="BT219" s="409"/>
      <c r="BV219" s="309"/>
      <c r="BW219" s="309"/>
      <c r="BX219" s="309"/>
      <c r="BY219" s="309"/>
      <c r="BZ219" s="309"/>
      <c r="CA219" s="309"/>
      <c r="CB219" s="309"/>
      <c r="CC219" s="309"/>
      <c r="CD219" s="309"/>
      <c r="CE219" s="309"/>
      <c r="CF219" s="309"/>
      <c r="CG219" s="309"/>
      <c r="CH219" s="309"/>
      <c r="CI219" s="309"/>
      <c r="CJ219" s="309"/>
      <c r="CK219" s="309"/>
      <c r="CL219" s="309"/>
      <c r="CM219" s="309"/>
      <c r="CN219" s="309"/>
      <c r="CO219" s="309"/>
      <c r="CP219" s="309"/>
      <c r="CQ219" s="309"/>
      <c r="CR219" s="309"/>
      <c r="CS219" s="309"/>
      <c r="CT219" s="309"/>
      <c r="CU219" s="309"/>
      <c r="CV219" s="309"/>
      <c r="CW219" s="309"/>
      <c r="CX219" s="309"/>
      <c r="CY219" s="309"/>
      <c r="CZ219" s="309"/>
      <c r="DA219" s="309"/>
      <c r="DB219" s="309"/>
      <c r="DC219" s="309"/>
      <c r="DD219" s="309"/>
      <c r="DE219" s="309"/>
      <c r="DF219" s="309"/>
      <c r="DG219" s="309"/>
      <c r="DH219" s="309"/>
      <c r="DI219" s="309"/>
      <c r="DJ219" s="309"/>
      <c r="DK219" s="309"/>
      <c r="DL219" s="309"/>
      <c r="DM219" s="309"/>
      <c r="DN219" s="309"/>
      <c r="DO219" s="309"/>
      <c r="DP219" s="309"/>
      <c r="DQ219" s="309"/>
      <c r="DR219" s="309"/>
      <c r="DS219" s="309"/>
      <c r="DT219" s="309"/>
      <c r="DU219" s="309"/>
      <c r="DV219" s="309"/>
      <c r="DW219" s="309"/>
      <c r="DX219" s="309"/>
      <c r="DY219" s="309"/>
      <c r="DZ219" s="309"/>
      <c r="EA219" s="309"/>
      <c r="EB219" s="309"/>
      <c r="EC219" s="309"/>
      <c r="ED219" s="309"/>
      <c r="EE219" s="309"/>
      <c r="EF219" s="309"/>
      <c r="EG219" s="309"/>
      <c r="EH219" s="309"/>
      <c r="EI219" s="309"/>
      <c r="EJ219" s="309"/>
      <c r="EK219" s="309"/>
      <c r="EL219" s="309"/>
      <c r="EM219" s="309"/>
      <c r="EN219" s="309"/>
      <c r="EO219" s="309"/>
      <c r="EP219" s="309"/>
      <c r="EQ219" s="309"/>
      <c r="ER219" s="309"/>
      <c r="ES219" s="309"/>
      <c r="ET219" s="309"/>
      <c r="EU219" s="309"/>
      <c r="EV219" s="309"/>
      <c r="EW219" s="309"/>
      <c r="EX219" s="309"/>
      <c r="EY219" s="309"/>
      <c r="EZ219" s="309"/>
      <c r="FA219" s="309"/>
      <c r="FB219" s="309"/>
      <c r="FC219" s="309"/>
      <c r="FD219" s="309"/>
      <c r="FE219" s="309"/>
      <c r="FF219" s="309"/>
      <c r="FG219" s="309"/>
      <c r="FH219" s="309"/>
      <c r="FI219" s="309"/>
      <c r="FJ219" s="309"/>
      <c r="FK219" s="309"/>
      <c r="FL219" s="309"/>
      <c r="FM219" s="309"/>
      <c r="FN219" s="309"/>
      <c r="FO219" s="309"/>
      <c r="FP219" s="309"/>
      <c r="FQ219" s="309"/>
      <c r="FR219" s="309"/>
      <c r="FS219" s="309"/>
      <c r="FT219" s="309"/>
      <c r="FU219" s="309"/>
      <c r="FV219" s="309"/>
      <c r="FW219" s="309"/>
      <c r="FX219" s="309"/>
      <c r="FY219" s="309"/>
      <c r="FZ219" s="309"/>
      <c r="GA219" s="309"/>
      <c r="GB219" s="309"/>
      <c r="GC219" s="309"/>
      <c r="GD219" s="309"/>
      <c r="GE219" s="309"/>
      <c r="GF219" s="309"/>
      <c r="GG219" s="309"/>
      <c r="GH219" s="309"/>
      <c r="GI219" s="309"/>
      <c r="GJ219" s="309"/>
      <c r="GK219" s="309"/>
      <c r="GL219" s="309"/>
      <c r="GM219" s="309"/>
      <c r="GN219" s="309"/>
      <c r="GO219" s="309"/>
      <c r="GP219" s="309"/>
      <c r="GQ219" s="309"/>
      <c r="GR219" s="309"/>
      <c r="GS219" s="309"/>
      <c r="GT219" s="309"/>
      <c r="GU219" s="309"/>
      <c r="GV219" s="309"/>
      <c r="GW219" s="309"/>
      <c r="GX219" s="309"/>
      <c r="GY219" s="309"/>
      <c r="GZ219" s="309"/>
      <c r="HA219" s="309"/>
      <c r="HB219" s="309"/>
      <c r="HC219" s="309"/>
      <c r="HD219" s="309"/>
      <c r="HE219" s="309"/>
      <c r="HF219" s="309"/>
      <c r="HG219" s="309"/>
      <c r="HH219" s="309"/>
      <c r="HI219" s="309"/>
      <c r="HJ219" s="309"/>
      <c r="HK219" s="309"/>
      <c r="HL219" s="309"/>
      <c r="HM219" s="309"/>
      <c r="HN219" s="309"/>
      <c r="HO219" s="309"/>
      <c r="HP219" s="309"/>
      <c r="HQ219" s="309"/>
      <c r="HR219" s="309"/>
      <c r="HS219" s="309"/>
      <c r="HT219" s="309"/>
      <c r="HU219" s="309"/>
      <c r="HV219" s="309"/>
      <c r="HW219" s="309"/>
      <c r="HX219" s="309"/>
      <c r="HY219" s="309"/>
      <c r="HZ219" s="309"/>
      <c r="IA219" s="309"/>
      <c r="IB219" s="309"/>
      <c r="IC219" s="309"/>
      <c r="ID219" s="309"/>
      <c r="IE219" s="309"/>
      <c r="IF219" s="309"/>
      <c r="IG219" s="309"/>
      <c r="IH219" s="309"/>
    </row>
    <row r="220" spans="1:242" ht="12.75" customHeight="1" x14ac:dyDescent="0.25">
      <c r="A220" s="247"/>
      <c r="B220" s="264"/>
      <c r="C220" s="264"/>
      <c r="D220" s="307"/>
      <c r="E220" s="307"/>
      <c r="F220" s="307"/>
      <c r="G220" s="307"/>
      <c r="H220" s="307"/>
      <c r="I220" s="307"/>
      <c r="J220" s="307"/>
      <c r="K220" s="307"/>
      <c r="L220" s="307"/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307"/>
      <c r="AB220" s="307"/>
      <c r="AC220" s="307"/>
      <c r="AD220" s="307"/>
      <c r="AE220" s="307"/>
      <c r="AF220" s="307"/>
      <c r="AG220" s="307"/>
      <c r="AH220" s="307"/>
      <c r="AI220" s="307"/>
      <c r="AJ220" s="307"/>
      <c r="AK220" s="307"/>
      <c r="AL220" s="307"/>
      <c r="AM220" s="307"/>
      <c r="AN220" s="307"/>
      <c r="AO220" s="307"/>
      <c r="AP220" s="307"/>
      <c r="AQ220" s="307"/>
      <c r="AR220" s="307"/>
      <c r="AS220" s="307"/>
      <c r="AT220" s="307"/>
      <c r="AU220" s="307"/>
      <c r="AV220" s="307"/>
      <c r="AW220" s="307"/>
      <c r="AX220" s="307"/>
      <c r="AY220" s="307"/>
      <c r="AZ220" s="307"/>
      <c r="BA220" s="307"/>
      <c r="BB220" s="307"/>
      <c r="BC220" s="307"/>
      <c r="BD220" s="307"/>
      <c r="BE220" s="307"/>
      <c r="BF220" s="307"/>
      <c r="BG220" s="307"/>
      <c r="BH220" s="307"/>
      <c r="BI220" s="307"/>
      <c r="BJ220" s="307"/>
      <c r="BK220" s="307"/>
      <c r="BL220" s="307"/>
      <c r="BM220" s="307"/>
      <c r="BN220" s="307"/>
      <c r="BO220" s="307"/>
      <c r="BP220" s="307"/>
      <c r="BQ220" s="307"/>
      <c r="BR220" s="307"/>
      <c r="BS220" s="307"/>
      <c r="BT220" s="409"/>
      <c r="BV220" s="309"/>
      <c r="BW220" s="309"/>
      <c r="BX220" s="309"/>
      <c r="BY220" s="309"/>
      <c r="BZ220" s="309"/>
      <c r="CA220" s="309"/>
      <c r="CB220" s="309"/>
      <c r="CC220" s="309"/>
      <c r="CD220" s="309"/>
      <c r="CE220" s="309"/>
      <c r="CF220" s="309"/>
      <c r="CG220" s="309"/>
      <c r="CH220" s="309"/>
      <c r="CI220" s="309"/>
      <c r="CJ220" s="309"/>
      <c r="CK220" s="309"/>
      <c r="CL220" s="309"/>
      <c r="CM220" s="309"/>
      <c r="CN220" s="309"/>
      <c r="CO220" s="309"/>
      <c r="CP220" s="309"/>
      <c r="CQ220" s="309"/>
      <c r="CR220" s="309"/>
      <c r="CS220" s="309"/>
      <c r="CT220" s="309"/>
      <c r="CU220" s="309"/>
      <c r="CV220" s="309"/>
      <c r="CW220" s="309"/>
      <c r="CX220" s="309"/>
      <c r="CY220" s="309"/>
      <c r="CZ220" s="309"/>
      <c r="DA220" s="309"/>
      <c r="DB220" s="309"/>
      <c r="DC220" s="309"/>
      <c r="DD220" s="309"/>
      <c r="DE220" s="309"/>
      <c r="DF220" s="309"/>
      <c r="DG220" s="309"/>
      <c r="DH220" s="309"/>
      <c r="DI220" s="309"/>
      <c r="DJ220" s="309"/>
      <c r="DK220" s="309"/>
      <c r="DL220" s="309"/>
      <c r="DM220" s="309"/>
      <c r="DN220" s="309"/>
      <c r="DO220" s="309"/>
      <c r="DP220" s="309"/>
      <c r="DQ220" s="309"/>
      <c r="DR220" s="309"/>
      <c r="DS220" s="309"/>
      <c r="DT220" s="309"/>
      <c r="DU220" s="309"/>
      <c r="DV220" s="309"/>
      <c r="DW220" s="309"/>
      <c r="DX220" s="309"/>
      <c r="DY220" s="309"/>
      <c r="DZ220" s="309"/>
      <c r="EA220" s="309"/>
      <c r="EB220" s="309"/>
      <c r="EC220" s="309"/>
      <c r="ED220" s="309"/>
      <c r="EE220" s="309"/>
      <c r="EF220" s="309"/>
      <c r="EG220" s="309"/>
      <c r="EH220" s="309"/>
      <c r="EI220" s="309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309"/>
      <c r="FF220" s="309"/>
      <c r="FG220" s="309"/>
      <c r="FH220" s="309"/>
      <c r="FI220" s="309"/>
      <c r="FJ220" s="309"/>
      <c r="FK220" s="309"/>
      <c r="FL220" s="309"/>
      <c r="FM220" s="309"/>
      <c r="FN220" s="309"/>
      <c r="FO220" s="309"/>
      <c r="FP220" s="309"/>
      <c r="FQ220" s="309"/>
      <c r="FR220" s="309"/>
      <c r="FS220" s="309"/>
      <c r="FT220" s="309"/>
      <c r="FU220" s="309"/>
      <c r="FV220" s="309"/>
      <c r="FW220" s="309"/>
      <c r="FX220" s="309"/>
      <c r="FY220" s="309"/>
      <c r="FZ220" s="309"/>
      <c r="GA220" s="309"/>
      <c r="GB220" s="309"/>
      <c r="GC220" s="309"/>
      <c r="GD220" s="309"/>
      <c r="GE220" s="309"/>
      <c r="GF220" s="309"/>
      <c r="GG220" s="309"/>
      <c r="GH220" s="309"/>
      <c r="GI220" s="309"/>
      <c r="GJ220" s="309"/>
      <c r="GK220" s="309"/>
      <c r="GL220" s="309"/>
      <c r="GM220" s="309"/>
      <c r="GN220" s="309"/>
      <c r="GO220" s="309"/>
      <c r="GP220" s="309"/>
      <c r="GQ220" s="309"/>
      <c r="GR220" s="309"/>
      <c r="GS220" s="309"/>
      <c r="GT220" s="309"/>
      <c r="GU220" s="309"/>
      <c r="GV220" s="309"/>
      <c r="GW220" s="309"/>
      <c r="GX220" s="309"/>
      <c r="GY220" s="309"/>
      <c r="GZ220" s="309"/>
      <c r="HA220" s="309"/>
      <c r="HB220" s="309"/>
      <c r="HC220" s="309"/>
      <c r="HD220" s="309"/>
      <c r="HE220" s="309"/>
      <c r="HF220" s="309"/>
      <c r="HG220" s="309"/>
      <c r="HH220" s="309"/>
      <c r="HI220" s="309"/>
      <c r="HJ220" s="309"/>
      <c r="HK220" s="309"/>
      <c r="HL220" s="309"/>
      <c r="HM220" s="309"/>
      <c r="HN220" s="309"/>
      <c r="HO220" s="309"/>
      <c r="HP220" s="309"/>
      <c r="HQ220" s="309"/>
      <c r="HR220" s="309"/>
      <c r="HS220" s="309"/>
      <c r="HT220" s="309"/>
      <c r="HU220" s="309"/>
      <c r="HV220" s="309"/>
      <c r="HW220" s="309"/>
      <c r="HX220" s="309"/>
      <c r="HY220" s="309"/>
      <c r="HZ220" s="309"/>
      <c r="IA220" s="309"/>
      <c r="IB220" s="309"/>
      <c r="IC220" s="309"/>
      <c r="ID220" s="309"/>
      <c r="IE220" s="309"/>
      <c r="IF220" s="309"/>
      <c r="IG220" s="309"/>
      <c r="IH220" s="309"/>
    </row>
    <row r="221" spans="1:242" ht="12.75" customHeight="1" x14ac:dyDescent="0.25">
      <c r="A221" s="247"/>
      <c r="B221" s="264"/>
      <c r="C221" s="264"/>
      <c r="D221" s="307"/>
      <c r="E221" s="307"/>
      <c r="F221" s="307"/>
      <c r="G221" s="307"/>
      <c r="H221" s="307"/>
      <c r="I221" s="307"/>
      <c r="J221" s="307"/>
      <c r="K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307"/>
      <c r="AB221" s="307"/>
      <c r="AC221" s="307"/>
      <c r="AD221" s="307"/>
      <c r="AE221" s="307"/>
      <c r="AF221" s="307"/>
      <c r="AG221" s="307"/>
      <c r="AH221" s="307"/>
      <c r="AI221" s="307"/>
      <c r="AJ221" s="307"/>
      <c r="AK221" s="307"/>
      <c r="AL221" s="307"/>
      <c r="AM221" s="307"/>
      <c r="AN221" s="307"/>
      <c r="AO221" s="307"/>
      <c r="AP221" s="307"/>
      <c r="AQ221" s="307"/>
      <c r="AR221" s="307"/>
      <c r="AS221" s="307"/>
      <c r="AT221" s="307"/>
      <c r="AU221" s="307"/>
      <c r="AV221" s="307"/>
      <c r="AW221" s="307"/>
      <c r="AX221" s="307"/>
      <c r="AY221" s="307"/>
      <c r="AZ221" s="307"/>
      <c r="BA221" s="307"/>
      <c r="BB221" s="307"/>
      <c r="BC221" s="307"/>
      <c r="BD221" s="307"/>
      <c r="BE221" s="307"/>
      <c r="BF221" s="307"/>
      <c r="BG221" s="307"/>
      <c r="BH221" s="307"/>
      <c r="BI221" s="307"/>
      <c r="BJ221" s="307"/>
      <c r="BK221" s="307"/>
      <c r="BL221" s="307"/>
      <c r="BM221" s="307"/>
      <c r="BN221" s="307"/>
      <c r="BO221" s="307"/>
      <c r="BP221" s="307"/>
      <c r="BQ221" s="307"/>
      <c r="BR221" s="307"/>
      <c r="BS221" s="307"/>
      <c r="BT221" s="409"/>
      <c r="BV221" s="309"/>
      <c r="BW221" s="309"/>
      <c r="BX221" s="309"/>
      <c r="BY221" s="309"/>
      <c r="BZ221" s="309"/>
      <c r="CA221" s="309"/>
      <c r="CB221" s="309"/>
      <c r="CC221" s="309"/>
      <c r="CD221" s="309"/>
      <c r="CE221" s="309"/>
      <c r="CF221" s="309"/>
      <c r="CG221" s="309"/>
      <c r="CH221" s="309"/>
      <c r="CI221" s="309"/>
      <c r="CJ221" s="309"/>
      <c r="CK221" s="309"/>
      <c r="CL221" s="309"/>
      <c r="CM221" s="309"/>
      <c r="CN221" s="309"/>
      <c r="CO221" s="309"/>
      <c r="CP221" s="309"/>
      <c r="CQ221" s="309"/>
      <c r="CR221" s="309"/>
      <c r="CS221" s="309"/>
      <c r="CT221" s="309"/>
      <c r="CU221" s="309"/>
      <c r="CV221" s="309"/>
      <c r="CW221" s="309"/>
      <c r="CX221" s="309"/>
      <c r="CY221" s="309"/>
      <c r="CZ221" s="309"/>
      <c r="DA221" s="309"/>
      <c r="DB221" s="309"/>
      <c r="DC221" s="309"/>
      <c r="DD221" s="309"/>
      <c r="DE221" s="309"/>
      <c r="DF221" s="309"/>
      <c r="DG221" s="309"/>
      <c r="DH221" s="309"/>
      <c r="DI221" s="309"/>
      <c r="DJ221" s="309"/>
      <c r="DK221" s="309"/>
      <c r="DL221" s="309"/>
      <c r="DM221" s="309"/>
      <c r="DN221" s="309"/>
      <c r="DO221" s="309"/>
      <c r="DP221" s="309"/>
      <c r="DQ221" s="309"/>
      <c r="DR221" s="309"/>
      <c r="DS221" s="309"/>
      <c r="DT221" s="309"/>
      <c r="DU221" s="309"/>
      <c r="DV221" s="309"/>
      <c r="DW221" s="309"/>
      <c r="DX221" s="309"/>
      <c r="DY221" s="309"/>
      <c r="DZ221" s="309"/>
      <c r="EA221" s="309"/>
      <c r="EB221" s="309"/>
      <c r="EC221" s="309"/>
      <c r="ED221" s="309"/>
      <c r="EE221" s="309"/>
      <c r="EF221" s="309"/>
      <c r="EG221" s="309"/>
      <c r="EH221" s="309"/>
      <c r="EI221" s="309"/>
      <c r="EJ221" s="309"/>
      <c r="EK221" s="309"/>
      <c r="EL221" s="309"/>
      <c r="EM221" s="309"/>
      <c r="EN221" s="309"/>
      <c r="EO221" s="309"/>
      <c r="EP221" s="309"/>
      <c r="EQ221" s="309"/>
      <c r="ER221" s="309"/>
      <c r="ES221" s="309"/>
      <c r="ET221" s="309"/>
      <c r="EU221" s="309"/>
      <c r="EV221" s="309"/>
      <c r="EW221" s="309"/>
      <c r="EX221" s="309"/>
      <c r="EY221" s="309"/>
      <c r="EZ221" s="309"/>
      <c r="FA221" s="309"/>
      <c r="FB221" s="309"/>
      <c r="FC221" s="309"/>
      <c r="FD221" s="309"/>
      <c r="FE221" s="309"/>
      <c r="FF221" s="309"/>
      <c r="FG221" s="309"/>
      <c r="FH221" s="309"/>
      <c r="FI221" s="309"/>
      <c r="FJ221" s="309"/>
      <c r="FK221" s="309"/>
      <c r="FL221" s="309"/>
      <c r="FM221" s="309"/>
      <c r="FN221" s="309"/>
      <c r="FO221" s="309"/>
      <c r="FP221" s="309"/>
      <c r="FQ221" s="309"/>
      <c r="FR221" s="309"/>
      <c r="FS221" s="309"/>
      <c r="FT221" s="309"/>
      <c r="FU221" s="309"/>
      <c r="FV221" s="309"/>
      <c r="FW221" s="309"/>
      <c r="FX221" s="309"/>
      <c r="FY221" s="309"/>
      <c r="FZ221" s="309"/>
      <c r="GA221" s="309"/>
      <c r="GB221" s="309"/>
      <c r="GC221" s="309"/>
      <c r="GD221" s="309"/>
      <c r="GE221" s="309"/>
      <c r="GF221" s="309"/>
      <c r="GG221" s="309"/>
      <c r="GH221" s="309"/>
      <c r="GI221" s="309"/>
      <c r="GJ221" s="309"/>
      <c r="GK221" s="309"/>
      <c r="GL221" s="309"/>
      <c r="GM221" s="309"/>
      <c r="GN221" s="309"/>
      <c r="GO221" s="309"/>
      <c r="GP221" s="309"/>
      <c r="GQ221" s="309"/>
      <c r="GR221" s="309"/>
      <c r="GS221" s="309"/>
      <c r="GT221" s="309"/>
      <c r="GU221" s="309"/>
      <c r="GV221" s="309"/>
      <c r="GW221" s="309"/>
      <c r="GX221" s="309"/>
      <c r="GY221" s="309"/>
      <c r="GZ221" s="309"/>
      <c r="HA221" s="309"/>
      <c r="HB221" s="309"/>
      <c r="HC221" s="309"/>
      <c r="HD221" s="309"/>
      <c r="HE221" s="309"/>
      <c r="HF221" s="309"/>
      <c r="HG221" s="309"/>
      <c r="HH221" s="309"/>
      <c r="HI221" s="309"/>
      <c r="HJ221" s="309"/>
      <c r="HK221" s="309"/>
      <c r="HL221" s="309"/>
      <c r="HM221" s="309"/>
      <c r="HN221" s="309"/>
      <c r="HO221" s="309"/>
      <c r="HP221" s="309"/>
      <c r="HQ221" s="309"/>
      <c r="HR221" s="309"/>
      <c r="HS221" s="309"/>
      <c r="HT221" s="309"/>
      <c r="HU221" s="309"/>
      <c r="HV221" s="309"/>
      <c r="HW221" s="309"/>
      <c r="HX221" s="309"/>
      <c r="HY221" s="309"/>
      <c r="HZ221" s="309"/>
      <c r="IA221" s="309"/>
      <c r="IB221" s="309"/>
      <c r="IC221" s="309"/>
      <c r="ID221" s="309"/>
      <c r="IE221" s="309"/>
      <c r="IF221" s="309"/>
      <c r="IG221" s="309"/>
      <c r="IH221" s="309"/>
    </row>
    <row r="222" spans="1:242" ht="12.75" customHeight="1" x14ac:dyDescent="0.25">
      <c r="A222" s="247"/>
      <c r="B222" s="264"/>
      <c r="C222" s="264"/>
      <c r="D222" s="307"/>
      <c r="E222" s="307"/>
      <c r="F222" s="307"/>
      <c r="G222" s="307"/>
      <c r="H222" s="307"/>
      <c r="I222" s="307"/>
      <c r="J222" s="307"/>
      <c r="K222" s="307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307"/>
      <c r="AB222" s="307"/>
      <c r="AC222" s="307"/>
      <c r="AD222" s="307"/>
      <c r="AE222" s="307"/>
      <c r="AF222" s="307"/>
      <c r="AG222" s="307"/>
      <c r="AH222" s="307"/>
      <c r="AI222" s="307"/>
      <c r="AJ222" s="307"/>
      <c r="AK222" s="307"/>
      <c r="AL222" s="307"/>
      <c r="AM222" s="307"/>
      <c r="AN222" s="307"/>
      <c r="AO222" s="307"/>
      <c r="AP222" s="307"/>
      <c r="AQ222" s="307"/>
      <c r="AR222" s="307"/>
      <c r="AS222" s="307"/>
      <c r="AT222" s="307"/>
      <c r="AU222" s="307"/>
      <c r="AV222" s="307"/>
      <c r="AW222" s="307"/>
      <c r="AX222" s="307"/>
      <c r="AY222" s="307"/>
      <c r="AZ222" s="307"/>
      <c r="BA222" s="307"/>
      <c r="BB222" s="307"/>
      <c r="BC222" s="307"/>
      <c r="BD222" s="307"/>
      <c r="BE222" s="307"/>
      <c r="BF222" s="307"/>
      <c r="BG222" s="307"/>
      <c r="BH222" s="307"/>
      <c r="BI222" s="307"/>
      <c r="BJ222" s="307"/>
      <c r="BK222" s="307"/>
      <c r="BL222" s="307"/>
      <c r="BM222" s="307"/>
      <c r="BN222" s="307"/>
      <c r="BO222" s="307"/>
      <c r="BP222" s="307"/>
      <c r="BQ222" s="307"/>
      <c r="BR222" s="307"/>
      <c r="BS222" s="307"/>
      <c r="BT222" s="409"/>
      <c r="BV222" s="309"/>
      <c r="BW222" s="309"/>
      <c r="BX222" s="309"/>
      <c r="BY222" s="309"/>
      <c r="BZ222" s="309"/>
      <c r="CA222" s="309"/>
      <c r="CB222" s="309"/>
      <c r="CC222" s="309"/>
      <c r="CD222" s="309"/>
      <c r="CE222" s="309"/>
      <c r="CF222" s="309"/>
      <c r="CG222" s="309"/>
      <c r="CH222" s="309"/>
      <c r="CI222" s="309"/>
      <c r="CJ222" s="309"/>
      <c r="CK222" s="309"/>
      <c r="CL222" s="309"/>
      <c r="CM222" s="309"/>
      <c r="CN222" s="309"/>
      <c r="CO222" s="309"/>
      <c r="CP222" s="309"/>
      <c r="CQ222" s="309"/>
      <c r="CR222" s="309"/>
      <c r="CS222" s="309"/>
      <c r="CT222" s="309"/>
      <c r="CU222" s="309"/>
      <c r="CV222" s="309"/>
      <c r="CW222" s="309"/>
      <c r="CX222" s="309"/>
      <c r="CY222" s="309"/>
      <c r="CZ222" s="309"/>
      <c r="DA222" s="309"/>
      <c r="DB222" s="309"/>
      <c r="DC222" s="309"/>
      <c r="DD222" s="309"/>
      <c r="DE222" s="309"/>
      <c r="DF222" s="309"/>
      <c r="DG222" s="309"/>
      <c r="DH222" s="309"/>
      <c r="DI222" s="309"/>
      <c r="DJ222" s="309"/>
      <c r="DK222" s="309"/>
      <c r="DL222" s="309"/>
      <c r="DM222" s="309"/>
      <c r="DN222" s="309"/>
      <c r="DO222" s="309"/>
      <c r="DP222" s="309"/>
      <c r="DQ222" s="309"/>
      <c r="DR222" s="309"/>
      <c r="DS222" s="309"/>
      <c r="DT222" s="309"/>
      <c r="DU222" s="309"/>
      <c r="DV222" s="309"/>
      <c r="DW222" s="309"/>
      <c r="DX222" s="309"/>
      <c r="DY222" s="309"/>
      <c r="DZ222" s="309"/>
      <c r="EA222" s="309"/>
      <c r="EB222" s="309"/>
      <c r="EC222" s="309"/>
      <c r="ED222" s="309"/>
      <c r="EE222" s="309"/>
      <c r="EF222" s="309"/>
      <c r="EG222" s="309"/>
      <c r="EH222" s="309"/>
      <c r="EI222" s="309"/>
      <c r="EJ222" s="309"/>
      <c r="EK222" s="309"/>
      <c r="EL222" s="309"/>
      <c r="EM222" s="309"/>
      <c r="EN222" s="309"/>
      <c r="EO222" s="309"/>
      <c r="EP222" s="309"/>
      <c r="EQ222" s="309"/>
      <c r="ER222" s="309"/>
      <c r="ES222" s="309"/>
      <c r="ET222" s="309"/>
      <c r="EU222" s="309"/>
      <c r="EV222" s="309"/>
      <c r="EW222" s="309"/>
      <c r="EX222" s="309"/>
      <c r="EY222" s="309"/>
      <c r="EZ222" s="309"/>
      <c r="FA222" s="309"/>
      <c r="FB222" s="309"/>
      <c r="FC222" s="309"/>
      <c r="FD222" s="309"/>
      <c r="FE222" s="309"/>
      <c r="FF222" s="309"/>
      <c r="FG222" s="309"/>
      <c r="FH222" s="309"/>
      <c r="FI222" s="309"/>
      <c r="FJ222" s="309"/>
      <c r="FK222" s="309"/>
      <c r="FL222" s="309"/>
      <c r="FM222" s="309"/>
      <c r="FN222" s="309"/>
      <c r="FO222" s="309"/>
      <c r="FP222" s="309"/>
      <c r="FQ222" s="309"/>
      <c r="FR222" s="309"/>
      <c r="FS222" s="309"/>
      <c r="FT222" s="309"/>
      <c r="FU222" s="309"/>
      <c r="FV222" s="309"/>
      <c r="FW222" s="309"/>
      <c r="FX222" s="309"/>
      <c r="FY222" s="309"/>
      <c r="FZ222" s="309"/>
      <c r="GA222" s="309"/>
      <c r="GB222" s="309"/>
      <c r="GC222" s="309"/>
      <c r="GD222" s="309"/>
      <c r="GE222" s="309"/>
      <c r="GF222" s="309"/>
      <c r="GG222" s="309"/>
      <c r="GH222" s="309"/>
      <c r="GI222" s="309"/>
      <c r="GJ222" s="309"/>
      <c r="GK222" s="309"/>
      <c r="GL222" s="309"/>
      <c r="GM222" s="309"/>
      <c r="GN222" s="309"/>
      <c r="GO222" s="309"/>
      <c r="GP222" s="309"/>
      <c r="GQ222" s="309"/>
      <c r="GR222" s="309"/>
      <c r="GS222" s="309"/>
      <c r="GT222" s="309"/>
      <c r="GU222" s="309"/>
      <c r="GV222" s="309"/>
      <c r="GW222" s="309"/>
      <c r="GX222" s="309"/>
      <c r="GY222" s="309"/>
      <c r="GZ222" s="309"/>
      <c r="HA222" s="309"/>
      <c r="HB222" s="309"/>
      <c r="HC222" s="309"/>
      <c r="HD222" s="309"/>
      <c r="HE222" s="309"/>
      <c r="HF222" s="309"/>
      <c r="HG222" s="309"/>
      <c r="HH222" s="309"/>
      <c r="HI222" s="309"/>
      <c r="HJ222" s="309"/>
      <c r="HK222" s="309"/>
      <c r="HL222" s="309"/>
      <c r="HM222" s="309"/>
      <c r="HN222" s="309"/>
      <c r="HO222" s="309"/>
      <c r="HP222" s="309"/>
      <c r="HQ222" s="309"/>
      <c r="HR222" s="309"/>
      <c r="HS222" s="309"/>
      <c r="HT222" s="309"/>
      <c r="HU222" s="309"/>
      <c r="HV222" s="309"/>
      <c r="HW222" s="309"/>
      <c r="HX222" s="309"/>
      <c r="HY222" s="309"/>
      <c r="HZ222" s="309"/>
      <c r="IA222" s="309"/>
      <c r="IB222" s="309"/>
      <c r="IC222" s="309"/>
      <c r="ID222" s="309"/>
      <c r="IE222" s="309"/>
      <c r="IF222" s="309"/>
      <c r="IG222" s="309"/>
      <c r="IH222" s="309"/>
    </row>
    <row r="223" spans="1:242" ht="12.75" customHeight="1" x14ac:dyDescent="0.25">
      <c r="A223" s="247"/>
      <c r="B223" s="264"/>
      <c r="C223" s="264"/>
      <c r="D223" s="307"/>
      <c r="E223" s="307"/>
      <c r="F223" s="307"/>
      <c r="G223" s="307"/>
      <c r="H223" s="307"/>
      <c r="I223" s="307"/>
      <c r="J223" s="307"/>
      <c r="K223" s="307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  <c r="AN223" s="307"/>
      <c r="AO223" s="307"/>
      <c r="AP223" s="307"/>
      <c r="AQ223" s="307"/>
      <c r="AR223" s="307"/>
      <c r="AS223" s="307"/>
      <c r="AT223" s="307"/>
      <c r="AU223" s="307"/>
      <c r="AV223" s="307"/>
      <c r="AW223" s="307"/>
      <c r="AX223" s="307"/>
      <c r="AY223" s="307"/>
      <c r="AZ223" s="307"/>
      <c r="BA223" s="307"/>
      <c r="BB223" s="307"/>
      <c r="BC223" s="307"/>
      <c r="BD223" s="307"/>
      <c r="BE223" s="307"/>
      <c r="BF223" s="307"/>
      <c r="BG223" s="307"/>
      <c r="BH223" s="307"/>
      <c r="BI223" s="307"/>
      <c r="BJ223" s="307"/>
      <c r="BK223" s="307"/>
      <c r="BL223" s="307"/>
      <c r="BM223" s="307"/>
      <c r="BN223" s="307"/>
      <c r="BO223" s="307"/>
      <c r="BP223" s="307"/>
      <c r="BQ223" s="307"/>
      <c r="BR223" s="307"/>
      <c r="BS223" s="307"/>
      <c r="BT223" s="409"/>
      <c r="BV223" s="309"/>
      <c r="BW223" s="309"/>
      <c r="BX223" s="309"/>
      <c r="BY223" s="309"/>
      <c r="BZ223" s="309"/>
      <c r="CA223" s="309"/>
      <c r="CB223" s="309"/>
      <c r="CC223" s="309"/>
      <c r="CD223" s="309"/>
      <c r="CE223" s="309"/>
      <c r="CF223" s="309"/>
      <c r="CG223" s="309"/>
      <c r="CH223" s="309"/>
      <c r="CI223" s="309"/>
      <c r="CJ223" s="309"/>
      <c r="CK223" s="309"/>
      <c r="CL223" s="309"/>
      <c r="CM223" s="309"/>
      <c r="CN223" s="309"/>
      <c r="CO223" s="309"/>
      <c r="CP223" s="309"/>
      <c r="CQ223" s="309"/>
      <c r="CR223" s="309"/>
      <c r="CS223" s="309"/>
      <c r="CT223" s="309"/>
      <c r="CU223" s="309"/>
      <c r="CV223" s="309"/>
      <c r="CW223" s="309"/>
      <c r="CX223" s="309"/>
      <c r="CY223" s="309"/>
      <c r="CZ223" s="309"/>
      <c r="DA223" s="309"/>
      <c r="DB223" s="309"/>
      <c r="DC223" s="309"/>
      <c r="DD223" s="309"/>
      <c r="DE223" s="309"/>
      <c r="DF223" s="309"/>
      <c r="DG223" s="309"/>
      <c r="DH223" s="309"/>
      <c r="DI223" s="309"/>
      <c r="DJ223" s="309"/>
      <c r="DK223" s="309"/>
      <c r="DL223" s="309"/>
      <c r="DM223" s="309"/>
      <c r="DN223" s="309"/>
      <c r="DO223" s="309"/>
      <c r="DP223" s="309"/>
      <c r="DQ223" s="309"/>
      <c r="DR223" s="309"/>
      <c r="DS223" s="309"/>
      <c r="DT223" s="309"/>
      <c r="DU223" s="309"/>
      <c r="DV223" s="309"/>
      <c r="DW223" s="309"/>
      <c r="DX223" s="309"/>
      <c r="DY223" s="309"/>
      <c r="DZ223" s="309"/>
      <c r="EA223" s="309"/>
      <c r="EB223" s="309"/>
      <c r="EC223" s="309"/>
      <c r="ED223" s="309"/>
      <c r="EE223" s="309"/>
      <c r="EF223" s="309"/>
      <c r="EG223" s="309"/>
      <c r="EH223" s="309"/>
      <c r="EI223" s="309"/>
      <c r="EJ223" s="309"/>
      <c r="EK223" s="309"/>
      <c r="EL223" s="309"/>
      <c r="EM223" s="309"/>
      <c r="EN223" s="309"/>
      <c r="EO223" s="309"/>
      <c r="EP223" s="309"/>
      <c r="EQ223" s="309"/>
      <c r="ER223" s="309"/>
      <c r="ES223" s="309"/>
      <c r="ET223" s="309"/>
      <c r="EU223" s="309"/>
      <c r="EV223" s="309"/>
      <c r="EW223" s="309"/>
      <c r="EX223" s="309"/>
      <c r="EY223" s="309"/>
      <c r="EZ223" s="309"/>
      <c r="FA223" s="309"/>
      <c r="FB223" s="309"/>
      <c r="FC223" s="309"/>
      <c r="FD223" s="309"/>
      <c r="FE223" s="309"/>
      <c r="FF223" s="309"/>
      <c r="FG223" s="309"/>
      <c r="FH223" s="309"/>
      <c r="FI223" s="309"/>
      <c r="FJ223" s="309"/>
      <c r="FK223" s="309"/>
      <c r="FL223" s="309"/>
      <c r="FM223" s="309"/>
      <c r="FN223" s="309"/>
      <c r="FO223" s="309"/>
      <c r="FP223" s="309"/>
      <c r="FQ223" s="309"/>
      <c r="FR223" s="309"/>
      <c r="FS223" s="309"/>
      <c r="FT223" s="309"/>
      <c r="FU223" s="309"/>
      <c r="FV223" s="309"/>
      <c r="FW223" s="309"/>
      <c r="FX223" s="309"/>
      <c r="FY223" s="309"/>
      <c r="FZ223" s="309"/>
      <c r="GA223" s="309"/>
      <c r="GB223" s="309"/>
      <c r="GC223" s="309"/>
      <c r="GD223" s="309"/>
      <c r="GE223" s="309"/>
      <c r="GF223" s="309"/>
      <c r="GG223" s="309"/>
      <c r="GH223" s="309"/>
      <c r="GI223" s="309"/>
      <c r="GJ223" s="309"/>
      <c r="GK223" s="309"/>
      <c r="GL223" s="309"/>
      <c r="GM223" s="309"/>
      <c r="GN223" s="309"/>
      <c r="GO223" s="309"/>
      <c r="GP223" s="309"/>
      <c r="GQ223" s="309"/>
      <c r="GR223" s="309"/>
      <c r="GS223" s="309"/>
      <c r="GT223" s="309"/>
      <c r="GU223" s="309"/>
      <c r="GV223" s="309"/>
      <c r="GW223" s="309"/>
      <c r="GX223" s="309"/>
      <c r="GY223" s="309"/>
      <c r="GZ223" s="309"/>
      <c r="HA223" s="309"/>
      <c r="HB223" s="309"/>
      <c r="HC223" s="309"/>
      <c r="HD223" s="309"/>
      <c r="HE223" s="309"/>
      <c r="HF223" s="309"/>
      <c r="HG223" s="309"/>
      <c r="HH223" s="309"/>
      <c r="HI223" s="309"/>
      <c r="HJ223" s="309"/>
      <c r="HK223" s="309"/>
      <c r="HL223" s="309"/>
      <c r="HM223" s="309"/>
      <c r="HN223" s="309"/>
      <c r="HO223" s="309"/>
      <c r="HP223" s="309"/>
      <c r="HQ223" s="309"/>
      <c r="HR223" s="309"/>
      <c r="HS223" s="309"/>
      <c r="HT223" s="309"/>
      <c r="HU223" s="309"/>
      <c r="HV223" s="309"/>
      <c r="HW223" s="309"/>
      <c r="HX223" s="309"/>
      <c r="HY223" s="309"/>
      <c r="HZ223" s="309"/>
      <c r="IA223" s="309"/>
      <c r="IB223" s="309"/>
      <c r="IC223" s="309"/>
      <c r="ID223" s="309"/>
      <c r="IE223" s="309"/>
      <c r="IF223" s="309"/>
      <c r="IG223" s="309"/>
      <c r="IH223" s="309"/>
    </row>
    <row r="224" spans="1:242" ht="12.75" customHeight="1" x14ac:dyDescent="0.25">
      <c r="A224" s="247"/>
      <c r="B224" s="264"/>
      <c r="C224" s="264"/>
      <c r="D224" s="307"/>
      <c r="E224" s="307"/>
      <c r="F224" s="307"/>
      <c r="G224" s="307"/>
      <c r="H224" s="307"/>
      <c r="I224" s="307"/>
      <c r="J224" s="307"/>
      <c r="K224" s="307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307"/>
      <c r="AB224" s="307"/>
      <c r="AC224" s="307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  <c r="AN224" s="307"/>
      <c r="AO224" s="307"/>
      <c r="AP224" s="307"/>
      <c r="AQ224" s="307"/>
      <c r="AR224" s="307"/>
      <c r="AS224" s="307"/>
      <c r="AT224" s="307"/>
      <c r="AU224" s="307"/>
      <c r="AV224" s="307"/>
      <c r="AW224" s="307"/>
      <c r="AX224" s="307"/>
      <c r="AY224" s="307"/>
      <c r="AZ224" s="307"/>
      <c r="BA224" s="307"/>
      <c r="BB224" s="307"/>
      <c r="BC224" s="307"/>
      <c r="BD224" s="307"/>
      <c r="BE224" s="307"/>
      <c r="BF224" s="307"/>
      <c r="BG224" s="307"/>
      <c r="BH224" s="307"/>
      <c r="BI224" s="307"/>
      <c r="BJ224" s="307"/>
      <c r="BK224" s="307"/>
      <c r="BL224" s="307"/>
      <c r="BM224" s="307"/>
      <c r="BN224" s="307"/>
      <c r="BO224" s="307"/>
      <c r="BP224" s="307"/>
      <c r="BQ224" s="307"/>
      <c r="BR224" s="307"/>
      <c r="BS224" s="307"/>
      <c r="BT224" s="409"/>
      <c r="BV224" s="309"/>
      <c r="BW224" s="309"/>
      <c r="BX224" s="309"/>
      <c r="BY224" s="309"/>
      <c r="BZ224" s="309"/>
      <c r="CA224" s="309"/>
      <c r="CB224" s="309"/>
      <c r="CC224" s="309"/>
      <c r="CD224" s="309"/>
      <c r="CE224" s="309"/>
      <c r="CF224" s="309"/>
      <c r="CG224" s="309"/>
      <c r="CH224" s="309"/>
      <c r="CI224" s="309"/>
      <c r="CJ224" s="309"/>
      <c r="CK224" s="309"/>
      <c r="CL224" s="309"/>
      <c r="CM224" s="309"/>
      <c r="CN224" s="309"/>
      <c r="CO224" s="309"/>
      <c r="CP224" s="309"/>
      <c r="CQ224" s="309"/>
      <c r="CR224" s="309"/>
      <c r="CS224" s="309"/>
      <c r="CT224" s="309"/>
      <c r="CU224" s="309"/>
      <c r="CV224" s="309"/>
      <c r="CW224" s="309"/>
      <c r="CX224" s="309"/>
      <c r="CY224" s="309"/>
      <c r="CZ224" s="309"/>
      <c r="DA224" s="309"/>
      <c r="DB224" s="309"/>
      <c r="DC224" s="309"/>
      <c r="DD224" s="309"/>
      <c r="DE224" s="309"/>
      <c r="DF224" s="309"/>
      <c r="DG224" s="309"/>
      <c r="DH224" s="309"/>
      <c r="DI224" s="309"/>
      <c r="DJ224" s="309"/>
      <c r="DK224" s="309"/>
      <c r="DL224" s="309"/>
      <c r="DM224" s="309"/>
      <c r="DN224" s="309"/>
      <c r="DO224" s="309"/>
      <c r="DP224" s="309"/>
      <c r="DQ224" s="309"/>
      <c r="DR224" s="309"/>
      <c r="DS224" s="309"/>
      <c r="DT224" s="309"/>
      <c r="DU224" s="309"/>
      <c r="DV224" s="309"/>
      <c r="DW224" s="309"/>
      <c r="DX224" s="309"/>
      <c r="DY224" s="309"/>
      <c r="DZ224" s="309"/>
      <c r="EA224" s="309"/>
      <c r="EB224" s="309"/>
      <c r="EC224" s="309"/>
      <c r="ED224" s="309"/>
      <c r="EE224" s="309"/>
      <c r="EF224" s="309"/>
      <c r="EG224" s="309"/>
      <c r="EH224" s="309"/>
      <c r="EI224" s="309"/>
      <c r="EJ224" s="309"/>
      <c r="EK224" s="309"/>
      <c r="EL224" s="309"/>
      <c r="EM224" s="309"/>
      <c r="EN224" s="309"/>
      <c r="EO224" s="309"/>
      <c r="EP224" s="309"/>
      <c r="EQ224" s="309"/>
      <c r="ER224" s="309"/>
      <c r="ES224" s="309"/>
      <c r="ET224" s="309"/>
      <c r="EU224" s="309"/>
      <c r="EV224" s="309"/>
      <c r="EW224" s="309"/>
      <c r="EX224" s="309"/>
      <c r="EY224" s="309"/>
      <c r="EZ224" s="309"/>
      <c r="FA224" s="309"/>
      <c r="FB224" s="309"/>
      <c r="FC224" s="309"/>
      <c r="FD224" s="309"/>
      <c r="FE224" s="309"/>
      <c r="FF224" s="309"/>
      <c r="FG224" s="309"/>
      <c r="FH224" s="309"/>
      <c r="FI224" s="309"/>
      <c r="FJ224" s="309"/>
      <c r="FK224" s="309"/>
      <c r="FL224" s="309"/>
      <c r="FM224" s="309"/>
      <c r="FN224" s="309"/>
      <c r="FO224" s="309"/>
      <c r="FP224" s="309"/>
      <c r="FQ224" s="309"/>
      <c r="FR224" s="309"/>
      <c r="FS224" s="309"/>
      <c r="FT224" s="309"/>
      <c r="FU224" s="309"/>
      <c r="FV224" s="309"/>
      <c r="FW224" s="309"/>
      <c r="FX224" s="309"/>
      <c r="FY224" s="309"/>
      <c r="FZ224" s="309"/>
      <c r="GA224" s="309"/>
      <c r="GB224" s="309"/>
      <c r="GC224" s="309"/>
      <c r="GD224" s="309"/>
      <c r="GE224" s="309"/>
      <c r="GF224" s="309"/>
      <c r="GG224" s="309"/>
      <c r="GH224" s="309"/>
      <c r="GI224" s="309"/>
      <c r="GJ224" s="309"/>
      <c r="GK224" s="309"/>
      <c r="GL224" s="309"/>
      <c r="GM224" s="309"/>
      <c r="GN224" s="309"/>
      <c r="GO224" s="309"/>
      <c r="GP224" s="309"/>
      <c r="GQ224" s="309"/>
      <c r="GR224" s="309"/>
      <c r="GS224" s="309"/>
      <c r="GT224" s="309"/>
      <c r="GU224" s="309"/>
      <c r="GV224" s="309"/>
      <c r="GW224" s="309"/>
      <c r="GX224" s="309"/>
      <c r="GY224" s="309"/>
      <c r="GZ224" s="309"/>
      <c r="HA224" s="309"/>
      <c r="HB224" s="309"/>
      <c r="HC224" s="309"/>
      <c r="HD224" s="309"/>
      <c r="HE224" s="309"/>
      <c r="HF224" s="309"/>
      <c r="HG224" s="309"/>
      <c r="HH224" s="309"/>
      <c r="HI224" s="309"/>
      <c r="HJ224" s="309"/>
      <c r="HK224" s="309"/>
      <c r="HL224" s="309"/>
      <c r="HM224" s="309"/>
      <c r="HN224" s="309"/>
      <c r="HO224" s="309"/>
      <c r="HP224" s="309"/>
      <c r="HQ224" s="309"/>
      <c r="HR224" s="309"/>
      <c r="HS224" s="309"/>
      <c r="HT224" s="309"/>
      <c r="HU224" s="309"/>
      <c r="HV224" s="309"/>
      <c r="HW224" s="309"/>
      <c r="HX224" s="309"/>
      <c r="HY224" s="309"/>
      <c r="HZ224" s="309"/>
      <c r="IA224" s="309"/>
      <c r="IB224" s="309"/>
      <c r="IC224" s="309"/>
      <c r="ID224" s="309"/>
      <c r="IE224" s="309"/>
      <c r="IF224" s="309"/>
      <c r="IG224" s="309"/>
      <c r="IH224" s="309"/>
    </row>
    <row r="225" spans="1:242" ht="12.75" customHeight="1" x14ac:dyDescent="0.25">
      <c r="A225" s="247"/>
      <c r="B225" s="264"/>
      <c r="C225" s="264"/>
      <c r="D225" s="307"/>
      <c r="E225" s="307"/>
      <c r="F225" s="307"/>
      <c r="G225" s="307"/>
      <c r="H225" s="307"/>
      <c r="I225" s="307"/>
      <c r="J225" s="307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7"/>
      <c r="AK225" s="307"/>
      <c r="AL225" s="307"/>
      <c r="AM225" s="307"/>
      <c r="AN225" s="307"/>
      <c r="AO225" s="307"/>
      <c r="AP225" s="307"/>
      <c r="AQ225" s="307"/>
      <c r="AR225" s="307"/>
      <c r="AS225" s="307"/>
      <c r="AT225" s="307"/>
      <c r="AU225" s="307"/>
      <c r="AV225" s="307"/>
      <c r="AW225" s="307"/>
      <c r="AX225" s="307"/>
      <c r="AY225" s="307"/>
      <c r="AZ225" s="307"/>
      <c r="BA225" s="307"/>
      <c r="BB225" s="307"/>
      <c r="BC225" s="307"/>
      <c r="BD225" s="307"/>
      <c r="BE225" s="307"/>
      <c r="BF225" s="307"/>
      <c r="BG225" s="307"/>
      <c r="BH225" s="307"/>
      <c r="BI225" s="307"/>
      <c r="BJ225" s="307"/>
      <c r="BK225" s="307"/>
      <c r="BL225" s="307"/>
      <c r="BM225" s="307"/>
      <c r="BN225" s="307"/>
      <c r="BO225" s="307"/>
      <c r="BP225" s="307"/>
      <c r="BQ225" s="307"/>
      <c r="BR225" s="307"/>
      <c r="BS225" s="307"/>
      <c r="BT225" s="409"/>
      <c r="BV225" s="309"/>
      <c r="BW225" s="309"/>
      <c r="BX225" s="309"/>
      <c r="BY225" s="309"/>
      <c r="BZ225" s="309"/>
      <c r="CA225" s="309"/>
      <c r="CB225" s="309"/>
      <c r="CC225" s="309"/>
      <c r="CD225" s="309"/>
      <c r="CE225" s="309"/>
      <c r="CF225" s="309"/>
      <c r="CG225" s="309"/>
      <c r="CH225" s="309"/>
      <c r="CI225" s="309"/>
      <c r="CJ225" s="309"/>
      <c r="CK225" s="309"/>
      <c r="CL225" s="309"/>
      <c r="CM225" s="309"/>
      <c r="CN225" s="309"/>
      <c r="CO225" s="309"/>
      <c r="CP225" s="309"/>
      <c r="CQ225" s="309"/>
      <c r="CR225" s="309"/>
      <c r="CS225" s="309"/>
      <c r="CT225" s="309"/>
      <c r="CU225" s="309"/>
      <c r="CV225" s="309"/>
      <c r="CW225" s="309"/>
      <c r="CX225" s="309"/>
      <c r="CY225" s="309"/>
      <c r="CZ225" s="309"/>
      <c r="DA225" s="309"/>
      <c r="DB225" s="309"/>
      <c r="DC225" s="309"/>
      <c r="DD225" s="309"/>
      <c r="DE225" s="309"/>
      <c r="DF225" s="309"/>
      <c r="DG225" s="309"/>
      <c r="DH225" s="309"/>
      <c r="DI225" s="309"/>
      <c r="DJ225" s="309"/>
      <c r="DK225" s="309"/>
      <c r="DL225" s="309"/>
      <c r="DM225" s="309"/>
      <c r="DN225" s="309"/>
      <c r="DO225" s="309"/>
      <c r="DP225" s="309"/>
      <c r="DQ225" s="309"/>
      <c r="DR225" s="309"/>
      <c r="DS225" s="309"/>
      <c r="DT225" s="309"/>
      <c r="DU225" s="309"/>
      <c r="DV225" s="309"/>
      <c r="DW225" s="309"/>
      <c r="DX225" s="309"/>
      <c r="DY225" s="309"/>
      <c r="DZ225" s="309"/>
      <c r="EA225" s="309"/>
      <c r="EB225" s="309"/>
      <c r="EC225" s="309"/>
      <c r="ED225" s="309"/>
      <c r="EE225" s="309"/>
      <c r="EF225" s="309"/>
      <c r="EG225" s="309"/>
      <c r="EH225" s="309"/>
      <c r="EI225" s="309"/>
      <c r="EJ225" s="309"/>
      <c r="EK225" s="309"/>
      <c r="EL225" s="309"/>
      <c r="EM225" s="309"/>
      <c r="EN225" s="309"/>
      <c r="EO225" s="309"/>
      <c r="EP225" s="309"/>
      <c r="EQ225" s="309"/>
      <c r="ER225" s="309"/>
      <c r="ES225" s="309"/>
      <c r="ET225" s="309"/>
      <c r="EU225" s="309"/>
      <c r="EV225" s="309"/>
      <c r="EW225" s="309"/>
      <c r="EX225" s="309"/>
      <c r="EY225" s="309"/>
      <c r="EZ225" s="309"/>
      <c r="FA225" s="309"/>
      <c r="FB225" s="309"/>
      <c r="FC225" s="309"/>
      <c r="FD225" s="309"/>
      <c r="FE225" s="309"/>
      <c r="FF225" s="309"/>
      <c r="FG225" s="309"/>
      <c r="FH225" s="309"/>
      <c r="FI225" s="309"/>
      <c r="FJ225" s="309"/>
      <c r="FK225" s="309"/>
      <c r="FL225" s="309"/>
      <c r="FM225" s="309"/>
      <c r="FN225" s="309"/>
      <c r="FO225" s="309"/>
      <c r="FP225" s="309"/>
      <c r="FQ225" s="309"/>
      <c r="FR225" s="309"/>
      <c r="FS225" s="309"/>
      <c r="FT225" s="309"/>
      <c r="FU225" s="309"/>
      <c r="FV225" s="309"/>
      <c r="FW225" s="309"/>
      <c r="FX225" s="309"/>
      <c r="FY225" s="309"/>
      <c r="FZ225" s="309"/>
      <c r="GA225" s="309"/>
      <c r="GB225" s="309"/>
      <c r="GC225" s="309"/>
      <c r="GD225" s="309"/>
      <c r="GE225" s="309"/>
      <c r="GF225" s="309"/>
      <c r="GG225" s="309"/>
      <c r="GH225" s="309"/>
      <c r="GI225" s="309"/>
      <c r="GJ225" s="309"/>
      <c r="GK225" s="309"/>
      <c r="GL225" s="309"/>
      <c r="GM225" s="309"/>
      <c r="GN225" s="309"/>
      <c r="GO225" s="309"/>
      <c r="GP225" s="309"/>
      <c r="GQ225" s="309"/>
      <c r="GR225" s="309"/>
      <c r="GS225" s="309"/>
      <c r="GT225" s="309"/>
      <c r="GU225" s="309"/>
      <c r="GV225" s="309"/>
      <c r="GW225" s="309"/>
      <c r="GX225" s="309"/>
      <c r="GY225" s="309"/>
      <c r="GZ225" s="309"/>
      <c r="HA225" s="309"/>
      <c r="HB225" s="309"/>
      <c r="HC225" s="309"/>
      <c r="HD225" s="309"/>
      <c r="HE225" s="309"/>
      <c r="HF225" s="309"/>
      <c r="HG225" s="309"/>
      <c r="HH225" s="309"/>
      <c r="HI225" s="309"/>
      <c r="HJ225" s="309"/>
      <c r="HK225" s="309"/>
      <c r="HL225" s="309"/>
      <c r="HM225" s="309"/>
      <c r="HN225" s="309"/>
      <c r="HO225" s="309"/>
      <c r="HP225" s="309"/>
      <c r="HQ225" s="309"/>
      <c r="HR225" s="309"/>
      <c r="HS225" s="309"/>
      <c r="HT225" s="309"/>
      <c r="HU225" s="309"/>
      <c r="HV225" s="309"/>
      <c r="HW225" s="309"/>
      <c r="HX225" s="309"/>
      <c r="HY225" s="309"/>
      <c r="HZ225" s="309"/>
      <c r="IA225" s="309"/>
      <c r="IB225" s="309"/>
      <c r="IC225" s="309"/>
      <c r="ID225" s="309"/>
      <c r="IE225" s="309"/>
      <c r="IF225" s="309"/>
      <c r="IG225" s="309"/>
      <c r="IH225" s="309"/>
    </row>
    <row r="226" spans="1:242" ht="12.75" customHeight="1" x14ac:dyDescent="0.25">
      <c r="A226" s="247"/>
      <c r="B226" s="264"/>
      <c r="C226" s="264"/>
      <c r="D226" s="307"/>
      <c r="E226" s="307"/>
      <c r="F226" s="307"/>
      <c r="G226" s="307"/>
      <c r="H226" s="307"/>
      <c r="I226" s="307"/>
      <c r="J226" s="307"/>
      <c r="K226" s="307"/>
      <c r="L226" s="307"/>
      <c r="M226" s="307"/>
      <c r="N226" s="307"/>
      <c r="O226" s="307"/>
      <c r="P226" s="307"/>
      <c r="Q226" s="307"/>
      <c r="R226" s="307"/>
      <c r="S226" s="307"/>
      <c r="T226" s="307"/>
      <c r="U226" s="307"/>
      <c r="V226" s="307"/>
      <c r="W226" s="307"/>
      <c r="X226" s="307"/>
      <c r="Y226" s="307"/>
      <c r="Z226" s="307"/>
      <c r="AA226" s="307"/>
      <c r="AB226" s="307"/>
      <c r="AC226" s="307"/>
      <c r="AD226" s="307"/>
      <c r="AE226" s="307"/>
      <c r="AF226" s="307"/>
      <c r="AG226" s="307"/>
      <c r="AH226" s="307"/>
      <c r="AI226" s="307"/>
      <c r="AJ226" s="307"/>
      <c r="AK226" s="307"/>
      <c r="AL226" s="307"/>
      <c r="AM226" s="307"/>
      <c r="AN226" s="307"/>
      <c r="AO226" s="307"/>
      <c r="AP226" s="307"/>
      <c r="AQ226" s="307"/>
      <c r="AR226" s="307"/>
      <c r="AS226" s="307"/>
      <c r="AT226" s="307"/>
      <c r="AU226" s="307"/>
      <c r="AV226" s="307"/>
      <c r="AW226" s="307"/>
      <c r="AX226" s="307"/>
      <c r="AY226" s="307"/>
      <c r="AZ226" s="307"/>
      <c r="BA226" s="307"/>
      <c r="BB226" s="307"/>
      <c r="BC226" s="307"/>
      <c r="BD226" s="307"/>
      <c r="BE226" s="307"/>
      <c r="BF226" s="307"/>
      <c r="BG226" s="307"/>
      <c r="BH226" s="307"/>
      <c r="BI226" s="307"/>
      <c r="BJ226" s="307"/>
      <c r="BK226" s="307"/>
      <c r="BL226" s="307"/>
      <c r="BM226" s="307"/>
      <c r="BN226" s="307"/>
      <c r="BO226" s="307"/>
      <c r="BP226" s="307"/>
      <c r="BQ226" s="307"/>
      <c r="BR226" s="307"/>
      <c r="BS226" s="307"/>
      <c r="BT226" s="409"/>
      <c r="BV226" s="309"/>
      <c r="BW226" s="309"/>
      <c r="BX226" s="309"/>
      <c r="BY226" s="309"/>
      <c r="BZ226" s="309"/>
      <c r="CA226" s="309"/>
      <c r="CB226" s="309"/>
      <c r="CC226" s="309"/>
      <c r="CD226" s="309"/>
      <c r="CE226" s="309"/>
      <c r="CF226" s="309"/>
      <c r="CG226" s="309"/>
      <c r="CH226" s="309"/>
      <c r="CI226" s="309"/>
      <c r="CJ226" s="309"/>
      <c r="CK226" s="309"/>
      <c r="CL226" s="309"/>
      <c r="CM226" s="309"/>
      <c r="CN226" s="309"/>
      <c r="CO226" s="309"/>
      <c r="CP226" s="309"/>
      <c r="CQ226" s="309"/>
      <c r="CR226" s="309"/>
      <c r="CS226" s="309"/>
      <c r="CT226" s="309"/>
      <c r="CU226" s="309"/>
      <c r="CV226" s="309"/>
      <c r="CW226" s="309"/>
      <c r="CX226" s="309"/>
      <c r="CY226" s="309"/>
      <c r="CZ226" s="309"/>
      <c r="DA226" s="309"/>
      <c r="DB226" s="309"/>
      <c r="DC226" s="309"/>
      <c r="DD226" s="309"/>
      <c r="DE226" s="309"/>
      <c r="DF226" s="309"/>
      <c r="DG226" s="309"/>
      <c r="DH226" s="309"/>
      <c r="DI226" s="309"/>
      <c r="DJ226" s="309"/>
      <c r="DK226" s="309"/>
      <c r="DL226" s="309"/>
      <c r="DM226" s="309"/>
      <c r="DN226" s="309"/>
      <c r="DO226" s="309"/>
      <c r="DP226" s="309"/>
      <c r="DQ226" s="309"/>
      <c r="DR226" s="309"/>
      <c r="DS226" s="309"/>
      <c r="DT226" s="309"/>
      <c r="DU226" s="309"/>
      <c r="DV226" s="309"/>
      <c r="DW226" s="309"/>
      <c r="DX226" s="309"/>
      <c r="DY226" s="309"/>
      <c r="DZ226" s="309"/>
      <c r="EA226" s="309"/>
      <c r="EB226" s="309"/>
      <c r="EC226" s="309"/>
      <c r="ED226" s="309"/>
      <c r="EE226" s="309"/>
      <c r="EF226" s="309"/>
      <c r="EG226" s="309"/>
      <c r="EH226" s="309"/>
      <c r="EI226" s="309"/>
      <c r="EJ226" s="309"/>
      <c r="EK226" s="309"/>
      <c r="EL226" s="309"/>
      <c r="EM226" s="309"/>
      <c r="EN226" s="309"/>
      <c r="EO226" s="309"/>
      <c r="EP226" s="309"/>
      <c r="EQ226" s="309"/>
      <c r="ER226" s="309"/>
      <c r="ES226" s="309"/>
      <c r="ET226" s="309"/>
      <c r="EU226" s="309"/>
      <c r="EV226" s="309"/>
      <c r="EW226" s="309"/>
      <c r="EX226" s="309"/>
      <c r="EY226" s="309"/>
      <c r="EZ226" s="309"/>
      <c r="FA226" s="309"/>
      <c r="FB226" s="309"/>
      <c r="FC226" s="309"/>
      <c r="FD226" s="309"/>
      <c r="FE226" s="309"/>
      <c r="FF226" s="309"/>
      <c r="FG226" s="309"/>
      <c r="FH226" s="309"/>
      <c r="FI226" s="309"/>
      <c r="FJ226" s="309"/>
      <c r="FK226" s="309"/>
      <c r="FL226" s="309"/>
      <c r="FM226" s="309"/>
      <c r="FN226" s="309"/>
      <c r="FO226" s="309"/>
      <c r="FP226" s="309"/>
      <c r="FQ226" s="309"/>
      <c r="FR226" s="309"/>
      <c r="FS226" s="309"/>
      <c r="FT226" s="309"/>
      <c r="FU226" s="309"/>
      <c r="FV226" s="309"/>
      <c r="FW226" s="309"/>
      <c r="FX226" s="309"/>
      <c r="FY226" s="309"/>
      <c r="FZ226" s="309"/>
      <c r="GA226" s="309"/>
      <c r="GB226" s="309"/>
      <c r="GC226" s="309"/>
      <c r="GD226" s="309"/>
      <c r="GE226" s="309"/>
      <c r="GF226" s="309"/>
      <c r="GG226" s="309"/>
      <c r="GH226" s="309"/>
      <c r="GI226" s="309"/>
      <c r="GJ226" s="309"/>
      <c r="GK226" s="309"/>
      <c r="GL226" s="309"/>
      <c r="GM226" s="309"/>
      <c r="GN226" s="309"/>
      <c r="GO226" s="309"/>
      <c r="GP226" s="309"/>
      <c r="GQ226" s="309"/>
      <c r="GR226" s="309"/>
      <c r="GS226" s="309"/>
      <c r="GT226" s="309"/>
      <c r="GU226" s="309"/>
      <c r="GV226" s="309"/>
      <c r="GW226" s="309"/>
      <c r="GX226" s="309"/>
      <c r="GY226" s="309"/>
      <c r="GZ226" s="309"/>
      <c r="HA226" s="309"/>
      <c r="HB226" s="309"/>
      <c r="HC226" s="309"/>
      <c r="HD226" s="309"/>
      <c r="HE226" s="309"/>
      <c r="HF226" s="309"/>
      <c r="HG226" s="309"/>
      <c r="HH226" s="309"/>
      <c r="HI226" s="309"/>
      <c r="HJ226" s="309"/>
      <c r="HK226" s="309"/>
      <c r="HL226" s="309"/>
      <c r="HM226" s="309"/>
      <c r="HN226" s="309"/>
      <c r="HO226" s="309"/>
      <c r="HP226" s="309"/>
      <c r="HQ226" s="309"/>
      <c r="HR226" s="309"/>
      <c r="HS226" s="309"/>
      <c r="HT226" s="309"/>
      <c r="HU226" s="309"/>
      <c r="HV226" s="309"/>
      <c r="HW226" s="309"/>
      <c r="HX226" s="309"/>
      <c r="HY226" s="309"/>
      <c r="HZ226" s="309"/>
      <c r="IA226" s="309"/>
      <c r="IB226" s="309"/>
      <c r="IC226" s="309"/>
      <c r="ID226" s="309"/>
      <c r="IE226" s="309"/>
      <c r="IF226" s="309"/>
      <c r="IG226" s="309"/>
      <c r="IH226" s="309"/>
    </row>
    <row r="227" spans="1:242" ht="12.75" customHeight="1" x14ac:dyDescent="0.25">
      <c r="A227" s="247"/>
      <c r="B227" s="264"/>
      <c r="C227" s="264"/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7"/>
      <c r="AK227" s="307"/>
      <c r="AL227" s="307"/>
      <c r="AM227" s="307"/>
      <c r="AN227" s="307"/>
      <c r="AO227" s="307"/>
      <c r="AP227" s="307"/>
      <c r="AQ227" s="307"/>
      <c r="AR227" s="307"/>
      <c r="AS227" s="307"/>
      <c r="AT227" s="307"/>
      <c r="AU227" s="307"/>
      <c r="AV227" s="307"/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7"/>
      <c r="BH227" s="307"/>
      <c r="BI227" s="307"/>
      <c r="BJ227" s="307"/>
      <c r="BK227" s="307"/>
      <c r="BL227" s="307"/>
      <c r="BM227" s="307"/>
      <c r="BN227" s="307"/>
      <c r="BO227" s="307"/>
      <c r="BP227" s="307"/>
      <c r="BQ227" s="307"/>
      <c r="BR227" s="307"/>
      <c r="BS227" s="307"/>
      <c r="BT227" s="409"/>
      <c r="BV227" s="309"/>
      <c r="BW227" s="309"/>
      <c r="BX227" s="309"/>
      <c r="BY227" s="309"/>
      <c r="BZ227" s="309"/>
      <c r="CA227" s="309"/>
      <c r="CB227" s="309"/>
      <c r="CC227" s="309"/>
      <c r="CD227" s="309"/>
      <c r="CE227" s="309"/>
      <c r="CF227" s="309"/>
      <c r="CG227" s="309"/>
      <c r="CH227" s="309"/>
      <c r="CI227" s="309"/>
      <c r="CJ227" s="309"/>
      <c r="CK227" s="309"/>
      <c r="CL227" s="309"/>
      <c r="CM227" s="309"/>
      <c r="CN227" s="309"/>
      <c r="CO227" s="309"/>
      <c r="CP227" s="309"/>
      <c r="CQ227" s="309"/>
      <c r="CR227" s="309"/>
      <c r="CS227" s="309"/>
      <c r="CT227" s="309"/>
      <c r="CU227" s="309"/>
      <c r="CV227" s="309"/>
      <c r="CW227" s="309"/>
      <c r="CX227" s="309"/>
      <c r="CY227" s="309"/>
      <c r="CZ227" s="309"/>
      <c r="DA227" s="309"/>
      <c r="DB227" s="309"/>
      <c r="DC227" s="309"/>
      <c r="DD227" s="309"/>
      <c r="DE227" s="309"/>
      <c r="DF227" s="309"/>
      <c r="DG227" s="309"/>
      <c r="DH227" s="309"/>
      <c r="DI227" s="309"/>
      <c r="DJ227" s="309"/>
      <c r="DK227" s="309"/>
      <c r="DL227" s="309"/>
      <c r="DM227" s="309"/>
      <c r="DN227" s="309"/>
      <c r="DO227" s="309"/>
      <c r="DP227" s="309"/>
      <c r="DQ227" s="309"/>
      <c r="DR227" s="309"/>
      <c r="DS227" s="309"/>
      <c r="DT227" s="309"/>
      <c r="DU227" s="309"/>
      <c r="DV227" s="309"/>
      <c r="DW227" s="309"/>
      <c r="DX227" s="309"/>
      <c r="DY227" s="309"/>
      <c r="DZ227" s="309"/>
      <c r="EA227" s="309"/>
      <c r="EB227" s="309"/>
      <c r="EC227" s="309"/>
      <c r="ED227" s="309"/>
      <c r="EE227" s="309"/>
      <c r="EF227" s="309"/>
      <c r="EG227" s="309"/>
      <c r="EH227" s="309"/>
      <c r="EI227" s="309"/>
      <c r="EJ227" s="309"/>
      <c r="EK227" s="309"/>
      <c r="EL227" s="309"/>
      <c r="EM227" s="309"/>
      <c r="EN227" s="309"/>
      <c r="EO227" s="309"/>
      <c r="EP227" s="309"/>
      <c r="EQ227" s="309"/>
      <c r="ER227" s="309"/>
      <c r="ES227" s="309"/>
      <c r="ET227" s="309"/>
      <c r="EU227" s="309"/>
      <c r="EV227" s="309"/>
      <c r="EW227" s="309"/>
      <c r="EX227" s="309"/>
      <c r="EY227" s="309"/>
      <c r="EZ227" s="309"/>
      <c r="FA227" s="309"/>
      <c r="FB227" s="309"/>
      <c r="FC227" s="309"/>
      <c r="FD227" s="309"/>
      <c r="FE227" s="309"/>
      <c r="FF227" s="309"/>
      <c r="FG227" s="309"/>
      <c r="FH227" s="309"/>
      <c r="FI227" s="309"/>
      <c r="FJ227" s="309"/>
      <c r="FK227" s="309"/>
      <c r="FL227" s="309"/>
      <c r="FM227" s="309"/>
      <c r="FN227" s="309"/>
      <c r="FO227" s="309"/>
      <c r="FP227" s="309"/>
      <c r="FQ227" s="309"/>
      <c r="FR227" s="309"/>
      <c r="FS227" s="309"/>
      <c r="FT227" s="309"/>
      <c r="FU227" s="309"/>
      <c r="FV227" s="309"/>
      <c r="FW227" s="309"/>
      <c r="FX227" s="309"/>
      <c r="FY227" s="309"/>
      <c r="FZ227" s="309"/>
      <c r="GA227" s="309"/>
      <c r="GB227" s="309"/>
      <c r="GC227" s="309"/>
      <c r="GD227" s="309"/>
      <c r="GE227" s="309"/>
      <c r="GF227" s="309"/>
      <c r="GG227" s="309"/>
      <c r="GH227" s="309"/>
      <c r="GI227" s="309"/>
      <c r="GJ227" s="309"/>
      <c r="GK227" s="309"/>
      <c r="GL227" s="309"/>
      <c r="GM227" s="309"/>
      <c r="GN227" s="309"/>
      <c r="GO227" s="309"/>
      <c r="GP227" s="309"/>
      <c r="GQ227" s="309"/>
      <c r="GR227" s="309"/>
      <c r="GS227" s="309"/>
      <c r="GT227" s="309"/>
      <c r="GU227" s="309"/>
      <c r="GV227" s="309"/>
      <c r="GW227" s="309"/>
      <c r="GX227" s="309"/>
      <c r="GY227" s="309"/>
      <c r="GZ227" s="309"/>
      <c r="HA227" s="309"/>
      <c r="HB227" s="309"/>
      <c r="HC227" s="309"/>
      <c r="HD227" s="309"/>
      <c r="HE227" s="309"/>
      <c r="HF227" s="309"/>
      <c r="HG227" s="309"/>
      <c r="HH227" s="309"/>
      <c r="HI227" s="309"/>
      <c r="HJ227" s="309"/>
      <c r="HK227" s="309"/>
      <c r="HL227" s="309"/>
      <c r="HM227" s="309"/>
      <c r="HN227" s="309"/>
      <c r="HO227" s="309"/>
      <c r="HP227" s="309"/>
      <c r="HQ227" s="309"/>
      <c r="HR227" s="309"/>
      <c r="HS227" s="309"/>
      <c r="HT227" s="309"/>
      <c r="HU227" s="309"/>
      <c r="HV227" s="309"/>
      <c r="HW227" s="309"/>
      <c r="HX227" s="309"/>
      <c r="HY227" s="309"/>
      <c r="HZ227" s="309"/>
      <c r="IA227" s="309"/>
      <c r="IB227" s="309"/>
      <c r="IC227" s="309"/>
      <c r="ID227" s="309"/>
      <c r="IE227" s="309"/>
      <c r="IF227" s="309"/>
      <c r="IG227" s="309"/>
      <c r="IH227" s="309"/>
    </row>
    <row r="228" spans="1:242" ht="12.75" customHeight="1" x14ac:dyDescent="0.25">
      <c r="A228" s="247"/>
      <c r="B228" s="264"/>
      <c r="C228" s="264"/>
      <c r="D228" s="307"/>
      <c r="E228" s="307"/>
      <c r="F228" s="307"/>
      <c r="G228" s="307"/>
      <c r="H228" s="307"/>
      <c r="I228" s="307"/>
      <c r="J228" s="307"/>
      <c r="K228" s="307"/>
      <c r="L228" s="307"/>
      <c r="M228" s="307"/>
      <c r="N228" s="307"/>
      <c r="O228" s="307"/>
      <c r="P228" s="307"/>
      <c r="Q228" s="307"/>
      <c r="R228" s="307"/>
      <c r="S228" s="307"/>
      <c r="T228" s="307"/>
      <c r="U228" s="307"/>
      <c r="V228" s="307"/>
      <c r="W228" s="307"/>
      <c r="X228" s="307"/>
      <c r="Y228" s="307"/>
      <c r="Z228" s="307"/>
      <c r="AA228" s="307"/>
      <c r="AB228" s="307"/>
      <c r="AC228" s="307"/>
      <c r="AD228" s="307"/>
      <c r="AE228" s="307"/>
      <c r="AF228" s="307"/>
      <c r="AG228" s="307"/>
      <c r="AH228" s="307"/>
      <c r="AI228" s="307"/>
      <c r="AJ228" s="307"/>
      <c r="AK228" s="307"/>
      <c r="AL228" s="307"/>
      <c r="AM228" s="307"/>
      <c r="AN228" s="307"/>
      <c r="AO228" s="307"/>
      <c r="AP228" s="307"/>
      <c r="AQ228" s="307"/>
      <c r="AR228" s="307"/>
      <c r="AS228" s="307"/>
      <c r="AT228" s="307"/>
      <c r="AU228" s="307"/>
      <c r="AV228" s="307"/>
      <c r="AW228" s="307"/>
      <c r="AX228" s="307"/>
      <c r="AY228" s="307"/>
      <c r="AZ228" s="307"/>
      <c r="BA228" s="307"/>
      <c r="BB228" s="307"/>
      <c r="BC228" s="307"/>
      <c r="BD228" s="307"/>
      <c r="BE228" s="307"/>
      <c r="BF228" s="307"/>
      <c r="BG228" s="307"/>
      <c r="BH228" s="307"/>
      <c r="BI228" s="307"/>
      <c r="BJ228" s="307"/>
      <c r="BK228" s="307"/>
      <c r="BL228" s="307"/>
      <c r="BM228" s="307"/>
      <c r="BN228" s="307"/>
      <c r="BO228" s="307"/>
      <c r="BP228" s="307"/>
      <c r="BQ228" s="307"/>
      <c r="BR228" s="307"/>
      <c r="BS228" s="307"/>
      <c r="BT228" s="409"/>
      <c r="BV228" s="309"/>
      <c r="BW228" s="309"/>
      <c r="BX228" s="309"/>
      <c r="BY228" s="309"/>
      <c r="BZ228" s="309"/>
      <c r="CA228" s="309"/>
      <c r="CB228" s="309"/>
      <c r="CC228" s="309"/>
      <c r="CD228" s="309"/>
      <c r="CE228" s="309"/>
      <c r="CF228" s="309"/>
      <c r="CG228" s="309"/>
      <c r="CH228" s="309"/>
      <c r="CI228" s="309"/>
      <c r="CJ228" s="309"/>
      <c r="CK228" s="309"/>
      <c r="CL228" s="309"/>
      <c r="CM228" s="309"/>
      <c r="CN228" s="309"/>
      <c r="CO228" s="309"/>
      <c r="CP228" s="309"/>
      <c r="CQ228" s="309"/>
      <c r="CR228" s="309"/>
      <c r="CS228" s="309"/>
      <c r="CT228" s="309"/>
      <c r="CU228" s="309"/>
      <c r="CV228" s="309"/>
      <c r="CW228" s="309"/>
      <c r="CX228" s="309"/>
      <c r="CY228" s="309"/>
      <c r="CZ228" s="309"/>
      <c r="DA228" s="309"/>
      <c r="DB228" s="309"/>
      <c r="DC228" s="309"/>
      <c r="DD228" s="309"/>
      <c r="DE228" s="309"/>
      <c r="DF228" s="309"/>
      <c r="DG228" s="309"/>
      <c r="DH228" s="309"/>
      <c r="DI228" s="309"/>
      <c r="DJ228" s="309"/>
      <c r="DK228" s="309"/>
      <c r="DL228" s="309"/>
      <c r="DM228" s="309"/>
      <c r="DN228" s="309"/>
      <c r="DO228" s="309"/>
      <c r="DP228" s="309"/>
      <c r="DQ228" s="309"/>
      <c r="DR228" s="309"/>
      <c r="DS228" s="309"/>
      <c r="DT228" s="309"/>
      <c r="DU228" s="309"/>
      <c r="DV228" s="309"/>
      <c r="DW228" s="309"/>
      <c r="DX228" s="309"/>
      <c r="DY228" s="309"/>
      <c r="DZ228" s="309"/>
      <c r="EA228" s="309"/>
      <c r="EB228" s="309"/>
      <c r="EC228" s="309"/>
      <c r="ED228" s="309"/>
      <c r="EE228" s="309"/>
      <c r="EF228" s="309"/>
      <c r="EG228" s="309"/>
      <c r="EH228" s="309"/>
      <c r="EI228" s="309"/>
      <c r="EJ228" s="309"/>
      <c r="EK228" s="309"/>
      <c r="EL228" s="309"/>
      <c r="EM228" s="309"/>
      <c r="EN228" s="309"/>
      <c r="EO228" s="309"/>
      <c r="EP228" s="309"/>
      <c r="EQ228" s="309"/>
      <c r="ER228" s="309"/>
      <c r="ES228" s="309"/>
      <c r="ET228" s="309"/>
      <c r="EU228" s="309"/>
      <c r="EV228" s="309"/>
      <c r="EW228" s="309"/>
      <c r="EX228" s="309"/>
      <c r="EY228" s="309"/>
      <c r="EZ228" s="309"/>
      <c r="FA228" s="309"/>
      <c r="FB228" s="309"/>
      <c r="FC228" s="309"/>
      <c r="FD228" s="309"/>
      <c r="FE228" s="309"/>
      <c r="FF228" s="309"/>
      <c r="FG228" s="309"/>
      <c r="FH228" s="309"/>
      <c r="FI228" s="309"/>
      <c r="FJ228" s="309"/>
      <c r="FK228" s="309"/>
      <c r="FL228" s="309"/>
      <c r="FM228" s="309"/>
      <c r="FN228" s="309"/>
      <c r="FO228" s="309"/>
      <c r="FP228" s="309"/>
      <c r="FQ228" s="309"/>
      <c r="FR228" s="309"/>
      <c r="FS228" s="309"/>
      <c r="FT228" s="309"/>
      <c r="FU228" s="309"/>
      <c r="FV228" s="309"/>
      <c r="FW228" s="309"/>
      <c r="FX228" s="309"/>
      <c r="FY228" s="309"/>
      <c r="FZ228" s="309"/>
      <c r="GA228" s="309"/>
      <c r="GB228" s="309"/>
      <c r="GC228" s="309"/>
      <c r="GD228" s="309"/>
      <c r="GE228" s="309"/>
      <c r="GF228" s="309"/>
      <c r="GG228" s="309"/>
      <c r="GH228" s="309"/>
      <c r="GI228" s="309"/>
      <c r="GJ228" s="309"/>
      <c r="GK228" s="309"/>
      <c r="GL228" s="309"/>
      <c r="GM228" s="309"/>
      <c r="GN228" s="309"/>
      <c r="GO228" s="309"/>
      <c r="GP228" s="309"/>
      <c r="GQ228" s="309"/>
      <c r="GR228" s="309"/>
      <c r="GS228" s="309"/>
      <c r="GT228" s="309"/>
      <c r="GU228" s="309"/>
      <c r="GV228" s="309"/>
      <c r="GW228" s="309"/>
      <c r="GX228" s="309"/>
      <c r="GY228" s="309"/>
      <c r="GZ228" s="309"/>
      <c r="HA228" s="309"/>
      <c r="HB228" s="309"/>
      <c r="HC228" s="309"/>
      <c r="HD228" s="309"/>
      <c r="HE228" s="309"/>
      <c r="HF228" s="309"/>
      <c r="HG228" s="309"/>
      <c r="HH228" s="309"/>
      <c r="HI228" s="309"/>
      <c r="HJ228" s="309"/>
      <c r="HK228" s="309"/>
      <c r="HL228" s="309"/>
      <c r="HM228" s="309"/>
      <c r="HN228" s="309"/>
      <c r="HO228" s="309"/>
      <c r="HP228" s="309"/>
      <c r="HQ228" s="309"/>
      <c r="HR228" s="309"/>
      <c r="HS228" s="309"/>
      <c r="HT228" s="309"/>
      <c r="HU228" s="309"/>
      <c r="HV228" s="309"/>
      <c r="HW228" s="309"/>
      <c r="HX228" s="309"/>
      <c r="HY228" s="309"/>
      <c r="HZ228" s="309"/>
      <c r="IA228" s="309"/>
      <c r="IB228" s="309"/>
      <c r="IC228" s="309"/>
      <c r="ID228" s="309"/>
      <c r="IE228" s="309"/>
      <c r="IF228" s="309"/>
      <c r="IG228" s="309"/>
      <c r="IH228" s="309"/>
    </row>
    <row r="229" spans="1:242" ht="12.75" customHeight="1" x14ac:dyDescent="0.25">
      <c r="A229" s="247"/>
      <c r="B229" s="264"/>
      <c r="C229" s="264"/>
      <c r="D229" s="307"/>
      <c r="E229" s="307"/>
      <c r="F229" s="307"/>
      <c r="G229" s="307"/>
      <c r="H229" s="307"/>
      <c r="I229" s="307"/>
      <c r="J229" s="307"/>
      <c r="K229" s="307"/>
      <c r="L229" s="307"/>
      <c r="M229" s="307"/>
      <c r="N229" s="307"/>
      <c r="O229" s="307"/>
      <c r="P229" s="307"/>
      <c r="Q229" s="307"/>
      <c r="R229" s="307"/>
      <c r="S229" s="307"/>
      <c r="T229" s="307"/>
      <c r="U229" s="307"/>
      <c r="V229" s="307"/>
      <c r="W229" s="307"/>
      <c r="X229" s="307"/>
      <c r="Y229" s="307"/>
      <c r="Z229" s="307"/>
      <c r="AA229" s="307"/>
      <c r="AB229" s="307"/>
      <c r="AC229" s="307"/>
      <c r="AD229" s="307"/>
      <c r="AE229" s="307"/>
      <c r="AF229" s="307"/>
      <c r="AG229" s="307"/>
      <c r="AH229" s="307"/>
      <c r="AI229" s="307"/>
      <c r="AJ229" s="307"/>
      <c r="AK229" s="307"/>
      <c r="AL229" s="307"/>
      <c r="AM229" s="307"/>
      <c r="AN229" s="307"/>
      <c r="AO229" s="307"/>
      <c r="AP229" s="307"/>
      <c r="AQ229" s="307"/>
      <c r="AR229" s="307"/>
      <c r="AS229" s="307"/>
      <c r="AT229" s="307"/>
      <c r="AU229" s="307"/>
      <c r="AV229" s="307"/>
      <c r="AW229" s="307"/>
      <c r="AX229" s="307"/>
      <c r="AY229" s="307"/>
      <c r="AZ229" s="307"/>
      <c r="BA229" s="307"/>
      <c r="BB229" s="307"/>
      <c r="BC229" s="307"/>
      <c r="BD229" s="307"/>
      <c r="BE229" s="307"/>
      <c r="BF229" s="307"/>
      <c r="BG229" s="307"/>
      <c r="BH229" s="307"/>
      <c r="BI229" s="307"/>
      <c r="BJ229" s="307"/>
      <c r="BK229" s="307"/>
      <c r="BL229" s="307"/>
      <c r="BM229" s="307"/>
      <c r="BN229" s="307"/>
      <c r="BO229" s="307"/>
      <c r="BP229" s="307"/>
      <c r="BQ229" s="307"/>
      <c r="BR229" s="307"/>
      <c r="BS229" s="307"/>
      <c r="BT229" s="409"/>
      <c r="BV229" s="309"/>
      <c r="BW229" s="309"/>
      <c r="BX229" s="309"/>
      <c r="BY229" s="309"/>
      <c r="BZ229" s="309"/>
      <c r="CA229" s="309"/>
      <c r="CB229" s="309"/>
      <c r="CC229" s="309"/>
      <c r="CD229" s="309"/>
      <c r="CE229" s="309"/>
      <c r="CF229" s="309"/>
      <c r="CG229" s="309"/>
      <c r="CH229" s="309"/>
      <c r="CI229" s="309"/>
      <c r="CJ229" s="309"/>
      <c r="CK229" s="309"/>
      <c r="CL229" s="309"/>
      <c r="CM229" s="309"/>
      <c r="CN229" s="309"/>
      <c r="CO229" s="309"/>
      <c r="CP229" s="309"/>
      <c r="CQ229" s="309"/>
      <c r="CR229" s="309"/>
      <c r="CS229" s="309"/>
      <c r="CT229" s="309"/>
      <c r="CU229" s="309"/>
      <c r="CV229" s="309"/>
      <c r="CW229" s="309"/>
      <c r="CX229" s="309"/>
      <c r="CY229" s="309"/>
      <c r="CZ229" s="309"/>
      <c r="DA229" s="309"/>
      <c r="DB229" s="309"/>
      <c r="DC229" s="309"/>
      <c r="DD229" s="309"/>
      <c r="DE229" s="309"/>
      <c r="DF229" s="309"/>
      <c r="DG229" s="309"/>
      <c r="DH229" s="309"/>
      <c r="DI229" s="309"/>
      <c r="DJ229" s="309"/>
      <c r="DK229" s="309"/>
      <c r="DL229" s="309"/>
      <c r="DM229" s="309"/>
      <c r="DN229" s="309"/>
      <c r="DO229" s="309"/>
      <c r="DP229" s="309"/>
      <c r="DQ229" s="309"/>
      <c r="DR229" s="309"/>
      <c r="DS229" s="309"/>
      <c r="DT229" s="309"/>
      <c r="DU229" s="309"/>
      <c r="DV229" s="309"/>
      <c r="DW229" s="309"/>
      <c r="DX229" s="309"/>
      <c r="DY229" s="309"/>
      <c r="DZ229" s="309"/>
      <c r="EA229" s="309"/>
      <c r="EB229" s="309"/>
      <c r="EC229" s="309"/>
      <c r="ED229" s="309"/>
      <c r="EE229" s="309"/>
      <c r="EF229" s="309"/>
      <c r="EG229" s="309"/>
      <c r="EH229" s="309"/>
      <c r="EI229" s="309"/>
      <c r="EJ229" s="309"/>
      <c r="EK229" s="309"/>
      <c r="EL229" s="309"/>
      <c r="EM229" s="309"/>
      <c r="EN229" s="309"/>
      <c r="EO229" s="309"/>
      <c r="EP229" s="309"/>
      <c r="EQ229" s="309"/>
      <c r="ER229" s="309"/>
      <c r="ES229" s="309"/>
      <c r="ET229" s="309"/>
      <c r="EU229" s="309"/>
      <c r="EV229" s="309"/>
      <c r="EW229" s="309"/>
      <c r="EX229" s="309"/>
      <c r="EY229" s="309"/>
      <c r="EZ229" s="309"/>
      <c r="FA229" s="309"/>
      <c r="FB229" s="309"/>
      <c r="FC229" s="309"/>
      <c r="FD229" s="309"/>
      <c r="FE229" s="309"/>
      <c r="FF229" s="309"/>
      <c r="FG229" s="309"/>
      <c r="FH229" s="309"/>
      <c r="FI229" s="309"/>
      <c r="FJ229" s="309"/>
      <c r="FK229" s="309"/>
      <c r="FL229" s="309"/>
      <c r="FM229" s="309"/>
      <c r="FN229" s="309"/>
      <c r="FO229" s="309"/>
      <c r="FP229" s="309"/>
      <c r="FQ229" s="309"/>
      <c r="FR229" s="309"/>
      <c r="FS229" s="309"/>
      <c r="FT229" s="309"/>
      <c r="FU229" s="309"/>
      <c r="FV229" s="309"/>
      <c r="FW229" s="309"/>
      <c r="FX229" s="309"/>
      <c r="FY229" s="309"/>
      <c r="FZ229" s="309"/>
      <c r="GA229" s="309"/>
      <c r="GB229" s="309"/>
      <c r="GC229" s="309"/>
      <c r="GD229" s="309"/>
      <c r="GE229" s="309"/>
      <c r="GF229" s="309"/>
      <c r="GG229" s="309"/>
      <c r="GH229" s="309"/>
      <c r="GI229" s="309"/>
      <c r="GJ229" s="309"/>
      <c r="GK229" s="309"/>
      <c r="GL229" s="309"/>
      <c r="GM229" s="309"/>
      <c r="GN229" s="309"/>
      <c r="GO229" s="309"/>
      <c r="GP229" s="309"/>
      <c r="GQ229" s="309"/>
      <c r="GR229" s="309"/>
      <c r="GS229" s="309"/>
      <c r="GT229" s="309"/>
      <c r="GU229" s="309"/>
      <c r="GV229" s="309"/>
      <c r="GW229" s="309"/>
      <c r="GX229" s="309"/>
      <c r="GY229" s="309"/>
      <c r="GZ229" s="309"/>
      <c r="HA229" s="309"/>
      <c r="HB229" s="309"/>
      <c r="HC229" s="309"/>
      <c r="HD229" s="309"/>
      <c r="HE229" s="309"/>
      <c r="HF229" s="309"/>
      <c r="HG229" s="309"/>
      <c r="HH229" s="309"/>
      <c r="HI229" s="309"/>
      <c r="HJ229" s="309"/>
      <c r="HK229" s="309"/>
      <c r="HL229" s="309"/>
      <c r="HM229" s="309"/>
      <c r="HN229" s="309"/>
      <c r="HO229" s="309"/>
      <c r="HP229" s="309"/>
      <c r="HQ229" s="309"/>
      <c r="HR229" s="309"/>
      <c r="HS229" s="309"/>
      <c r="HT229" s="309"/>
      <c r="HU229" s="309"/>
      <c r="HV229" s="309"/>
      <c r="HW229" s="309"/>
      <c r="HX229" s="309"/>
      <c r="HY229" s="309"/>
      <c r="HZ229" s="309"/>
      <c r="IA229" s="309"/>
      <c r="IB229" s="309"/>
      <c r="IC229" s="309"/>
      <c r="ID229" s="309"/>
      <c r="IE229" s="309"/>
      <c r="IF229" s="309"/>
      <c r="IG229" s="309"/>
      <c r="IH229" s="309"/>
    </row>
    <row r="230" spans="1:242" ht="12.75" customHeight="1" x14ac:dyDescent="0.25">
      <c r="A230" s="247"/>
      <c r="B230" s="264"/>
      <c r="C230" s="264"/>
      <c r="D230" s="307"/>
      <c r="E230" s="307"/>
      <c r="F230" s="307"/>
      <c r="G230" s="307"/>
      <c r="H230" s="307"/>
      <c r="I230" s="307"/>
      <c r="J230" s="307"/>
      <c r="K230" s="307"/>
      <c r="L230" s="307"/>
      <c r="M230" s="307"/>
      <c r="N230" s="307"/>
      <c r="O230" s="307"/>
      <c r="P230" s="307"/>
      <c r="Q230" s="307"/>
      <c r="R230" s="307"/>
      <c r="S230" s="307"/>
      <c r="T230" s="307"/>
      <c r="U230" s="307"/>
      <c r="V230" s="307"/>
      <c r="W230" s="307"/>
      <c r="X230" s="307"/>
      <c r="Y230" s="307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7"/>
      <c r="AK230" s="307"/>
      <c r="AL230" s="307"/>
      <c r="AM230" s="307"/>
      <c r="AN230" s="307"/>
      <c r="AO230" s="307"/>
      <c r="AP230" s="307"/>
      <c r="AQ230" s="307"/>
      <c r="AR230" s="307"/>
      <c r="AS230" s="307"/>
      <c r="AT230" s="307"/>
      <c r="AU230" s="307"/>
      <c r="AV230" s="307"/>
      <c r="AW230" s="307"/>
      <c r="AX230" s="307"/>
      <c r="AY230" s="307"/>
      <c r="AZ230" s="307"/>
      <c r="BA230" s="307"/>
      <c r="BB230" s="307"/>
      <c r="BC230" s="307"/>
      <c r="BD230" s="307"/>
      <c r="BE230" s="307"/>
      <c r="BF230" s="307"/>
      <c r="BG230" s="307"/>
      <c r="BH230" s="307"/>
      <c r="BI230" s="307"/>
      <c r="BJ230" s="307"/>
      <c r="BK230" s="307"/>
      <c r="BL230" s="307"/>
      <c r="BM230" s="307"/>
      <c r="BN230" s="307"/>
      <c r="BO230" s="307"/>
      <c r="BP230" s="307"/>
      <c r="BQ230" s="307"/>
      <c r="BR230" s="307"/>
      <c r="BS230" s="307"/>
      <c r="BT230" s="409"/>
      <c r="BV230" s="309"/>
      <c r="BW230" s="309"/>
      <c r="BX230" s="309"/>
      <c r="BY230" s="309"/>
      <c r="BZ230" s="309"/>
      <c r="CA230" s="309"/>
      <c r="CB230" s="309"/>
      <c r="CC230" s="309"/>
      <c r="CD230" s="309"/>
      <c r="CE230" s="309"/>
      <c r="CF230" s="309"/>
      <c r="CG230" s="309"/>
      <c r="CH230" s="309"/>
      <c r="CI230" s="309"/>
      <c r="CJ230" s="309"/>
      <c r="CK230" s="309"/>
      <c r="CL230" s="309"/>
      <c r="CM230" s="309"/>
      <c r="CN230" s="309"/>
      <c r="CO230" s="309"/>
      <c r="CP230" s="309"/>
      <c r="CQ230" s="309"/>
      <c r="CR230" s="309"/>
      <c r="CS230" s="309"/>
      <c r="CT230" s="309"/>
      <c r="CU230" s="309"/>
      <c r="CV230" s="309"/>
      <c r="CW230" s="309"/>
      <c r="CX230" s="309"/>
      <c r="CY230" s="309"/>
      <c r="CZ230" s="309"/>
      <c r="DA230" s="309"/>
      <c r="DB230" s="309"/>
      <c r="DC230" s="309"/>
      <c r="DD230" s="309"/>
      <c r="DE230" s="309"/>
      <c r="DF230" s="309"/>
      <c r="DG230" s="309"/>
      <c r="DH230" s="309"/>
      <c r="DI230" s="309"/>
      <c r="DJ230" s="309"/>
      <c r="DK230" s="309"/>
      <c r="DL230" s="309"/>
      <c r="DM230" s="309"/>
      <c r="DN230" s="309"/>
      <c r="DO230" s="309"/>
      <c r="DP230" s="309"/>
      <c r="DQ230" s="309"/>
      <c r="DR230" s="309"/>
      <c r="DS230" s="309"/>
      <c r="DT230" s="309"/>
      <c r="DU230" s="309"/>
      <c r="DV230" s="309"/>
      <c r="DW230" s="309"/>
      <c r="DX230" s="309"/>
      <c r="DY230" s="309"/>
      <c r="DZ230" s="309"/>
      <c r="EA230" s="309"/>
      <c r="EB230" s="309"/>
      <c r="EC230" s="309"/>
      <c r="ED230" s="309"/>
      <c r="EE230" s="309"/>
      <c r="EF230" s="309"/>
      <c r="EG230" s="309"/>
      <c r="EH230" s="309"/>
      <c r="EI230" s="309"/>
      <c r="EJ230" s="309"/>
      <c r="EK230" s="309"/>
      <c r="EL230" s="309"/>
      <c r="EM230" s="309"/>
      <c r="EN230" s="309"/>
      <c r="EO230" s="309"/>
      <c r="EP230" s="309"/>
      <c r="EQ230" s="309"/>
      <c r="ER230" s="309"/>
      <c r="ES230" s="309"/>
      <c r="ET230" s="309"/>
      <c r="EU230" s="309"/>
      <c r="EV230" s="309"/>
      <c r="EW230" s="309"/>
      <c r="EX230" s="309"/>
      <c r="EY230" s="309"/>
      <c r="EZ230" s="309"/>
      <c r="FA230" s="309"/>
      <c r="FB230" s="309"/>
      <c r="FC230" s="309"/>
      <c r="FD230" s="309"/>
      <c r="FE230" s="309"/>
      <c r="FF230" s="309"/>
      <c r="FG230" s="309"/>
      <c r="FH230" s="309"/>
      <c r="FI230" s="309"/>
      <c r="FJ230" s="309"/>
      <c r="FK230" s="309"/>
      <c r="FL230" s="309"/>
      <c r="FM230" s="309"/>
      <c r="FN230" s="309"/>
      <c r="FO230" s="309"/>
      <c r="FP230" s="309"/>
      <c r="FQ230" s="309"/>
      <c r="FR230" s="309"/>
      <c r="FS230" s="309"/>
      <c r="FT230" s="309"/>
      <c r="FU230" s="309"/>
      <c r="FV230" s="309"/>
      <c r="FW230" s="309"/>
      <c r="FX230" s="309"/>
      <c r="FY230" s="309"/>
      <c r="FZ230" s="309"/>
      <c r="GA230" s="309"/>
      <c r="GB230" s="309"/>
      <c r="GC230" s="309"/>
      <c r="GD230" s="309"/>
      <c r="GE230" s="309"/>
      <c r="GF230" s="309"/>
      <c r="GG230" s="309"/>
      <c r="GH230" s="309"/>
      <c r="GI230" s="309"/>
      <c r="GJ230" s="309"/>
      <c r="GK230" s="309"/>
      <c r="GL230" s="309"/>
      <c r="GM230" s="309"/>
      <c r="GN230" s="309"/>
      <c r="GO230" s="309"/>
      <c r="GP230" s="309"/>
      <c r="GQ230" s="309"/>
      <c r="GR230" s="309"/>
      <c r="GS230" s="309"/>
      <c r="GT230" s="309"/>
      <c r="GU230" s="309"/>
      <c r="GV230" s="309"/>
      <c r="GW230" s="309"/>
      <c r="GX230" s="309"/>
      <c r="GY230" s="309"/>
      <c r="GZ230" s="309"/>
      <c r="HA230" s="309"/>
      <c r="HB230" s="309"/>
      <c r="HC230" s="309"/>
      <c r="HD230" s="309"/>
      <c r="HE230" s="309"/>
      <c r="HF230" s="309"/>
      <c r="HG230" s="309"/>
      <c r="HH230" s="309"/>
      <c r="HI230" s="309"/>
      <c r="HJ230" s="309"/>
      <c r="HK230" s="309"/>
      <c r="HL230" s="309"/>
      <c r="HM230" s="309"/>
      <c r="HN230" s="309"/>
      <c r="HO230" s="309"/>
      <c r="HP230" s="309"/>
      <c r="HQ230" s="309"/>
      <c r="HR230" s="309"/>
      <c r="HS230" s="309"/>
      <c r="HT230" s="309"/>
      <c r="HU230" s="309"/>
      <c r="HV230" s="309"/>
      <c r="HW230" s="309"/>
      <c r="HX230" s="309"/>
      <c r="HY230" s="309"/>
      <c r="HZ230" s="309"/>
      <c r="IA230" s="309"/>
      <c r="IB230" s="309"/>
      <c r="IC230" s="309"/>
      <c r="ID230" s="309"/>
      <c r="IE230" s="309"/>
      <c r="IF230" s="309"/>
      <c r="IG230" s="309"/>
      <c r="IH230" s="309"/>
    </row>
    <row r="231" spans="1:242" ht="12.75" customHeight="1" x14ac:dyDescent="0.25">
      <c r="A231" s="247"/>
      <c r="B231" s="264"/>
      <c r="C231" s="264"/>
      <c r="D231" s="307"/>
      <c r="E231" s="307"/>
      <c r="F231" s="307"/>
      <c r="G231" s="307"/>
      <c r="H231" s="307"/>
      <c r="I231" s="307"/>
      <c r="J231" s="307"/>
      <c r="K231" s="307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7"/>
      <c r="W231" s="307"/>
      <c r="X231" s="307"/>
      <c r="Y231" s="307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7"/>
      <c r="AK231" s="307"/>
      <c r="AL231" s="307"/>
      <c r="AM231" s="307"/>
      <c r="AN231" s="307"/>
      <c r="AO231" s="307"/>
      <c r="AP231" s="307"/>
      <c r="AQ231" s="307"/>
      <c r="AR231" s="307"/>
      <c r="AS231" s="307"/>
      <c r="AT231" s="307"/>
      <c r="AU231" s="307"/>
      <c r="AV231" s="307"/>
      <c r="AW231" s="307"/>
      <c r="AX231" s="307"/>
      <c r="AY231" s="307"/>
      <c r="AZ231" s="307"/>
      <c r="BA231" s="307"/>
      <c r="BB231" s="307"/>
      <c r="BC231" s="307"/>
      <c r="BD231" s="307"/>
      <c r="BE231" s="307"/>
      <c r="BF231" s="307"/>
      <c r="BG231" s="307"/>
      <c r="BH231" s="307"/>
      <c r="BI231" s="307"/>
      <c r="BJ231" s="307"/>
      <c r="BK231" s="307"/>
      <c r="BL231" s="307"/>
      <c r="BM231" s="307"/>
      <c r="BN231" s="307"/>
      <c r="BO231" s="307"/>
      <c r="BP231" s="307"/>
      <c r="BQ231" s="307"/>
      <c r="BR231" s="307"/>
      <c r="BS231" s="307"/>
      <c r="BT231" s="409"/>
      <c r="BV231" s="309"/>
      <c r="BW231" s="309"/>
      <c r="BX231" s="309"/>
      <c r="BY231" s="309"/>
      <c r="BZ231" s="309"/>
      <c r="CA231" s="309"/>
      <c r="CB231" s="309"/>
      <c r="CC231" s="309"/>
      <c r="CD231" s="309"/>
      <c r="CE231" s="309"/>
      <c r="CF231" s="309"/>
      <c r="CG231" s="309"/>
      <c r="CH231" s="309"/>
      <c r="CI231" s="309"/>
      <c r="CJ231" s="309"/>
      <c r="CK231" s="309"/>
      <c r="CL231" s="309"/>
      <c r="CM231" s="309"/>
      <c r="CN231" s="309"/>
      <c r="CO231" s="309"/>
      <c r="CP231" s="309"/>
      <c r="CQ231" s="309"/>
      <c r="CR231" s="309"/>
      <c r="CS231" s="309"/>
      <c r="CT231" s="309"/>
      <c r="CU231" s="309"/>
      <c r="CV231" s="309"/>
      <c r="CW231" s="309"/>
      <c r="CX231" s="309"/>
      <c r="CY231" s="309"/>
      <c r="CZ231" s="309"/>
      <c r="DA231" s="309"/>
      <c r="DB231" s="309"/>
      <c r="DC231" s="309"/>
      <c r="DD231" s="309"/>
      <c r="DE231" s="309"/>
      <c r="DF231" s="309"/>
      <c r="DG231" s="309"/>
      <c r="DH231" s="309"/>
      <c r="DI231" s="309"/>
      <c r="DJ231" s="309"/>
      <c r="DK231" s="309"/>
      <c r="DL231" s="309"/>
      <c r="DM231" s="309"/>
      <c r="DN231" s="309"/>
      <c r="DO231" s="309"/>
      <c r="DP231" s="309"/>
      <c r="DQ231" s="309"/>
      <c r="DR231" s="309"/>
      <c r="DS231" s="309"/>
      <c r="DT231" s="309"/>
      <c r="DU231" s="309"/>
      <c r="DV231" s="309"/>
      <c r="DW231" s="309"/>
      <c r="DX231" s="309"/>
      <c r="DY231" s="309"/>
      <c r="DZ231" s="309"/>
      <c r="EA231" s="309"/>
      <c r="EB231" s="309"/>
      <c r="EC231" s="309"/>
      <c r="ED231" s="309"/>
      <c r="EE231" s="309"/>
      <c r="EF231" s="309"/>
      <c r="EG231" s="309"/>
      <c r="EH231" s="309"/>
      <c r="EI231" s="309"/>
      <c r="EJ231" s="309"/>
      <c r="EK231" s="309"/>
      <c r="EL231" s="309"/>
      <c r="EM231" s="309"/>
      <c r="EN231" s="309"/>
      <c r="EO231" s="309"/>
      <c r="EP231" s="309"/>
      <c r="EQ231" s="309"/>
      <c r="ER231" s="309"/>
      <c r="ES231" s="309"/>
      <c r="ET231" s="309"/>
      <c r="EU231" s="309"/>
      <c r="EV231" s="309"/>
      <c r="EW231" s="309"/>
      <c r="EX231" s="309"/>
      <c r="EY231" s="309"/>
      <c r="EZ231" s="309"/>
      <c r="FA231" s="309"/>
      <c r="FB231" s="309"/>
      <c r="FC231" s="309"/>
      <c r="FD231" s="309"/>
      <c r="FE231" s="309"/>
      <c r="FF231" s="309"/>
      <c r="FG231" s="309"/>
      <c r="FH231" s="309"/>
      <c r="FI231" s="309"/>
      <c r="FJ231" s="309"/>
      <c r="FK231" s="309"/>
      <c r="FL231" s="309"/>
      <c r="FM231" s="309"/>
      <c r="FN231" s="309"/>
      <c r="FO231" s="309"/>
      <c r="FP231" s="309"/>
      <c r="FQ231" s="309"/>
      <c r="FR231" s="309"/>
      <c r="FS231" s="309"/>
      <c r="FT231" s="309"/>
      <c r="FU231" s="309"/>
      <c r="FV231" s="309"/>
      <c r="FW231" s="309"/>
      <c r="FX231" s="309"/>
      <c r="FY231" s="309"/>
      <c r="FZ231" s="309"/>
      <c r="GA231" s="309"/>
      <c r="GB231" s="309"/>
      <c r="GC231" s="309"/>
      <c r="GD231" s="309"/>
      <c r="GE231" s="309"/>
      <c r="GF231" s="309"/>
      <c r="GG231" s="309"/>
      <c r="GH231" s="309"/>
      <c r="GI231" s="309"/>
      <c r="GJ231" s="309"/>
      <c r="GK231" s="309"/>
      <c r="GL231" s="309"/>
      <c r="GM231" s="309"/>
      <c r="GN231" s="309"/>
      <c r="GO231" s="309"/>
      <c r="GP231" s="309"/>
      <c r="GQ231" s="309"/>
      <c r="GR231" s="309"/>
      <c r="GS231" s="309"/>
      <c r="GT231" s="309"/>
      <c r="GU231" s="309"/>
      <c r="GV231" s="309"/>
      <c r="GW231" s="309"/>
      <c r="GX231" s="309"/>
      <c r="GY231" s="309"/>
      <c r="GZ231" s="309"/>
      <c r="HA231" s="309"/>
      <c r="HB231" s="309"/>
      <c r="HC231" s="309"/>
      <c r="HD231" s="309"/>
      <c r="HE231" s="309"/>
      <c r="HF231" s="309"/>
      <c r="HG231" s="309"/>
      <c r="HH231" s="309"/>
      <c r="HI231" s="309"/>
      <c r="HJ231" s="309"/>
      <c r="HK231" s="309"/>
      <c r="HL231" s="309"/>
      <c r="HM231" s="309"/>
      <c r="HN231" s="309"/>
      <c r="HO231" s="309"/>
      <c r="HP231" s="309"/>
      <c r="HQ231" s="309"/>
      <c r="HR231" s="309"/>
      <c r="HS231" s="309"/>
      <c r="HT231" s="309"/>
      <c r="HU231" s="309"/>
      <c r="HV231" s="309"/>
      <c r="HW231" s="309"/>
      <c r="HX231" s="309"/>
      <c r="HY231" s="309"/>
      <c r="HZ231" s="309"/>
      <c r="IA231" s="309"/>
      <c r="IB231" s="309"/>
      <c r="IC231" s="309"/>
      <c r="ID231" s="309"/>
      <c r="IE231" s="309"/>
      <c r="IF231" s="309"/>
      <c r="IG231" s="309"/>
      <c r="IH231" s="309"/>
    </row>
    <row r="232" spans="1:242" ht="12.75" customHeight="1" x14ac:dyDescent="0.25">
      <c r="A232" s="247"/>
      <c r="B232" s="264"/>
      <c r="C232" s="264"/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7"/>
      <c r="AK232" s="307"/>
      <c r="AL232" s="307"/>
      <c r="AM232" s="307"/>
      <c r="AN232" s="307"/>
      <c r="AO232" s="307"/>
      <c r="AP232" s="307"/>
      <c r="AQ232" s="307"/>
      <c r="AR232" s="307"/>
      <c r="AS232" s="307"/>
      <c r="AT232" s="307"/>
      <c r="AU232" s="307"/>
      <c r="AV232" s="307"/>
      <c r="AW232" s="307"/>
      <c r="AX232" s="307"/>
      <c r="AY232" s="307"/>
      <c r="AZ232" s="307"/>
      <c r="BA232" s="307"/>
      <c r="BB232" s="307"/>
      <c r="BC232" s="307"/>
      <c r="BD232" s="307"/>
      <c r="BE232" s="307"/>
      <c r="BF232" s="307"/>
      <c r="BG232" s="307"/>
      <c r="BH232" s="307"/>
      <c r="BI232" s="307"/>
      <c r="BJ232" s="307"/>
      <c r="BK232" s="307"/>
      <c r="BL232" s="307"/>
      <c r="BM232" s="307"/>
      <c r="BN232" s="307"/>
      <c r="BO232" s="307"/>
      <c r="BP232" s="307"/>
      <c r="BQ232" s="307"/>
      <c r="BR232" s="307"/>
      <c r="BS232" s="307"/>
      <c r="BT232" s="409"/>
      <c r="BV232" s="309"/>
      <c r="BW232" s="309"/>
      <c r="BX232" s="309"/>
      <c r="BY232" s="309"/>
      <c r="BZ232" s="309"/>
      <c r="CA232" s="309"/>
      <c r="CB232" s="309"/>
      <c r="CC232" s="309"/>
      <c r="CD232" s="309"/>
      <c r="CE232" s="309"/>
      <c r="CF232" s="309"/>
      <c r="CG232" s="309"/>
      <c r="CH232" s="309"/>
      <c r="CI232" s="309"/>
      <c r="CJ232" s="309"/>
      <c r="CK232" s="309"/>
      <c r="CL232" s="309"/>
      <c r="CM232" s="309"/>
      <c r="CN232" s="309"/>
      <c r="CO232" s="309"/>
      <c r="CP232" s="309"/>
      <c r="CQ232" s="309"/>
      <c r="CR232" s="309"/>
      <c r="CS232" s="309"/>
      <c r="CT232" s="309"/>
      <c r="CU232" s="309"/>
      <c r="CV232" s="309"/>
      <c r="CW232" s="309"/>
      <c r="CX232" s="309"/>
      <c r="CY232" s="309"/>
      <c r="CZ232" s="309"/>
      <c r="DA232" s="309"/>
      <c r="DB232" s="309"/>
      <c r="DC232" s="309"/>
      <c r="DD232" s="309"/>
      <c r="DE232" s="309"/>
      <c r="DF232" s="309"/>
      <c r="DG232" s="309"/>
      <c r="DH232" s="309"/>
      <c r="DI232" s="309"/>
      <c r="DJ232" s="309"/>
      <c r="DK232" s="309"/>
      <c r="DL232" s="309"/>
      <c r="DM232" s="309"/>
      <c r="DN232" s="309"/>
      <c r="DO232" s="309"/>
      <c r="DP232" s="309"/>
      <c r="DQ232" s="309"/>
      <c r="DR232" s="309"/>
      <c r="DS232" s="309"/>
      <c r="DT232" s="309"/>
      <c r="DU232" s="309"/>
      <c r="DV232" s="309"/>
      <c r="DW232" s="309"/>
      <c r="DX232" s="309"/>
      <c r="DY232" s="309"/>
      <c r="DZ232" s="309"/>
      <c r="EA232" s="309"/>
      <c r="EB232" s="309"/>
      <c r="EC232" s="309"/>
      <c r="ED232" s="309"/>
      <c r="EE232" s="309"/>
      <c r="EF232" s="309"/>
      <c r="EG232" s="309"/>
      <c r="EH232" s="309"/>
      <c r="EI232" s="309"/>
      <c r="EJ232" s="309"/>
      <c r="EK232" s="309"/>
      <c r="EL232" s="309"/>
      <c r="EM232" s="309"/>
      <c r="EN232" s="309"/>
      <c r="EO232" s="309"/>
      <c r="EP232" s="309"/>
      <c r="EQ232" s="309"/>
      <c r="ER232" s="309"/>
      <c r="ES232" s="309"/>
      <c r="ET232" s="309"/>
      <c r="EU232" s="309"/>
      <c r="EV232" s="309"/>
      <c r="EW232" s="309"/>
      <c r="EX232" s="309"/>
      <c r="EY232" s="309"/>
      <c r="EZ232" s="309"/>
      <c r="FA232" s="309"/>
      <c r="FB232" s="309"/>
      <c r="FC232" s="309"/>
      <c r="FD232" s="309"/>
      <c r="FE232" s="309"/>
      <c r="FF232" s="309"/>
      <c r="FG232" s="309"/>
      <c r="FH232" s="309"/>
      <c r="FI232" s="309"/>
      <c r="FJ232" s="309"/>
      <c r="FK232" s="309"/>
      <c r="FL232" s="309"/>
      <c r="FM232" s="309"/>
      <c r="FN232" s="309"/>
      <c r="FO232" s="309"/>
      <c r="FP232" s="309"/>
      <c r="FQ232" s="309"/>
      <c r="FR232" s="309"/>
      <c r="FS232" s="309"/>
      <c r="FT232" s="309"/>
      <c r="FU232" s="309"/>
      <c r="FV232" s="309"/>
      <c r="FW232" s="309"/>
      <c r="FX232" s="309"/>
      <c r="FY232" s="309"/>
      <c r="FZ232" s="309"/>
      <c r="GA232" s="309"/>
      <c r="GB232" s="309"/>
      <c r="GC232" s="309"/>
      <c r="GD232" s="309"/>
      <c r="GE232" s="309"/>
      <c r="GF232" s="309"/>
      <c r="GG232" s="309"/>
      <c r="GH232" s="309"/>
      <c r="GI232" s="309"/>
      <c r="GJ232" s="309"/>
      <c r="GK232" s="309"/>
      <c r="GL232" s="309"/>
      <c r="GM232" s="309"/>
      <c r="GN232" s="309"/>
      <c r="GO232" s="309"/>
      <c r="GP232" s="309"/>
      <c r="GQ232" s="309"/>
      <c r="GR232" s="309"/>
      <c r="GS232" s="309"/>
      <c r="GT232" s="309"/>
      <c r="GU232" s="309"/>
      <c r="GV232" s="309"/>
      <c r="GW232" s="309"/>
      <c r="GX232" s="309"/>
      <c r="GY232" s="309"/>
      <c r="GZ232" s="309"/>
      <c r="HA232" s="309"/>
      <c r="HB232" s="309"/>
      <c r="HC232" s="309"/>
      <c r="HD232" s="309"/>
      <c r="HE232" s="309"/>
      <c r="HF232" s="309"/>
      <c r="HG232" s="309"/>
      <c r="HH232" s="309"/>
      <c r="HI232" s="309"/>
      <c r="HJ232" s="309"/>
      <c r="HK232" s="309"/>
      <c r="HL232" s="309"/>
      <c r="HM232" s="309"/>
      <c r="HN232" s="309"/>
      <c r="HO232" s="309"/>
      <c r="HP232" s="309"/>
      <c r="HQ232" s="309"/>
      <c r="HR232" s="309"/>
      <c r="HS232" s="309"/>
      <c r="HT232" s="309"/>
      <c r="HU232" s="309"/>
      <c r="HV232" s="309"/>
      <c r="HW232" s="309"/>
      <c r="HX232" s="309"/>
      <c r="HY232" s="309"/>
      <c r="HZ232" s="309"/>
      <c r="IA232" s="309"/>
      <c r="IB232" s="309"/>
      <c r="IC232" s="309"/>
      <c r="ID232" s="309"/>
      <c r="IE232" s="309"/>
      <c r="IF232" s="309"/>
      <c r="IG232" s="309"/>
      <c r="IH232" s="309"/>
    </row>
    <row r="233" spans="1:242" ht="12.75" customHeight="1" x14ac:dyDescent="0.25">
      <c r="A233" s="247"/>
      <c r="B233" s="264"/>
      <c r="C233" s="264"/>
      <c r="D233" s="307"/>
      <c r="E233" s="307"/>
      <c r="F233" s="307"/>
      <c r="G233" s="307"/>
      <c r="H233" s="307"/>
      <c r="I233" s="307"/>
      <c r="J233" s="307"/>
      <c r="K233" s="307"/>
      <c r="L233" s="307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  <c r="AA233" s="307"/>
      <c r="AB233" s="307"/>
      <c r="AC233" s="307"/>
      <c r="AD233" s="307"/>
      <c r="AE233" s="307"/>
      <c r="AF233" s="307"/>
      <c r="AG233" s="307"/>
      <c r="AH233" s="307"/>
      <c r="AI233" s="307"/>
      <c r="AJ233" s="307"/>
      <c r="AK233" s="307"/>
      <c r="AL233" s="307"/>
      <c r="AM233" s="307"/>
      <c r="AN233" s="307"/>
      <c r="AO233" s="307"/>
      <c r="AP233" s="307"/>
      <c r="AQ233" s="307"/>
      <c r="AR233" s="307"/>
      <c r="AS233" s="307"/>
      <c r="AT233" s="307"/>
      <c r="AU233" s="307"/>
      <c r="AV233" s="307"/>
      <c r="AW233" s="307"/>
      <c r="AX233" s="307"/>
      <c r="AY233" s="307"/>
      <c r="AZ233" s="307"/>
      <c r="BA233" s="307"/>
      <c r="BB233" s="307"/>
      <c r="BC233" s="307"/>
      <c r="BD233" s="307"/>
      <c r="BE233" s="307"/>
      <c r="BF233" s="307"/>
      <c r="BG233" s="307"/>
      <c r="BH233" s="307"/>
      <c r="BI233" s="307"/>
      <c r="BJ233" s="307"/>
      <c r="BK233" s="307"/>
      <c r="BL233" s="307"/>
      <c r="BM233" s="307"/>
      <c r="BN233" s="307"/>
      <c r="BO233" s="307"/>
      <c r="BP233" s="307"/>
      <c r="BQ233" s="307"/>
      <c r="BR233" s="307"/>
      <c r="BS233" s="307"/>
      <c r="BT233" s="409"/>
      <c r="BV233" s="309"/>
      <c r="BW233" s="309"/>
      <c r="BX233" s="309"/>
      <c r="BY233" s="309"/>
      <c r="BZ233" s="309"/>
      <c r="CA233" s="309"/>
      <c r="CB233" s="309"/>
      <c r="CC233" s="309"/>
      <c r="CD233" s="309"/>
      <c r="CE233" s="309"/>
      <c r="CF233" s="309"/>
      <c r="CG233" s="309"/>
      <c r="CH233" s="309"/>
      <c r="CI233" s="309"/>
      <c r="CJ233" s="309"/>
      <c r="CK233" s="309"/>
      <c r="CL233" s="309"/>
      <c r="CM233" s="309"/>
      <c r="CN233" s="309"/>
      <c r="CO233" s="309"/>
      <c r="CP233" s="309"/>
      <c r="CQ233" s="309"/>
      <c r="CR233" s="309"/>
      <c r="CS233" s="309"/>
      <c r="CT233" s="309"/>
      <c r="CU233" s="309"/>
      <c r="CV233" s="309"/>
      <c r="CW233" s="309"/>
      <c r="CX233" s="309"/>
      <c r="CY233" s="309"/>
      <c r="CZ233" s="309"/>
      <c r="DA233" s="309"/>
      <c r="DB233" s="309"/>
      <c r="DC233" s="309"/>
      <c r="DD233" s="309"/>
      <c r="DE233" s="309"/>
      <c r="DF233" s="309"/>
      <c r="DG233" s="309"/>
      <c r="DH233" s="309"/>
      <c r="DI233" s="309"/>
      <c r="DJ233" s="309"/>
      <c r="DK233" s="309"/>
      <c r="DL233" s="309"/>
      <c r="DM233" s="309"/>
      <c r="DN233" s="309"/>
      <c r="DO233" s="309"/>
      <c r="DP233" s="309"/>
      <c r="DQ233" s="309"/>
      <c r="DR233" s="309"/>
      <c r="DS233" s="309"/>
      <c r="DT233" s="309"/>
      <c r="DU233" s="309"/>
      <c r="DV233" s="309"/>
      <c r="DW233" s="309"/>
      <c r="DX233" s="309"/>
      <c r="DY233" s="309"/>
      <c r="DZ233" s="309"/>
      <c r="EA233" s="309"/>
      <c r="EB233" s="309"/>
      <c r="EC233" s="309"/>
      <c r="ED233" s="309"/>
      <c r="EE233" s="309"/>
      <c r="EF233" s="309"/>
      <c r="EG233" s="309"/>
      <c r="EH233" s="309"/>
      <c r="EI233" s="309"/>
      <c r="EJ233" s="309"/>
      <c r="EK233" s="309"/>
      <c r="EL233" s="309"/>
      <c r="EM233" s="309"/>
      <c r="EN233" s="309"/>
      <c r="EO233" s="309"/>
      <c r="EP233" s="309"/>
      <c r="EQ233" s="309"/>
      <c r="ER233" s="309"/>
      <c r="ES233" s="309"/>
      <c r="ET233" s="309"/>
      <c r="EU233" s="309"/>
      <c r="EV233" s="309"/>
      <c r="EW233" s="309"/>
      <c r="EX233" s="309"/>
      <c r="EY233" s="309"/>
      <c r="EZ233" s="309"/>
      <c r="FA233" s="309"/>
      <c r="FB233" s="309"/>
      <c r="FC233" s="309"/>
      <c r="FD233" s="309"/>
      <c r="FE233" s="309"/>
      <c r="FF233" s="309"/>
      <c r="FG233" s="309"/>
      <c r="FH233" s="309"/>
      <c r="FI233" s="309"/>
      <c r="FJ233" s="309"/>
      <c r="FK233" s="309"/>
      <c r="FL233" s="309"/>
      <c r="FM233" s="309"/>
      <c r="FN233" s="309"/>
      <c r="FO233" s="309"/>
      <c r="FP233" s="309"/>
      <c r="FQ233" s="309"/>
      <c r="FR233" s="309"/>
      <c r="FS233" s="309"/>
      <c r="FT233" s="309"/>
      <c r="FU233" s="309"/>
      <c r="FV233" s="309"/>
      <c r="FW233" s="309"/>
      <c r="FX233" s="309"/>
      <c r="FY233" s="309"/>
      <c r="FZ233" s="309"/>
      <c r="GA233" s="309"/>
      <c r="GB233" s="309"/>
      <c r="GC233" s="309"/>
      <c r="GD233" s="309"/>
      <c r="GE233" s="309"/>
      <c r="GF233" s="309"/>
      <c r="GG233" s="309"/>
      <c r="GH233" s="309"/>
      <c r="GI233" s="309"/>
      <c r="GJ233" s="309"/>
      <c r="GK233" s="309"/>
      <c r="GL233" s="309"/>
      <c r="GM233" s="309"/>
      <c r="GN233" s="309"/>
      <c r="GO233" s="309"/>
      <c r="GP233" s="309"/>
      <c r="GQ233" s="309"/>
      <c r="GR233" s="309"/>
      <c r="GS233" s="309"/>
      <c r="GT233" s="309"/>
      <c r="GU233" s="309"/>
      <c r="GV233" s="309"/>
      <c r="GW233" s="309"/>
      <c r="GX233" s="309"/>
      <c r="GY233" s="309"/>
      <c r="GZ233" s="309"/>
      <c r="HA233" s="309"/>
      <c r="HB233" s="309"/>
      <c r="HC233" s="309"/>
      <c r="HD233" s="309"/>
      <c r="HE233" s="309"/>
      <c r="HF233" s="309"/>
      <c r="HG233" s="309"/>
      <c r="HH233" s="309"/>
      <c r="HI233" s="309"/>
      <c r="HJ233" s="309"/>
      <c r="HK233" s="309"/>
      <c r="HL233" s="309"/>
      <c r="HM233" s="309"/>
      <c r="HN233" s="309"/>
      <c r="HO233" s="309"/>
      <c r="HP233" s="309"/>
      <c r="HQ233" s="309"/>
      <c r="HR233" s="309"/>
      <c r="HS233" s="309"/>
      <c r="HT233" s="309"/>
      <c r="HU233" s="309"/>
      <c r="HV233" s="309"/>
      <c r="HW233" s="309"/>
      <c r="HX233" s="309"/>
      <c r="HY233" s="309"/>
      <c r="HZ233" s="309"/>
      <c r="IA233" s="309"/>
      <c r="IB233" s="309"/>
      <c r="IC233" s="309"/>
      <c r="ID233" s="309"/>
      <c r="IE233" s="309"/>
      <c r="IF233" s="309"/>
      <c r="IG233" s="309"/>
      <c r="IH233" s="309"/>
    </row>
    <row r="234" spans="1:242" ht="12.75" customHeight="1" x14ac:dyDescent="0.25">
      <c r="A234" s="247"/>
      <c r="B234" s="264"/>
      <c r="C234" s="264"/>
      <c r="D234" s="307"/>
      <c r="E234" s="307"/>
      <c r="F234" s="307"/>
      <c r="G234" s="307"/>
      <c r="H234" s="307"/>
      <c r="I234" s="307"/>
      <c r="J234" s="307"/>
      <c r="K234" s="307"/>
      <c r="L234" s="307"/>
      <c r="M234" s="307"/>
      <c r="N234" s="307"/>
      <c r="O234" s="307"/>
      <c r="P234" s="307"/>
      <c r="Q234" s="307"/>
      <c r="R234" s="307"/>
      <c r="S234" s="307"/>
      <c r="T234" s="307"/>
      <c r="U234" s="307"/>
      <c r="V234" s="307"/>
      <c r="W234" s="307"/>
      <c r="X234" s="307"/>
      <c r="Y234" s="307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7"/>
      <c r="AK234" s="307"/>
      <c r="AL234" s="307"/>
      <c r="AM234" s="307"/>
      <c r="AN234" s="307"/>
      <c r="AO234" s="307"/>
      <c r="AP234" s="307"/>
      <c r="AQ234" s="307"/>
      <c r="AR234" s="307"/>
      <c r="AS234" s="307"/>
      <c r="AT234" s="307"/>
      <c r="AU234" s="307"/>
      <c r="AV234" s="307"/>
      <c r="AW234" s="307"/>
      <c r="AX234" s="307"/>
      <c r="AY234" s="307"/>
      <c r="AZ234" s="307"/>
      <c r="BA234" s="307"/>
      <c r="BB234" s="307"/>
      <c r="BC234" s="307"/>
      <c r="BD234" s="307"/>
      <c r="BE234" s="307"/>
      <c r="BF234" s="307"/>
      <c r="BG234" s="307"/>
      <c r="BH234" s="307"/>
      <c r="BI234" s="307"/>
      <c r="BJ234" s="307"/>
      <c r="BK234" s="307"/>
      <c r="BL234" s="307"/>
      <c r="BM234" s="307"/>
      <c r="BN234" s="307"/>
      <c r="BO234" s="307"/>
      <c r="BP234" s="307"/>
      <c r="BQ234" s="307"/>
      <c r="BR234" s="307"/>
      <c r="BS234" s="307"/>
      <c r="BT234" s="409"/>
      <c r="BV234" s="309"/>
      <c r="BW234" s="309"/>
      <c r="BX234" s="309"/>
      <c r="BY234" s="309"/>
      <c r="BZ234" s="309"/>
      <c r="CA234" s="309"/>
      <c r="CB234" s="309"/>
      <c r="CC234" s="309"/>
      <c r="CD234" s="309"/>
      <c r="CE234" s="309"/>
      <c r="CF234" s="309"/>
      <c r="CG234" s="309"/>
      <c r="CH234" s="309"/>
      <c r="CI234" s="309"/>
      <c r="CJ234" s="309"/>
      <c r="CK234" s="309"/>
      <c r="CL234" s="309"/>
      <c r="CM234" s="309"/>
      <c r="CN234" s="309"/>
      <c r="CO234" s="309"/>
      <c r="CP234" s="309"/>
      <c r="CQ234" s="309"/>
      <c r="CR234" s="309"/>
      <c r="CS234" s="309"/>
      <c r="CT234" s="309"/>
      <c r="CU234" s="309"/>
      <c r="CV234" s="309"/>
      <c r="CW234" s="309"/>
      <c r="CX234" s="309"/>
      <c r="CY234" s="309"/>
      <c r="CZ234" s="309"/>
      <c r="DA234" s="309"/>
      <c r="DB234" s="309"/>
      <c r="DC234" s="309"/>
      <c r="DD234" s="309"/>
      <c r="DE234" s="309"/>
      <c r="DF234" s="309"/>
      <c r="DG234" s="309"/>
      <c r="DH234" s="309"/>
      <c r="DI234" s="309"/>
      <c r="DJ234" s="309"/>
      <c r="DK234" s="309"/>
      <c r="DL234" s="309"/>
      <c r="DM234" s="309"/>
      <c r="DN234" s="309"/>
      <c r="DO234" s="309"/>
      <c r="DP234" s="309"/>
      <c r="DQ234" s="309"/>
      <c r="DR234" s="309"/>
      <c r="DS234" s="309"/>
      <c r="DT234" s="309"/>
      <c r="DU234" s="309"/>
      <c r="DV234" s="309"/>
      <c r="DW234" s="309"/>
      <c r="DX234" s="309"/>
      <c r="DY234" s="309"/>
      <c r="DZ234" s="309"/>
      <c r="EA234" s="309"/>
      <c r="EB234" s="309"/>
      <c r="EC234" s="309"/>
      <c r="ED234" s="309"/>
      <c r="EE234" s="309"/>
      <c r="EF234" s="309"/>
      <c r="EG234" s="309"/>
      <c r="EH234" s="309"/>
      <c r="EI234" s="309"/>
      <c r="EJ234" s="309"/>
      <c r="EK234" s="309"/>
      <c r="EL234" s="309"/>
      <c r="EM234" s="309"/>
      <c r="EN234" s="309"/>
      <c r="EO234" s="309"/>
      <c r="EP234" s="309"/>
      <c r="EQ234" s="309"/>
      <c r="ER234" s="309"/>
      <c r="ES234" s="309"/>
      <c r="ET234" s="309"/>
      <c r="EU234" s="309"/>
      <c r="EV234" s="309"/>
      <c r="EW234" s="309"/>
      <c r="EX234" s="309"/>
      <c r="EY234" s="309"/>
      <c r="EZ234" s="309"/>
      <c r="FA234" s="309"/>
      <c r="FB234" s="309"/>
      <c r="FC234" s="309"/>
      <c r="FD234" s="309"/>
      <c r="FE234" s="309"/>
      <c r="FF234" s="309"/>
      <c r="FG234" s="309"/>
      <c r="FH234" s="309"/>
      <c r="FI234" s="309"/>
      <c r="FJ234" s="309"/>
      <c r="FK234" s="309"/>
      <c r="FL234" s="309"/>
      <c r="FM234" s="309"/>
      <c r="FN234" s="309"/>
      <c r="FO234" s="309"/>
      <c r="FP234" s="309"/>
      <c r="FQ234" s="309"/>
      <c r="FR234" s="309"/>
      <c r="FS234" s="309"/>
      <c r="FT234" s="309"/>
      <c r="FU234" s="309"/>
      <c r="FV234" s="309"/>
      <c r="FW234" s="309"/>
      <c r="FX234" s="309"/>
      <c r="FY234" s="309"/>
      <c r="FZ234" s="309"/>
      <c r="GA234" s="309"/>
      <c r="GB234" s="309"/>
      <c r="GC234" s="309"/>
      <c r="GD234" s="309"/>
      <c r="GE234" s="309"/>
      <c r="GF234" s="309"/>
      <c r="GG234" s="309"/>
      <c r="GH234" s="309"/>
      <c r="GI234" s="309"/>
      <c r="GJ234" s="309"/>
      <c r="GK234" s="309"/>
      <c r="GL234" s="309"/>
      <c r="GM234" s="309"/>
      <c r="GN234" s="309"/>
      <c r="GO234" s="309"/>
      <c r="GP234" s="309"/>
      <c r="GQ234" s="309"/>
      <c r="GR234" s="309"/>
      <c r="GS234" s="309"/>
      <c r="GT234" s="309"/>
      <c r="GU234" s="309"/>
      <c r="GV234" s="309"/>
      <c r="GW234" s="309"/>
      <c r="GX234" s="309"/>
      <c r="GY234" s="309"/>
      <c r="GZ234" s="309"/>
      <c r="HA234" s="309"/>
      <c r="HB234" s="309"/>
      <c r="HC234" s="309"/>
      <c r="HD234" s="309"/>
      <c r="HE234" s="309"/>
      <c r="HF234" s="309"/>
      <c r="HG234" s="309"/>
      <c r="HH234" s="309"/>
      <c r="HI234" s="309"/>
      <c r="HJ234" s="309"/>
      <c r="HK234" s="309"/>
      <c r="HL234" s="309"/>
      <c r="HM234" s="309"/>
      <c r="HN234" s="309"/>
      <c r="HO234" s="309"/>
      <c r="HP234" s="309"/>
      <c r="HQ234" s="309"/>
      <c r="HR234" s="309"/>
      <c r="HS234" s="309"/>
      <c r="HT234" s="309"/>
      <c r="HU234" s="309"/>
      <c r="HV234" s="309"/>
      <c r="HW234" s="309"/>
      <c r="HX234" s="309"/>
      <c r="HY234" s="309"/>
      <c r="HZ234" s="309"/>
      <c r="IA234" s="309"/>
      <c r="IB234" s="309"/>
      <c r="IC234" s="309"/>
      <c r="ID234" s="309"/>
      <c r="IE234" s="309"/>
      <c r="IF234" s="309"/>
      <c r="IG234" s="309"/>
      <c r="IH234" s="309"/>
    </row>
    <row r="235" spans="1:242" ht="12.75" customHeight="1" x14ac:dyDescent="0.25">
      <c r="A235" s="247"/>
      <c r="B235" s="264"/>
      <c r="C235" s="264"/>
      <c r="D235" s="307"/>
      <c r="E235" s="307"/>
      <c r="F235" s="307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307"/>
      <c r="AK235" s="307"/>
      <c r="AL235" s="307"/>
      <c r="AM235" s="307"/>
      <c r="AN235" s="307"/>
      <c r="AO235" s="307"/>
      <c r="AP235" s="307"/>
      <c r="AQ235" s="307"/>
      <c r="AR235" s="307"/>
      <c r="AS235" s="307"/>
      <c r="AT235" s="307"/>
      <c r="AU235" s="307"/>
      <c r="AV235" s="307"/>
      <c r="AW235" s="307"/>
      <c r="AX235" s="307"/>
      <c r="AY235" s="307"/>
      <c r="AZ235" s="307"/>
      <c r="BA235" s="307"/>
      <c r="BB235" s="307"/>
      <c r="BC235" s="307"/>
      <c r="BD235" s="307"/>
      <c r="BE235" s="307"/>
      <c r="BF235" s="307"/>
      <c r="BG235" s="307"/>
      <c r="BH235" s="307"/>
      <c r="BI235" s="307"/>
      <c r="BJ235" s="307"/>
      <c r="BK235" s="307"/>
      <c r="BL235" s="307"/>
      <c r="BM235" s="307"/>
      <c r="BN235" s="307"/>
      <c r="BO235" s="307"/>
      <c r="BP235" s="307"/>
      <c r="BQ235" s="307"/>
      <c r="BR235" s="307"/>
      <c r="BS235" s="307"/>
      <c r="BT235" s="409"/>
      <c r="BV235" s="309"/>
      <c r="BW235" s="309"/>
      <c r="BX235" s="309"/>
      <c r="BY235" s="309"/>
      <c r="BZ235" s="309"/>
      <c r="CA235" s="309"/>
      <c r="CB235" s="309"/>
      <c r="CC235" s="309"/>
      <c r="CD235" s="309"/>
      <c r="CE235" s="309"/>
      <c r="CF235" s="309"/>
      <c r="CG235" s="309"/>
      <c r="CH235" s="309"/>
      <c r="CI235" s="309"/>
      <c r="CJ235" s="309"/>
      <c r="CK235" s="309"/>
      <c r="CL235" s="309"/>
      <c r="CM235" s="309"/>
      <c r="CN235" s="309"/>
      <c r="CO235" s="309"/>
      <c r="CP235" s="309"/>
      <c r="CQ235" s="309"/>
      <c r="CR235" s="309"/>
      <c r="CS235" s="309"/>
      <c r="CT235" s="309"/>
      <c r="CU235" s="309"/>
      <c r="CV235" s="309"/>
      <c r="CW235" s="309"/>
      <c r="CX235" s="309"/>
      <c r="CY235" s="309"/>
      <c r="CZ235" s="309"/>
      <c r="DA235" s="309"/>
      <c r="DB235" s="309"/>
      <c r="DC235" s="309"/>
      <c r="DD235" s="309"/>
      <c r="DE235" s="309"/>
      <c r="DF235" s="309"/>
      <c r="DG235" s="309"/>
      <c r="DH235" s="309"/>
      <c r="DI235" s="309"/>
      <c r="DJ235" s="309"/>
      <c r="DK235" s="309"/>
      <c r="DL235" s="309"/>
      <c r="DM235" s="309"/>
      <c r="DN235" s="309"/>
      <c r="DO235" s="309"/>
      <c r="DP235" s="309"/>
      <c r="DQ235" s="309"/>
      <c r="DR235" s="309"/>
      <c r="DS235" s="309"/>
      <c r="DT235" s="309"/>
      <c r="DU235" s="309"/>
      <c r="DV235" s="309"/>
      <c r="DW235" s="309"/>
      <c r="DX235" s="309"/>
      <c r="DY235" s="309"/>
      <c r="DZ235" s="309"/>
      <c r="EA235" s="309"/>
      <c r="EB235" s="309"/>
      <c r="EC235" s="309"/>
      <c r="ED235" s="309"/>
      <c r="EE235" s="309"/>
      <c r="EF235" s="309"/>
      <c r="EG235" s="309"/>
      <c r="EH235" s="309"/>
      <c r="EI235" s="309"/>
      <c r="EJ235" s="309"/>
      <c r="EK235" s="309"/>
      <c r="EL235" s="309"/>
      <c r="EM235" s="309"/>
      <c r="EN235" s="309"/>
      <c r="EO235" s="309"/>
      <c r="EP235" s="309"/>
      <c r="EQ235" s="309"/>
      <c r="ER235" s="309"/>
      <c r="ES235" s="309"/>
      <c r="ET235" s="309"/>
      <c r="EU235" s="309"/>
      <c r="EV235" s="309"/>
      <c r="EW235" s="309"/>
      <c r="EX235" s="309"/>
      <c r="EY235" s="309"/>
      <c r="EZ235" s="309"/>
      <c r="FA235" s="309"/>
      <c r="FB235" s="309"/>
      <c r="FC235" s="309"/>
      <c r="FD235" s="309"/>
      <c r="FE235" s="309"/>
      <c r="FF235" s="309"/>
      <c r="FG235" s="309"/>
      <c r="FH235" s="309"/>
      <c r="FI235" s="309"/>
      <c r="FJ235" s="309"/>
      <c r="FK235" s="309"/>
      <c r="FL235" s="309"/>
      <c r="FM235" s="309"/>
      <c r="FN235" s="309"/>
      <c r="FO235" s="309"/>
      <c r="FP235" s="309"/>
      <c r="FQ235" s="309"/>
      <c r="FR235" s="309"/>
      <c r="FS235" s="309"/>
      <c r="FT235" s="309"/>
      <c r="FU235" s="309"/>
      <c r="FV235" s="309"/>
      <c r="FW235" s="309"/>
      <c r="FX235" s="309"/>
      <c r="FY235" s="309"/>
      <c r="FZ235" s="309"/>
      <c r="GA235" s="309"/>
      <c r="GB235" s="309"/>
      <c r="GC235" s="309"/>
      <c r="GD235" s="309"/>
      <c r="GE235" s="309"/>
      <c r="GF235" s="309"/>
      <c r="GG235" s="309"/>
      <c r="GH235" s="309"/>
      <c r="GI235" s="309"/>
      <c r="GJ235" s="309"/>
      <c r="GK235" s="309"/>
      <c r="GL235" s="309"/>
      <c r="GM235" s="309"/>
      <c r="GN235" s="309"/>
      <c r="GO235" s="309"/>
      <c r="GP235" s="309"/>
      <c r="GQ235" s="309"/>
      <c r="GR235" s="309"/>
      <c r="GS235" s="309"/>
      <c r="GT235" s="309"/>
      <c r="GU235" s="309"/>
      <c r="GV235" s="309"/>
      <c r="GW235" s="309"/>
      <c r="GX235" s="309"/>
      <c r="GY235" s="309"/>
      <c r="GZ235" s="309"/>
      <c r="HA235" s="309"/>
      <c r="HB235" s="309"/>
      <c r="HC235" s="309"/>
      <c r="HD235" s="309"/>
      <c r="HE235" s="309"/>
      <c r="HF235" s="309"/>
      <c r="HG235" s="309"/>
      <c r="HH235" s="309"/>
      <c r="HI235" s="309"/>
      <c r="HJ235" s="309"/>
      <c r="HK235" s="309"/>
      <c r="HL235" s="309"/>
      <c r="HM235" s="309"/>
      <c r="HN235" s="309"/>
      <c r="HO235" s="309"/>
      <c r="HP235" s="309"/>
      <c r="HQ235" s="309"/>
      <c r="HR235" s="309"/>
      <c r="HS235" s="309"/>
      <c r="HT235" s="309"/>
      <c r="HU235" s="309"/>
      <c r="HV235" s="309"/>
      <c r="HW235" s="309"/>
      <c r="HX235" s="309"/>
      <c r="HY235" s="309"/>
      <c r="HZ235" s="309"/>
      <c r="IA235" s="309"/>
      <c r="IB235" s="309"/>
      <c r="IC235" s="309"/>
      <c r="ID235" s="309"/>
      <c r="IE235" s="309"/>
      <c r="IF235" s="309"/>
      <c r="IG235" s="309"/>
      <c r="IH235" s="309"/>
    </row>
    <row r="236" spans="1:242" ht="12.75" customHeight="1" x14ac:dyDescent="0.25">
      <c r="A236" s="247"/>
      <c r="B236" s="264"/>
      <c r="C236" s="264"/>
      <c r="D236" s="307"/>
      <c r="E236" s="307"/>
      <c r="F236" s="307"/>
      <c r="G236" s="307"/>
      <c r="H236" s="307"/>
      <c r="I236" s="307"/>
      <c r="J236" s="307"/>
      <c r="K236" s="307"/>
      <c r="L236" s="307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7"/>
      <c r="Y236" s="307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307"/>
      <c r="AK236" s="307"/>
      <c r="AL236" s="307"/>
      <c r="AM236" s="307"/>
      <c r="AN236" s="307"/>
      <c r="AO236" s="307"/>
      <c r="AP236" s="307"/>
      <c r="AQ236" s="307"/>
      <c r="AR236" s="307"/>
      <c r="AS236" s="307"/>
      <c r="AT236" s="307"/>
      <c r="AU236" s="307"/>
      <c r="AV236" s="307"/>
      <c r="AW236" s="307"/>
      <c r="AX236" s="307"/>
      <c r="AY236" s="307"/>
      <c r="AZ236" s="307"/>
      <c r="BA236" s="307"/>
      <c r="BB236" s="307"/>
      <c r="BC236" s="307"/>
      <c r="BD236" s="307"/>
      <c r="BE236" s="307"/>
      <c r="BF236" s="307"/>
      <c r="BG236" s="307"/>
      <c r="BH236" s="307"/>
      <c r="BI236" s="307"/>
      <c r="BJ236" s="307"/>
      <c r="BK236" s="307"/>
      <c r="BL236" s="307"/>
      <c r="BM236" s="307"/>
      <c r="BN236" s="307"/>
      <c r="BO236" s="307"/>
      <c r="BP236" s="307"/>
      <c r="BQ236" s="307"/>
      <c r="BR236" s="307"/>
      <c r="BS236" s="307"/>
      <c r="BT236" s="409"/>
      <c r="BV236" s="309"/>
      <c r="BW236" s="309"/>
      <c r="BX236" s="309"/>
      <c r="BY236" s="309"/>
      <c r="BZ236" s="309"/>
      <c r="CA236" s="309"/>
      <c r="CB236" s="309"/>
      <c r="CC236" s="309"/>
      <c r="CD236" s="309"/>
      <c r="CE236" s="309"/>
      <c r="CF236" s="309"/>
      <c r="CG236" s="309"/>
      <c r="CH236" s="309"/>
      <c r="CI236" s="309"/>
      <c r="CJ236" s="309"/>
      <c r="CK236" s="309"/>
      <c r="CL236" s="309"/>
      <c r="CM236" s="309"/>
      <c r="CN236" s="309"/>
      <c r="CO236" s="309"/>
      <c r="CP236" s="309"/>
      <c r="CQ236" s="309"/>
      <c r="CR236" s="309"/>
      <c r="CS236" s="309"/>
      <c r="CT236" s="309"/>
      <c r="CU236" s="309"/>
      <c r="CV236" s="309"/>
      <c r="CW236" s="309"/>
      <c r="CX236" s="309"/>
      <c r="CY236" s="309"/>
      <c r="CZ236" s="309"/>
      <c r="DA236" s="309"/>
      <c r="DB236" s="309"/>
      <c r="DC236" s="309"/>
      <c r="DD236" s="309"/>
      <c r="DE236" s="309"/>
      <c r="DF236" s="309"/>
      <c r="DG236" s="309"/>
      <c r="DH236" s="309"/>
      <c r="DI236" s="309"/>
      <c r="DJ236" s="309"/>
      <c r="DK236" s="309"/>
      <c r="DL236" s="309"/>
      <c r="DM236" s="309"/>
      <c r="DN236" s="309"/>
      <c r="DO236" s="309"/>
      <c r="DP236" s="309"/>
      <c r="DQ236" s="309"/>
      <c r="DR236" s="309"/>
      <c r="DS236" s="309"/>
      <c r="DT236" s="309"/>
      <c r="DU236" s="309"/>
      <c r="DV236" s="309"/>
      <c r="DW236" s="309"/>
      <c r="DX236" s="309"/>
      <c r="DY236" s="309"/>
      <c r="DZ236" s="309"/>
      <c r="EA236" s="309"/>
      <c r="EB236" s="309"/>
      <c r="EC236" s="309"/>
      <c r="ED236" s="309"/>
      <c r="EE236" s="309"/>
      <c r="EF236" s="309"/>
      <c r="EG236" s="309"/>
      <c r="EH236" s="309"/>
      <c r="EI236" s="309"/>
      <c r="EJ236" s="309"/>
      <c r="EK236" s="309"/>
      <c r="EL236" s="309"/>
      <c r="EM236" s="309"/>
      <c r="EN236" s="309"/>
      <c r="EO236" s="309"/>
      <c r="EP236" s="309"/>
      <c r="EQ236" s="309"/>
      <c r="ER236" s="309"/>
      <c r="ES236" s="309"/>
      <c r="ET236" s="309"/>
      <c r="EU236" s="309"/>
      <c r="EV236" s="309"/>
      <c r="EW236" s="309"/>
      <c r="EX236" s="309"/>
      <c r="EY236" s="309"/>
      <c r="EZ236" s="309"/>
      <c r="FA236" s="309"/>
      <c r="FB236" s="309"/>
      <c r="FC236" s="309"/>
      <c r="FD236" s="309"/>
      <c r="FE236" s="309"/>
      <c r="FF236" s="309"/>
      <c r="FG236" s="309"/>
      <c r="FH236" s="309"/>
      <c r="FI236" s="309"/>
      <c r="FJ236" s="309"/>
      <c r="FK236" s="309"/>
      <c r="FL236" s="309"/>
      <c r="FM236" s="309"/>
      <c r="FN236" s="309"/>
      <c r="FO236" s="309"/>
      <c r="FP236" s="309"/>
      <c r="FQ236" s="309"/>
      <c r="FR236" s="309"/>
      <c r="FS236" s="309"/>
      <c r="FT236" s="309"/>
      <c r="FU236" s="309"/>
      <c r="FV236" s="309"/>
      <c r="FW236" s="309"/>
      <c r="FX236" s="309"/>
      <c r="FY236" s="309"/>
      <c r="FZ236" s="309"/>
      <c r="GA236" s="309"/>
      <c r="GB236" s="309"/>
      <c r="GC236" s="309"/>
      <c r="GD236" s="309"/>
      <c r="GE236" s="309"/>
      <c r="GF236" s="309"/>
      <c r="GG236" s="309"/>
      <c r="GH236" s="309"/>
      <c r="GI236" s="309"/>
      <c r="GJ236" s="309"/>
      <c r="GK236" s="309"/>
      <c r="GL236" s="309"/>
      <c r="GM236" s="309"/>
      <c r="GN236" s="309"/>
      <c r="GO236" s="309"/>
      <c r="GP236" s="309"/>
      <c r="GQ236" s="309"/>
      <c r="GR236" s="309"/>
      <c r="GS236" s="309"/>
      <c r="GT236" s="309"/>
      <c r="GU236" s="309"/>
      <c r="GV236" s="309"/>
      <c r="GW236" s="309"/>
      <c r="GX236" s="309"/>
      <c r="GY236" s="309"/>
      <c r="GZ236" s="309"/>
      <c r="HA236" s="309"/>
      <c r="HB236" s="309"/>
      <c r="HC236" s="309"/>
      <c r="HD236" s="309"/>
      <c r="HE236" s="309"/>
      <c r="HF236" s="309"/>
      <c r="HG236" s="309"/>
      <c r="HH236" s="309"/>
      <c r="HI236" s="309"/>
      <c r="HJ236" s="309"/>
      <c r="HK236" s="309"/>
      <c r="HL236" s="309"/>
      <c r="HM236" s="309"/>
      <c r="HN236" s="309"/>
      <c r="HO236" s="309"/>
      <c r="HP236" s="309"/>
      <c r="HQ236" s="309"/>
      <c r="HR236" s="309"/>
      <c r="HS236" s="309"/>
      <c r="HT236" s="309"/>
      <c r="HU236" s="309"/>
      <c r="HV236" s="309"/>
      <c r="HW236" s="309"/>
      <c r="HX236" s="309"/>
      <c r="HY236" s="309"/>
      <c r="HZ236" s="309"/>
      <c r="IA236" s="309"/>
      <c r="IB236" s="309"/>
      <c r="IC236" s="309"/>
      <c r="ID236" s="309"/>
      <c r="IE236" s="309"/>
      <c r="IF236" s="309"/>
      <c r="IG236" s="309"/>
      <c r="IH236" s="309"/>
    </row>
    <row r="237" spans="1:242" ht="12.75" customHeight="1" x14ac:dyDescent="0.25">
      <c r="A237" s="247"/>
      <c r="B237" s="264"/>
      <c r="C237" s="264"/>
      <c r="D237" s="307"/>
      <c r="E237" s="307"/>
      <c r="F237" s="307"/>
      <c r="G237" s="307"/>
      <c r="H237" s="307"/>
      <c r="I237" s="307"/>
      <c r="J237" s="307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  <c r="AA237" s="307"/>
      <c r="AB237" s="307"/>
      <c r="AC237" s="307"/>
      <c r="AD237" s="307"/>
      <c r="AE237" s="307"/>
      <c r="AF237" s="307"/>
      <c r="AG237" s="307"/>
      <c r="AH237" s="307"/>
      <c r="AI237" s="307"/>
      <c r="AJ237" s="307"/>
      <c r="AK237" s="307"/>
      <c r="AL237" s="307"/>
      <c r="AM237" s="307"/>
      <c r="AN237" s="307"/>
      <c r="AO237" s="307"/>
      <c r="AP237" s="307"/>
      <c r="AQ237" s="307"/>
      <c r="AR237" s="307"/>
      <c r="AS237" s="307"/>
      <c r="AT237" s="307"/>
      <c r="AU237" s="307"/>
      <c r="AV237" s="307"/>
      <c r="AW237" s="307"/>
      <c r="AX237" s="307"/>
      <c r="AY237" s="307"/>
      <c r="AZ237" s="307"/>
      <c r="BA237" s="307"/>
      <c r="BB237" s="307"/>
      <c r="BC237" s="307"/>
      <c r="BD237" s="307"/>
      <c r="BE237" s="307"/>
      <c r="BF237" s="307"/>
      <c r="BG237" s="307"/>
      <c r="BH237" s="307"/>
      <c r="BI237" s="307"/>
      <c r="BJ237" s="307"/>
      <c r="BK237" s="307"/>
      <c r="BL237" s="307"/>
      <c r="BM237" s="307"/>
      <c r="BN237" s="307"/>
      <c r="BO237" s="307"/>
      <c r="BP237" s="307"/>
      <c r="BQ237" s="307"/>
      <c r="BR237" s="307"/>
      <c r="BS237" s="307"/>
      <c r="BT237" s="409"/>
      <c r="BV237" s="309"/>
      <c r="BW237" s="309"/>
      <c r="BX237" s="309"/>
      <c r="BY237" s="309"/>
      <c r="BZ237" s="309"/>
      <c r="CA237" s="309"/>
      <c r="CB237" s="309"/>
      <c r="CC237" s="309"/>
      <c r="CD237" s="309"/>
      <c r="CE237" s="309"/>
      <c r="CF237" s="309"/>
      <c r="CG237" s="309"/>
      <c r="CH237" s="309"/>
      <c r="CI237" s="309"/>
      <c r="CJ237" s="309"/>
      <c r="CK237" s="309"/>
      <c r="CL237" s="309"/>
      <c r="CM237" s="309"/>
      <c r="CN237" s="309"/>
      <c r="CO237" s="309"/>
      <c r="CP237" s="309"/>
      <c r="CQ237" s="309"/>
      <c r="CR237" s="309"/>
      <c r="CS237" s="309"/>
      <c r="CT237" s="309"/>
      <c r="CU237" s="309"/>
      <c r="CV237" s="309"/>
      <c r="CW237" s="309"/>
      <c r="CX237" s="309"/>
      <c r="CY237" s="309"/>
      <c r="CZ237" s="309"/>
      <c r="DA237" s="309"/>
      <c r="DB237" s="309"/>
      <c r="DC237" s="309"/>
      <c r="DD237" s="309"/>
      <c r="DE237" s="309"/>
      <c r="DF237" s="309"/>
      <c r="DG237" s="309"/>
      <c r="DH237" s="309"/>
      <c r="DI237" s="309"/>
      <c r="DJ237" s="309"/>
      <c r="DK237" s="309"/>
      <c r="DL237" s="309"/>
      <c r="DM237" s="309"/>
      <c r="DN237" s="309"/>
      <c r="DO237" s="309"/>
      <c r="DP237" s="309"/>
      <c r="DQ237" s="309"/>
      <c r="DR237" s="309"/>
      <c r="DS237" s="309"/>
      <c r="DT237" s="309"/>
      <c r="DU237" s="309"/>
      <c r="DV237" s="309"/>
      <c r="DW237" s="309"/>
      <c r="DX237" s="309"/>
      <c r="DY237" s="309"/>
      <c r="DZ237" s="309"/>
      <c r="EA237" s="309"/>
      <c r="EB237" s="309"/>
      <c r="EC237" s="309"/>
      <c r="ED237" s="309"/>
      <c r="EE237" s="309"/>
      <c r="EF237" s="309"/>
      <c r="EG237" s="309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9"/>
      <c r="ES237" s="309"/>
      <c r="ET237" s="309"/>
      <c r="EU237" s="309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9"/>
      <c r="FG237" s="309"/>
      <c r="FH237" s="309"/>
      <c r="FI237" s="309"/>
      <c r="FJ237" s="309"/>
      <c r="FK237" s="309"/>
      <c r="FL237" s="309"/>
      <c r="FM237" s="309"/>
      <c r="FN237" s="309"/>
      <c r="FO237" s="309"/>
      <c r="FP237" s="309"/>
      <c r="FQ237" s="309"/>
      <c r="FR237" s="309"/>
      <c r="FS237" s="309"/>
      <c r="FT237" s="309"/>
      <c r="FU237" s="309"/>
      <c r="FV237" s="309"/>
      <c r="FW237" s="309"/>
      <c r="FX237" s="309"/>
      <c r="FY237" s="309"/>
      <c r="FZ237" s="309"/>
      <c r="GA237" s="309"/>
      <c r="GB237" s="309"/>
      <c r="GC237" s="309"/>
      <c r="GD237" s="309"/>
      <c r="GE237" s="309"/>
      <c r="GF237" s="309"/>
      <c r="GG237" s="309"/>
      <c r="GH237" s="309"/>
      <c r="GI237" s="309"/>
      <c r="GJ237" s="309"/>
      <c r="GK237" s="309"/>
      <c r="GL237" s="309"/>
      <c r="GM237" s="309"/>
      <c r="GN237" s="309"/>
      <c r="GO237" s="309"/>
      <c r="GP237" s="309"/>
      <c r="GQ237" s="309"/>
      <c r="GR237" s="309"/>
      <c r="GS237" s="309"/>
      <c r="GT237" s="309"/>
      <c r="GU237" s="309"/>
      <c r="GV237" s="309"/>
      <c r="GW237" s="309"/>
      <c r="GX237" s="309"/>
      <c r="GY237" s="309"/>
      <c r="GZ237" s="309"/>
      <c r="HA237" s="309"/>
      <c r="HB237" s="309"/>
      <c r="HC237" s="309"/>
      <c r="HD237" s="309"/>
      <c r="HE237" s="309"/>
      <c r="HF237" s="309"/>
      <c r="HG237" s="309"/>
      <c r="HH237" s="309"/>
      <c r="HI237" s="309"/>
      <c r="HJ237" s="309"/>
      <c r="HK237" s="309"/>
      <c r="HL237" s="309"/>
      <c r="HM237" s="309"/>
      <c r="HN237" s="309"/>
      <c r="HO237" s="309"/>
      <c r="HP237" s="309"/>
      <c r="HQ237" s="309"/>
      <c r="HR237" s="309"/>
      <c r="HS237" s="309"/>
      <c r="HT237" s="309"/>
      <c r="HU237" s="309"/>
      <c r="HV237" s="309"/>
      <c r="HW237" s="309"/>
      <c r="HX237" s="309"/>
      <c r="HY237" s="309"/>
      <c r="HZ237" s="309"/>
      <c r="IA237" s="309"/>
      <c r="IB237" s="309"/>
      <c r="IC237" s="309"/>
      <c r="ID237" s="309"/>
      <c r="IE237" s="309"/>
      <c r="IF237" s="309"/>
      <c r="IG237" s="309"/>
      <c r="IH237" s="309"/>
    </row>
    <row r="238" spans="1:242" ht="12.75" customHeight="1" x14ac:dyDescent="0.25">
      <c r="A238" s="247"/>
      <c r="B238" s="264"/>
      <c r="C238" s="264"/>
      <c r="D238" s="307"/>
      <c r="E238" s="307"/>
      <c r="F238" s="307"/>
      <c r="G238" s="307"/>
      <c r="H238" s="307"/>
      <c r="I238" s="307"/>
      <c r="J238" s="307"/>
      <c r="K238" s="307"/>
      <c r="L238" s="307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7"/>
      <c r="AK238" s="307"/>
      <c r="AL238" s="307"/>
      <c r="AM238" s="307"/>
      <c r="AN238" s="307"/>
      <c r="AO238" s="307"/>
      <c r="AP238" s="307"/>
      <c r="AQ238" s="307"/>
      <c r="AR238" s="307"/>
      <c r="AS238" s="307"/>
      <c r="AT238" s="307"/>
      <c r="AU238" s="307"/>
      <c r="AV238" s="307"/>
      <c r="AW238" s="307"/>
      <c r="AX238" s="307"/>
      <c r="AY238" s="307"/>
      <c r="AZ238" s="307"/>
      <c r="BA238" s="307"/>
      <c r="BB238" s="307"/>
      <c r="BC238" s="307"/>
      <c r="BD238" s="307"/>
      <c r="BE238" s="307"/>
      <c r="BF238" s="307"/>
      <c r="BG238" s="307"/>
      <c r="BH238" s="307"/>
      <c r="BI238" s="307"/>
      <c r="BJ238" s="307"/>
      <c r="BK238" s="307"/>
      <c r="BL238" s="307"/>
      <c r="BM238" s="307"/>
      <c r="BN238" s="307"/>
      <c r="BO238" s="307"/>
      <c r="BP238" s="307"/>
      <c r="BQ238" s="307"/>
      <c r="BR238" s="307"/>
      <c r="BS238" s="307"/>
      <c r="BT238" s="409"/>
      <c r="BV238" s="309"/>
      <c r="BW238" s="309"/>
      <c r="BX238" s="309"/>
      <c r="BY238" s="309"/>
      <c r="BZ238" s="309"/>
      <c r="CA238" s="309"/>
      <c r="CB238" s="309"/>
      <c r="CC238" s="309"/>
      <c r="CD238" s="309"/>
      <c r="CE238" s="309"/>
      <c r="CF238" s="309"/>
      <c r="CG238" s="309"/>
      <c r="CH238" s="309"/>
      <c r="CI238" s="309"/>
      <c r="CJ238" s="309"/>
      <c r="CK238" s="309"/>
      <c r="CL238" s="309"/>
      <c r="CM238" s="309"/>
      <c r="CN238" s="309"/>
      <c r="CO238" s="309"/>
      <c r="CP238" s="309"/>
      <c r="CQ238" s="309"/>
      <c r="CR238" s="309"/>
      <c r="CS238" s="309"/>
      <c r="CT238" s="309"/>
      <c r="CU238" s="309"/>
      <c r="CV238" s="309"/>
      <c r="CW238" s="309"/>
      <c r="CX238" s="309"/>
      <c r="CY238" s="309"/>
      <c r="CZ238" s="309"/>
      <c r="DA238" s="309"/>
      <c r="DB238" s="309"/>
      <c r="DC238" s="309"/>
      <c r="DD238" s="309"/>
      <c r="DE238" s="309"/>
      <c r="DF238" s="309"/>
      <c r="DG238" s="309"/>
      <c r="DH238" s="309"/>
      <c r="DI238" s="309"/>
      <c r="DJ238" s="309"/>
      <c r="DK238" s="309"/>
      <c r="DL238" s="309"/>
      <c r="DM238" s="309"/>
      <c r="DN238" s="309"/>
      <c r="DO238" s="309"/>
      <c r="DP238" s="309"/>
      <c r="DQ238" s="309"/>
      <c r="DR238" s="309"/>
      <c r="DS238" s="309"/>
      <c r="DT238" s="309"/>
      <c r="DU238" s="309"/>
      <c r="DV238" s="309"/>
      <c r="DW238" s="309"/>
      <c r="DX238" s="309"/>
      <c r="DY238" s="309"/>
      <c r="DZ238" s="309"/>
      <c r="EA238" s="309"/>
      <c r="EB238" s="309"/>
      <c r="EC238" s="309"/>
      <c r="ED238" s="309"/>
      <c r="EE238" s="309"/>
      <c r="EF238" s="309"/>
      <c r="EG238" s="309"/>
      <c r="EH238" s="309"/>
      <c r="EI238" s="309"/>
      <c r="EJ238" s="309"/>
      <c r="EK238" s="309"/>
      <c r="EL238" s="309"/>
      <c r="EM238" s="309"/>
      <c r="EN238" s="309"/>
      <c r="EO238" s="309"/>
      <c r="EP238" s="309"/>
      <c r="EQ238" s="309"/>
      <c r="ER238" s="309"/>
      <c r="ES238" s="309"/>
      <c r="ET238" s="309"/>
      <c r="EU238" s="309"/>
      <c r="EV238" s="309"/>
      <c r="EW238" s="309"/>
      <c r="EX238" s="309"/>
      <c r="EY238" s="309"/>
      <c r="EZ238" s="309"/>
      <c r="FA238" s="309"/>
      <c r="FB238" s="309"/>
      <c r="FC238" s="309"/>
      <c r="FD238" s="309"/>
      <c r="FE238" s="309"/>
      <c r="FF238" s="309"/>
      <c r="FG238" s="309"/>
      <c r="FH238" s="309"/>
      <c r="FI238" s="309"/>
      <c r="FJ238" s="309"/>
      <c r="FK238" s="309"/>
      <c r="FL238" s="309"/>
      <c r="FM238" s="309"/>
      <c r="FN238" s="309"/>
      <c r="FO238" s="309"/>
      <c r="FP238" s="309"/>
      <c r="FQ238" s="309"/>
      <c r="FR238" s="309"/>
      <c r="FS238" s="309"/>
      <c r="FT238" s="309"/>
      <c r="FU238" s="309"/>
      <c r="FV238" s="309"/>
      <c r="FW238" s="309"/>
      <c r="FX238" s="309"/>
      <c r="FY238" s="309"/>
      <c r="FZ238" s="309"/>
      <c r="GA238" s="309"/>
      <c r="GB238" s="309"/>
      <c r="GC238" s="309"/>
      <c r="GD238" s="309"/>
      <c r="GE238" s="309"/>
      <c r="GF238" s="309"/>
      <c r="GG238" s="309"/>
      <c r="GH238" s="309"/>
      <c r="GI238" s="309"/>
      <c r="GJ238" s="309"/>
      <c r="GK238" s="309"/>
      <c r="GL238" s="309"/>
      <c r="GM238" s="309"/>
      <c r="GN238" s="309"/>
      <c r="GO238" s="309"/>
      <c r="GP238" s="309"/>
      <c r="GQ238" s="309"/>
      <c r="GR238" s="309"/>
      <c r="GS238" s="309"/>
      <c r="GT238" s="309"/>
      <c r="GU238" s="309"/>
      <c r="GV238" s="309"/>
      <c r="GW238" s="309"/>
      <c r="GX238" s="309"/>
      <c r="GY238" s="309"/>
      <c r="GZ238" s="309"/>
      <c r="HA238" s="309"/>
      <c r="HB238" s="309"/>
      <c r="HC238" s="309"/>
      <c r="HD238" s="309"/>
      <c r="HE238" s="309"/>
      <c r="HF238" s="309"/>
      <c r="HG238" s="309"/>
      <c r="HH238" s="309"/>
      <c r="HI238" s="309"/>
      <c r="HJ238" s="309"/>
      <c r="HK238" s="309"/>
      <c r="HL238" s="309"/>
      <c r="HM238" s="309"/>
      <c r="HN238" s="309"/>
      <c r="HO238" s="309"/>
      <c r="HP238" s="309"/>
      <c r="HQ238" s="309"/>
      <c r="HR238" s="309"/>
      <c r="HS238" s="309"/>
      <c r="HT238" s="309"/>
      <c r="HU238" s="309"/>
      <c r="HV238" s="309"/>
      <c r="HW238" s="309"/>
      <c r="HX238" s="309"/>
      <c r="HY238" s="309"/>
      <c r="HZ238" s="309"/>
      <c r="IA238" s="309"/>
      <c r="IB238" s="309"/>
      <c r="IC238" s="309"/>
      <c r="ID238" s="309"/>
      <c r="IE238" s="309"/>
      <c r="IF238" s="309"/>
      <c r="IG238" s="309"/>
      <c r="IH238" s="309"/>
    </row>
    <row r="239" spans="1:242" ht="12.75" customHeight="1" x14ac:dyDescent="0.25">
      <c r="A239" s="247"/>
      <c r="B239" s="264"/>
      <c r="C239" s="264"/>
      <c r="D239" s="307"/>
      <c r="E239" s="307"/>
      <c r="F239" s="307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7"/>
      <c r="AK239" s="307"/>
      <c r="AL239" s="307"/>
      <c r="AM239" s="307"/>
      <c r="AN239" s="307"/>
      <c r="AO239" s="307"/>
      <c r="AP239" s="307"/>
      <c r="AQ239" s="307"/>
      <c r="AR239" s="307"/>
      <c r="AS239" s="307"/>
      <c r="AT239" s="307"/>
      <c r="AU239" s="307"/>
      <c r="AV239" s="307"/>
      <c r="AW239" s="307"/>
      <c r="AX239" s="307"/>
      <c r="AY239" s="307"/>
      <c r="AZ239" s="307"/>
      <c r="BA239" s="307"/>
      <c r="BB239" s="307"/>
      <c r="BC239" s="307"/>
      <c r="BD239" s="307"/>
      <c r="BE239" s="307"/>
      <c r="BF239" s="307"/>
      <c r="BG239" s="307"/>
      <c r="BH239" s="307"/>
      <c r="BI239" s="307"/>
      <c r="BJ239" s="307"/>
      <c r="BK239" s="307"/>
      <c r="BL239" s="307"/>
      <c r="BM239" s="307"/>
      <c r="BN239" s="307"/>
      <c r="BO239" s="307"/>
      <c r="BP239" s="307"/>
      <c r="BQ239" s="307"/>
      <c r="BR239" s="307"/>
      <c r="BS239" s="307"/>
      <c r="BT239" s="409"/>
      <c r="BV239" s="309"/>
      <c r="BW239" s="309"/>
      <c r="BX239" s="309"/>
      <c r="BY239" s="309"/>
      <c r="BZ239" s="309"/>
      <c r="CA239" s="309"/>
      <c r="CB239" s="309"/>
      <c r="CC239" s="309"/>
      <c r="CD239" s="309"/>
      <c r="CE239" s="309"/>
      <c r="CF239" s="309"/>
      <c r="CG239" s="309"/>
      <c r="CH239" s="309"/>
      <c r="CI239" s="309"/>
      <c r="CJ239" s="309"/>
      <c r="CK239" s="309"/>
      <c r="CL239" s="309"/>
      <c r="CM239" s="309"/>
      <c r="CN239" s="309"/>
      <c r="CO239" s="309"/>
      <c r="CP239" s="309"/>
      <c r="CQ239" s="309"/>
      <c r="CR239" s="309"/>
      <c r="CS239" s="309"/>
      <c r="CT239" s="309"/>
      <c r="CU239" s="309"/>
      <c r="CV239" s="309"/>
      <c r="CW239" s="309"/>
      <c r="CX239" s="309"/>
      <c r="CY239" s="309"/>
      <c r="CZ239" s="309"/>
      <c r="DA239" s="309"/>
      <c r="DB239" s="309"/>
      <c r="DC239" s="309"/>
      <c r="DD239" s="309"/>
      <c r="DE239" s="309"/>
      <c r="DF239" s="309"/>
      <c r="DG239" s="309"/>
      <c r="DH239" s="309"/>
      <c r="DI239" s="309"/>
      <c r="DJ239" s="309"/>
      <c r="DK239" s="309"/>
      <c r="DL239" s="309"/>
      <c r="DM239" s="309"/>
      <c r="DN239" s="309"/>
      <c r="DO239" s="309"/>
      <c r="DP239" s="309"/>
      <c r="DQ239" s="309"/>
      <c r="DR239" s="309"/>
      <c r="DS239" s="309"/>
      <c r="DT239" s="309"/>
      <c r="DU239" s="309"/>
      <c r="DV239" s="309"/>
      <c r="DW239" s="309"/>
      <c r="DX239" s="309"/>
      <c r="DY239" s="309"/>
      <c r="DZ239" s="309"/>
      <c r="EA239" s="309"/>
      <c r="EB239" s="309"/>
      <c r="EC239" s="309"/>
      <c r="ED239" s="309"/>
      <c r="EE239" s="309"/>
      <c r="EF239" s="309"/>
      <c r="EG239" s="309"/>
      <c r="EH239" s="309"/>
      <c r="EI239" s="309"/>
      <c r="EJ239" s="309"/>
      <c r="EK239" s="309"/>
      <c r="EL239" s="309"/>
      <c r="EM239" s="309"/>
      <c r="EN239" s="309"/>
      <c r="EO239" s="309"/>
      <c r="EP239" s="309"/>
      <c r="EQ239" s="309"/>
      <c r="ER239" s="309"/>
      <c r="ES239" s="309"/>
      <c r="ET239" s="309"/>
      <c r="EU239" s="309"/>
      <c r="EV239" s="309"/>
      <c r="EW239" s="309"/>
      <c r="EX239" s="309"/>
      <c r="EY239" s="309"/>
      <c r="EZ239" s="309"/>
      <c r="FA239" s="309"/>
      <c r="FB239" s="309"/>
      <c r="FC239" s="309"/>
      <c r="FD239" s="309"/>
      <c r="FE239" s="309"/>
      <c r="FF239" s="309"/>
      <c r="FG239" s="309"/>
      <c r="FH239" s="309"/>
      <c r="FI239" s="309"/>
      <c r="FJ239" s="309"/>
      <c r="FK239" s="309"/>
      <c r="FL239" s="309"/>
      <c r="FM239" s="309"/>
      <c r="FN239" s="309"/>
      <c r="FO239" s="309"/>
      <c r="FP239" s="309"/>
      <c r="FQ239" s="309"/>
      <c r="FR239" s="309"/>
      <c r="FS239" s="309"/>
      <c r="FT239" s="309"/>
      <c r="FU239" s="309"/>
      <c r="FV239" s="309"/>
      <c r="FW239" s="309"/>
      <c r="FX239" s="309"/>
      <c r="FY239" s="309"/>
      <c r="FZ239" s="309"/>
      <c r="GA239" s="309"/>
      <c r="GB239" s="309"/>
      <c r="GC239" s="309"/>
      <c r="GD239" s="309"/>
      <c r="GE239" s="309"/>
      <c r="GF239" s="309"/>
      <c r="GG239" s="309"/>
      <c r="GH239" s="309"/>
      <c r="GI239" s="309"/>
      <c r="GJ239" s="309"/>
      <c r="GK239" s="309"/>
      <c r="GL239" s="309"/>
      <c r="GM239" s="309"/>
      <c r="GN239" s="309"/>
      <c r="GO239" s="309"/>
      <c r="GP239" s="309"/>
      <c r="GQ239" s="309"/>
      <c r="GR239" s="309"/>
      <c r="GS239" s="309"/>
      <c r="GT239" s="309"/>
      <c r="GU239" s="309"/>
      <c r="GV239" s="309"/>
      <c r="GW239" s="309"/>
      <c r="GX239" s="309"/>
      <c r="GY239" s="309"/>
      <c r="GZ239" s="309"/>
      <c r="HA239" s="309"/>
      <c r="HB239" s="309"/>
      <c r="HC239" s="309"/>
      <c r="HD239" s="309"/>
      <c r="HE239" s="309"/>
      <c r="HF239" s="309"/>
      <c r="HG239" s="309"/>
      <c r="HH239" s="309"/>
      <c r="HI239" s="309"/>
      <c r="HJ239" s="309"/>
      <c r="HK239" s="309"/>
      <c r="HL239" s="309"/>
      <c r="HM239" s="309"/>
      <c r="HN239" s="309"/>
      <c r="HO239" s="309"/>
      <c r="HP239" s="309"/>
      <c r="HQ239" s="309"/>
      <c r="HR239" s="309"/>
      <c r="HS239" s="309"/>
      <c r="HT239" s="309"/>
      <c r="HU239" s="309"/>
      <c r="HV239" s="309"/>
      <c r="HW239" s="309"/>
      <c r="HX239" s="309"/>
      <c r="HY239" s="309"/>
      <c r="HZ239" s="309"/>
      <c r="IA239" s="309"/>
      <c r="IB239" s="309"/>
      <c r="IC239" s="309"/>
      <c r="ID239" s="309"/>
      <c r="IE239" s="309"/>
      <c r="IF239" s="309"/>
      <c r="IG239" s="309"/>
      <c r="IH239" s="309"/>
    </row>
    <row r="240" spans="1:242" ht="12.75" customHeight="1" x14ac:dyDescent="0.25">
      <c r="A240" s="247"/>
      <c r="B240" s="264"/>
      <c r="C240" s="264"/>
      <c r="D240" s="307"/>
      <c r="E240" s="307"/>
      <c r="F240" s="307"/>
      <c r="G240" s="307"/>
      <c r="H240" s="307"/>
      <c r="I240" s="307"/>
      <c r="J240" s="307"/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7"/>
      <c r="AK240" s="307"/>
      <c r="AL240" s="307"/>
      <c r="AM240" s="307"/>
      <c r="AN240" s="307"/>
      <c r="AO240" s="307"/>
      <c r="AP240" s="307"/>
      <c r="AQ240" s="307"/>
      <c r="AR240" s="307"/>
      <c r="AS240" s="307"/>
      <c r="AT240" s="307"/>
      <c r="AU240" s="307"/>
      <c r="AV240" s="307"/>
      <c r="AW240" s="307"/>
      <c r="AX240" s="307"/>
      <c r="AY240" s="307"/>
      <c r="AZ240" s="307"/>
      <c r="BA240" s="307"/>
      <c r="BB240" s="307"/>
      <c r="BC240" s="307"/>
      <c r="BD240" s="307"/>
      <c r="BE240" s="307"/>
      <c r="BF240" s="307"/>
      <c r="BG240" s="307"/>
      <c r="BH240" s="307"/>
      <c r="BI240" s="307"/>
      <c r="BJ240" s="307"/>
      <c r="BK240" s="307"/>
      <c r="BL240" s="307"/>
      <c r="BM240" s="307"/>
      <c r="BN240" s="307"/>
      <c r="BO240" s="307"/>
      <c r="BP240" s="307"/>
      <c r="BQ240" s="307"/>
      <c r="BR240" s="307"/>
      <c r="BS240" s="307"/>
      <c r="BT240" s="409"/>
      <c r="BV240" s="309"/>
      <c r="BW240" s="309"/>
      <c r="BX240" s="309"/>
      <c r="BY240" s="309"/>
      <c r="BZ240" s="309"/>
      <c r="CA240" s="309"/>
      <c r="CB240" s="309"/>
      <c r="CC240" s="309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9"/>
      <c r="CO240" s="309"/>
      <c r="CP240" s="309"/>
      <c r="CQ240" s="309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9"/>
      <c r="DC240" s="309"/>
      <c r="DD240" s="309"/>
      <c r="DE240" s="309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9"/>
      <c r="DQ240" s="309"/>
      <c r="DR240" s="309"/>
      <c r="DS240" s="309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9"/>
      <c r="EE240" s="309"/>
      <c r="EF240" s="309"/>
      <c r="EG240" s="309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9"/>
      <c r="ES240" s="309"/>
      <c r="ET240" s="309"/>
      <c r="EU240" s="309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9"/>
      <c r="FG240" s="309"/>
      <c r="FH240" s="309"/>
      <c r="FI240" s="309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9"/>
      <c r="FU240" s="309"/>
      <c r="FV240" s="309"/>
      <c r="FW240" s="309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9"/>
      <c r="GI240" s="309"/>
      <c r="GJ240" s="309"/>
      <c r="GK240" s="309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9"/>
      <c r="GW240" s="309"/>
      <c r="GX240" s="309"/>
      <c r="GY240" s="309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9"/>
      <c r="HK240" s="309"/>
      <c r="HL240" s="309"/>
      <c r="HM240" s="309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9"/>
      <c r="HY240" s="309"/>
      <c r="HZ240" s="309"/>
      <c r="IA240" s="309"/>
      <c r="IB240" s="309"/>
      <c r="IC240" s="309"/>
      <c r="ID240" s="309"/>
      <c r="IE240" s="309"/>
      <c r="IF240" s="309"/>
      <c r="IG240" s="309"/>
      <c r="IH240" s="309"/>
    </row>
    <row r="241" spans="1:242" ht="12.75" customHeight="1" x14ac:dyDescent="0.25">
      <c r="A241" s="247"/>
      <c r="B241" s="264"/>
      <c r="C241" s="264"/>
      <c r="D241" s="307"/>
      <c r="E241" s="307"/>
      <c r="F241" s="307"/>
      <c r="G241" s="307"/>
      <c r="H241" s="307"/>
      <c r="I241" s="307"/>
      <c r="J241" s="307"/>
      <c r="K241" s="307"/>
      <c r="L241" s="307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307"/>
      <c r="AK241" s="307"/>
      <c r="AL241" s="307"/>
      <c r="AM241" s="307"/>
      <c r="AN241" s="307"/>
      <c r="AO241" s="307"/>
      <c r="AP241" s="307"/>
      <c r="AQ241" s="307"/>
      <c r="AR241" s="307"/>
      <c r="AS241" s="307"/>
      <c r="AT241" s="307"/>
      <c r="AU241" s="307"/>
      <c r="AV241" s="307"/>
      <c r="AW241" s="307"/>
      <c r="AX241" s="307"/>
      <c r="AY241" s="307"/>
      <c r="AZ241" s="307"/>
      <c r="BA241" s="307"/>
      <c r="BB241" s="307"/>
      <c r="BC241" s="307"/>
      <c r="BD241" s="307"/>
      <c r="BE241" s="307"/>
      <c r="BF241" s="307"/>
      <c r="BG241" s="307"/>
      <c r="BH241" s="307"/>
      <c r="BI241" s="307"/>
      <c r="BJ241" s="307"/>
      <c r="BK241" s="307"/>
      <c r="BL241" s="307"/>
      <c r="BM241" s="307"/>
      <c r="BN241" s="307"/>
      <c r="BO241" s="307"/>
      <c r="BP241" s="307"/>
      <c r="BQ241" s="307"/>
      <c r="BR241" s="307"/>
      <c r="BS241" s="307"/>
      <c r="BT241" s="409"/>
      <c r="BV241" s="309"/>
      <c r="BW241" s="309"/>
      <c r="BX241" s="309"/>
      <c r="BY241" s="309"/>
      <c r="BZ241" s="309"/>
      <c r="CA241" s="309"/>
      <c r="CB241" s="309"/>
      <c r="CC241" s="309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9"/>
      <c r="CO241" s="309"/>
      <c r="CP241" s="309"/>
      <c r="CQ241" s="309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9"/>
      <c r="DC241" s="309"/>
      <c r="DD241" s="309"/>
      <c r="DE241" s="309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9"/>
      <c r="DQ241" s="309"/>
      <c r="DR241" s="309"/>
      <c r="DS241" s="309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9"/>
      <c r="EE241" s="309"/>
      <c r="EF241" s="309"/>
      <c r="EG241" s="309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9"/>
      <c r="ES241" s="309"/>
      <c r="ET241" s="309"/>
      <c r="EU241" s="309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9"/>
      <c r="FG241" s="309"/>
      <c r="FH241" s="309"/>
      <c r="FI241" s="309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9"/>
      <c r="FU241" s="309"/>
      <c r="FV241" s="309"/>
      <c r="FW241" s="309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9"/>
      <c r="GI241" s="309"/>
      <c r="GJ241" s="309"/>
      <c r="GK241" s="309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9"/>
      <c r="GW241" s="309"/>
      <c r="GX241" s="309"/>
      <c r="GY241" s="309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9"/>
      <c r="HK241" s="309"/>
      <c r="HL241" s="309"/>
      <c r="HM241" s="309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9"/>
      <c r="HY241" s="309"/>
      <c r="HZ241" s="309"/>
      <c r="IA241" s="309"/>
      <c r="IB241" s="309"/>
      <c r="IC241" s="309"/>
      <c r="ID241" s="309"/>
      <c r="IE241" s="309"/>
      <c r="IF241" s="309"/>
      <c r="IG241" s="309"/>
      <c r="IH241" s="309"/>
    </row>
    <row r="242" spans="1:242" ht="12.75" customHeight="1" x14ac:dyDescent="0.25">
      <c r="A242" s="247"/>
      <c r="B242" s="264"/>
      <c r="C242" s="264"/>
      <c r="D242" s="307"/>
      <c r="E242" s="307"/>
      <c r="F242" s="307"/>
      <c r="G242" s="307"/>
      <c r="H242" s="307"/>
      <c r="I242" s="307"/>
      <c r="J242" s="307"/>
      <c r="K242" s="307"/>
      <c r="L242" s="307"/>
      <c r="M242" s="307"/>
      <c r="N242" s="307"/>
      <c r="O242" s="307"/>
      <c r="P242" s="307"/>
      <c r="Q242" s="307"/>
      <c r="R242" s="307"/>
      <c r="S242" s="307"/>
      <c r="T242" s="307"/>
      <c r="U242" s="307"/>
      <c r="V242" s="307"/>
      <c r="W242" s="307"/>
      <c r="X242" s="307"/>
      <c r="Y242" s="307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/>
      <c r="AJ242" s="307"/>
      <c r="AK242" s="307"/>
      <c r="AL242" s="307"/>
      <c r="AM242" s="307"/>
      <c r="AN242" s="307"/>
      <c r="AO242" s="307"/>
      <c r="AP242" s="307"/>
      <c r="AQ242" s="307"/>
      <c r="AR242" s="307"/>
      <c r="AS242" s="307"/>
      <c r="AT242" s="307"/>
      <c r="AU242" s="307"/>
      <c r="AV242" s="307"/>
      <c r="AW242" s="307"/>
      <c r="AX242" s="307"/>
      <c r="AY242" s="307"/>
      <c r="AZ242" s="307"/>
      <c r="BA242" s="307"/>
      <c r="BB242" s="307"/>
      <c r="BC242" s="307"/>
      <c r="BD242" s="307"/>
      <c r="BE242" s="307"/>
      <c r="BF242" s="307"/>
      <c r="BG242" s="307"/>
      <c r="BH242" s="307"/>
      <c r="BI242" s="307"/>
      <c r="BJ242" s="307"/>
      <c r="BK242" s="307"/>
      <c r="BL242" s="307"/>
      <c r="BM242" s="307"/>
      <c r="BN242" s="307"/>
      <c r="BO242" s="307"/>
      <c r="BP242" s="307"/>
      <c r="BQ242" s="307"/>
      <c r="BR242" s="307"/>
      <c r="BS242" s="307"/>
      <c r="BT242" s="409"/>
      <c r="BV242" s="309"/>
      <c r="BW242" s="309"/>
      <c r="BX242" s="309"/>
      <c r="BY242" s="309"/>
      <c r="BZ242" s="309"/>
      <c r="CA242" s="309"/>
      <c r="CB242" s="309"/>
      <c r="CC242" s="309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9"/>
      <c r="CO242" s="309"/>
      <c r="CP242" s="309"/>
      <c r="CQ242" s="309"/>
      <c r="CR242" s="309"/>
      <c r="CS242" s="309"/>
      <c r="CT242" s="309"/>
      <c r="CU242" s="309"/>
      <c r="CV242" s="309"/>
      <c r="CW242" s="309"/>
      <c r="CX242" s="309"/>
      <c r="CY242" s="309"/>
      <c r="CZ242" s="309"/>
      <c r="DA242" s="309"/>
      <c r="DB242" s="309"/>
      <c r="DC242" s="309"/>
      <c r="DD242" s="309"/>
      <c r="DE242" s="309"/>
      <c r="DF242" s="309"/>
      <c r="DG242" s="309"/>
      <c r="DH242" s="309"/>
      <c r="DI242" s="309"/>
      <c r="DJ242" s="309"/>
      <c r="DK242" s="309"/>
      <c r="DL242" s="309"/>
      <c r="DM242" s="309"/>
      <c r="DN242" s="309"/>
      <c r="DO242" s="309"/>
      <c r="DP242" s="309"/>
      <c r="DQ242" s="309"/>
      <c r="DR242" s="309"/>
      <c r="DS242" s="309"/>
      <c r="DT242" s="309"/>
      <c r="DU242" s="309"/>
      <c r="DV242" s="309"/>
      <c r="DW242" s="309"/>
      <c r="DX242" s="309"/>
      <c r="DY242" s="309"/>
      <c r="DZ242" s="309"/>
      <c r="EA242" s="309"/>
      <c r="EB242" s="309"/>
      <c r="EC242" s="309"/>
      <c r="ED242" s="309"/>
      <c r="EE242" s="309"/>
      <c r="EF242" s="309"/>
      <c r="EG242" s="309"/>
      <c r="EH242" s="309"/>
      <c r="EI242" s="309"/>
      <c r="EJ242" s="309"/>
      <c r="EK242" s="309"/>
      <c r="EL242" s="309"/>
      <c r="EM242" s="309"/>
      <c r="EN242" s="309"/>
      <c r="EO242" s="309"/>
      <c r="EP242" s="309"/>
      <c r="EQ242" s="309"/>
      <c r="ER242" s="309"/>
      <c r="ES242" s="309"/>
      <c r="ET242" s="309"/>
      <c r="EU242" s="309"/>
      <c r="EV242" s="309"/>
      <c r="EW242" s="309"/>
      <c r="EX242" s="309"/>
      <c r="EY242" s="309"/>
      <c r="EZ242" s="309"/>
      <c r="FA242" s="309"/>
      <c r="FB242" s="309"/>
      <c r="FC242" s="309"/>
      <c r="FD242" s="309"/>
      <c r="FE242" s="309"/>
      <c r="FF242" s="309"/>
      <c r="FG242" s="309"/>
      <c r="FH242" s="309"/>
      <c r="FI242" s="309"/>
      <c r="FJ242" s="309"/>
      <c r="FK242" s="309"/>
      <c r="FL242" s="309"/>
      <c r="FM242" s="309"/>
      <c r="FN242" s="309"/>
      <c r="FO242" s="309"/>
      <c r="FP242" s="309"/>
      <c r="FQ242" s="309"/>
      <c r="FR242" s="309"/>
      <c r="FS242" s="309"/>
      <c r="FT242" s="309"/>
      <c r="FU242" s="309"/>
      <c r="FV242" s="309"/>
      <c r="FW242" s="309"/>
      <c r="FX242" s="309"/>
      <c r="FY242" s="309"/>
      <c r="FZ242" s="309"/>
      <c r="GA242" s="309"/>
      <c r="GB242" s="309"/>
      <c r="GC242" s="309"/>
      <c r="GD242" s="309"/>
      <c r="GE242" s="309"/>
      <c r="GF242" s="309"/>
      <c r="GG242" s="309"/>
      <c r="GH242" s="309"/>
      <c r="GI242" s="309"/>
      <c r="GJ242" s="309"/>
      <c r="GK242" s="309"/>
      <c r="GL242" s="309"/>
      <c r="GM242" s="309"/>
      <c r="GN242" s="309"/>
      <c r="GO242" s="309"/>
      <c r="GP242" s="309"/>
      <c r="GQ242" s="309"/>
      <c r="GR242" s="309"/>
      <c r="GS242" s="309"/>
      <c r="GT242" s="309"/>
      <c r="GU242" s="309"/>
      <c r="GV242" s="309"/>
      <c r="GW242" s="309"/>
      <c r="GX242" s="309"/>
      <c r="GY242" s="309"/>
      <c r="GZ242" s="309"/>
      <c r="HA242" s="309"/>
      <c r="HB242" s="309"/>
      <c r="HC242" s="309"/>
      <c r="HD242" s="309"/>
      <c r="HE242" s="309"/>
      <c r="HF242" s="309"/>
      <c r="HG242" s="309"/>
      <c r="HH242" s="309"/>
      <c r="HI242" s="309"/>
      <c r="HJ242" s="309"/>
      <c r="HK242" s="309"/>
      <c r="HL242" s="309"/>
      <c r="HM242" s="309"/>
      <c r="HN242" s="309"/>
      <c r="HO242" s="309"/>
      <c r="HP242" s="309"/>
      <c r="HQ242" s="309"/>
      <c r="HR242" s="309"/>
      <c r="HS242" s="309"/>
      <c r="HT242" s="309"/>
      <c r="HU242" s="309"/>
      <c r="HV242" s="309"/>
      <c r="HW242" s="309"/>
      <c r="HX242" s="309"/>
      <c r="HY242" s="309"/>
      <c r="HZ242" s="309"/>
      <c r="IA242" s="309"/>
      <c r="IB242" s="309"/>
      <c r="IC242" s="309"/>
      <c r="ID242" s="309"/>
      <c r="IE242" s="309"/>
      <c r="IF242" s="309"/>
      <c r="IG242" s="309"/>
      <c r="IH242" s="309"/>
    </row>
    <row r="243" spans="1:242" ht="12.75" customHeight="1" x14ac:dyDescent="0.25">
      <c r="A243" s="247"/>
      <c r="B243" s="264"/>
      <c r="C243" s="264"/>
      <c r="D243" s="307"/>
      <c r="E243" s="307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7"/>
      <c r="AK243" s="307"/>
      <c r="AL243" s="307"/>
      <c r="AM243" s="307"/>
      <c r="AN243" s="307"/>
      <c r="AO243" s="307"/>
      <c r="AP243" s="307"/>
      <c r="AQ243" s="307"/>
      <c r="AR243" s="307"/>
      <c r="AS243" s="307"/>
      <c r="AT243" s="307"/>
      <c r="AU243" s="307"/>
      <c r="AV243" s="307"/>
      <c r="AW243" s="307"/>
      <c r="AX243" s="307"/>
      <c r="AY243" s="307"/>
      <c r="AZ243" s="307"/>
      <c r="BA243" s="307"/>
      <c r="BB243" s="307"/>
      <c r="BC243" s="307"/>
      <c r="BD243" s="307"/>
      <c r="BE243" s="307"/>
      <c r="BF243" s="307"/>
      <c r="BG243" s="307"/>
      <c r="BH243" s="307"/>
      <c r="BI243" s="307"/>
      <c r="BJ243" s="307"/>
      <c r="BK243" s="307"/>
      <c r="BL243" s="307"/>
      <c r="BM243" s="307"/>
      <c r="BN243" s="307"/>
      <c r="BO243" s="307"/>
      <c r="BP243" s="307"/>
      <c r="BQ243" s="307"/>
      <c r="BR243" s="307"/>
      <c r="BS243" s="307"/>
      <c r="BT243" s="409"/>
      <c r="BV243" s="309"/>
      <c r="BW243" s="309"/>
      <c r="BX243" s="309"/>
      <c r="BY243" s="309"/>
      <c r="BZ243" s="309"/>
      <c r="CA243" s="309"/>
      <c r="CB243" s="309"/>
      <c r="CC243" s="309"/>
      <c r="CD243" s="309"/>
      <c r="CE243" s="309"/>
      <c r="CF243" s="309"/>
      <c r="CG243" s="309"/>
      <c r="CH243" s="309"/>
      <c r="CI243" s="309"/>
      <c r="CJ243" s="309"/>
      <c r="CK243" s="309"/>
      <c r="CL243" s="309"/>
      <c r="CM243" s="309"/>
      <c r="CN243" s="309"/>
      <c r="CO243" s="309"/>
      <c r="CP243" s="309"/>
      <c r="CQ243" s="309"/>
      <c r="CR243" s="309"/>
      <c r="CS243" s="309"/>
      <c r="CT243" s="309"/>
      <c r="CU243" s="309"/>
      <c r="CV243" s="309"/>
      <c r="CW243" s="309"/>
      <c r="CX243" s="309"/>
      <c r="CY243" s="309"/>
      <c r="CZ243" s="309"/>
      <c r="DA243" s="309"/>
      <c r="DB243" s="309"/>
      <c r="DC243" s="309"/>
      <c r="DD243" s="309"/>
      <c r="DE243" s="309"/>
      <c r="DF243" s="309"/>
      <c r="DG243" s="309"/>
      <c r="DH243" s="309"/>
      <c r="DI243" s="309"/>
      <c r="DJ243" s="309"/>
      <c r="DK243" s="309"/>
      <c r="DL243" s="309"/>
      <c r="DM243" s="309"/>
      <c r="DN243" s="309"/>
      <c r="DO243" s="309"/>
      <c r="DP243" s="309"/>
      <c r="DQ243" s="309"/>
      <c r="DR243" s="309"/>
      <c r="DS243" s="309"/>
      <c r="DT243" s="309"/>
      <c r="DU243" s="309"/>
      <c r="DV243" s="309"/>
      <c r="DW243" s="309"/>
      <c r="DX243" s="309"/>
      <c r="DY243" s="309"/>
      <c r="DZ243" s="309"/>
      <c r="EA243" s="309"/>
      <c r="EB243" s="309"/>
      <c r="EC243" s="309"/>
      <c r="ED243" s="309"/>
      <c r="EE243" s="309"/>
      <c r="EF243" s="309"/>
      <c r="EG243" s="309"/>
      <c r="EH243" s="309"/>
      <c r="EI243" s="309"/>
      <c r="EJ243" s="309"/>
      <c r="EK243" s="309"/>
      <c r="EL243" s="309"/>
      <c r="EM243" s="309"/>
      <c r="EN243" s="309"/>
      <c r="EO243" s="309"/>
      <c r="EP243" s="309"/>
      <c r="EQ243" s="309"/>
      <c r="ER243" s="309"/>
      <c r="ES243" s="309"/>
      <c r="ET243" s="309"/>
      <c r="EU243" s="309"/>
      <c r="EV243" s="309"/>
      <c r="EW243" s="309"/>
      <c r="EX243" s="309"/>
      <c r="EY243" s="309"/>
      <c r="EZ243" s="309"/>
      <c r="FA243" s="309"/>
      <c r="FB243" s="309"/>
      <c r="FC243" s="309"/>
      <c r="FD243" s="309"/>
      <c r="FE243" s="309"/>
      <c r="FF243" s="309"/>
      <c r="FG243" s="309"/>
      <c r="FH243" s="309"/>
      <c r="FI243" s="309"/>
      <c r="FJ243" s="309"/>
      <c r="FK243" s="309"/>
      <c r="FL243" s="309"/>
      <c r="FM243" s="309"/>
      <c r="FN243" s="309"/>
      <c r="FO243" s="309"/>
      <c r="FP243" s="309"/>
      <c r="FQ243" s="309"/>
      <c r="FR243" s="309"/>
      <c r="FS243" s="309"/>
      <c r="FT243" s="309"/>
      <c r="FU243" s="309"/>
      <c r="FV243" s="309"/>
      <c r="FW243" s="309"/>
      <c r="FX243" s="309"/>
      <c r="FY243" s="309"/>
      <c r="FZ243" s="309"/>
      <c r="GA243" s="309"/>
      <c r="GB243" s="309"/>
      <c r="GC243" s="309"/>
      <c r="GD243" s="309"/>
      <c r="GE243" s="309"/>
      <c r="GF243" s="309"/>
      <c r="GG243" s="309"/>
      <c r="GH243" s="309"/>
      <c r="GI243" s="309"/>
      <c r="GJ243" s="309"/>
      <c r="GK243" s="309"/>
      <c r="GL243" s="309"/>
      <c r="GM243" s="309"/>
      <c r="GN243" s="309"/>
      <c r="GO243" s="309"/>
      <c r="GP243" s="309"/>
      <c r="GQ243" s="309"/>
      <c r="GR243" s="309"/>
      <c r="GS243" s="309"/>
      <c r="GT243" s="309"/>
      <c r="GU243" s="309"/>
      <c r="GV243" s="309"/>
      <c r="GW243" s="309"/>
      <c r="GX243" s="309"/>
      <c r="GY243" s="309"/>
      <c r="GZ243" s="309"/>
      <c r="HA243" s="309"/>
      <c r="HB243" s="309"/>
      <c r="HC243" s="309"/>
      <c r="HD243" s="309"/>
      <c r="HE243" s="309"/>
      <c r="HF243" s="309"/>
      <c r="HG243" s="309"/>
      <c r="HH243" s="309"/>
      <c r="HI243" s="309"/>
      <c r="HJ243" s="309"/>
      <c r="HK243" s="309"/>
      <c r="HL243" s="309"/>
      <c r="HM243" s="309"/>
      <c r="HN243" s="309"/>
      <c r="HO243" s="309"/>
      <c r="HP243" s="309"/>
      <c r="HQ243" s="309"/>
      <c r="HR243" s="309"/>
      <c r="HS243" s="309"/>
      <c r="HT243" s="309"/>
      <c r="HU243" s="309"/>
      <c r="HV243" s="309"/>
      <c r="HW243" s="309"/>
      <c r="HX243" s="309"/>
      <c r="HY243" s="309"/>
      <c r="HZ243" s="309"/>
      <c r="IA243" s="309"/>
      <c r="IB243" s="309"/>
      <c r="IC243" s="309"/>
      <c r="ID243" s="309"/>
      <c r="IE243" s="309"/>
      <c r="IF243" s="309"/>
      <c r="IG243" s="309"/>
      <c r="IH243" s="309"/>
    </row>
    <row r="244" spans="1:242" ht="12.75" customHeight="1" x14ac:dyDescent="0.25">
      <c r="A244" s="247"/>
      <c r="B244" s="264"/>
      <c r="C244" s="264"/>
      <c r="D244" s="307"/>
      <c r="E244" s="307"/>
      <c r="F244" s="307"/>
      <c r="G244" s="307"/>
      <c r="H244" s="307"/>
      <c r="I244" s="307"/>
      <c r="J244" s="307"/>
      <c r="K244" s="307"/>
      <c r="L244" s="307"/>
      <c r="M244" s="307"/>
      <c r="N244" s="307"/>
      <c r="O244" s="307"/>
      <c r="P244" s="307"/>
      <c r="Q244" s="307"/>
      <c r="R244" s="307"/>
      <c r="S244" s="307"/>
      <c r="T244" s="307"/>
      <c r="U244" s="307"/>
      <c r="V244" s="307"/>
      <c r="W244" s="307"/>
      <c r="X244" s="307"/>
      <c r="Y244" s="307"/>
      <c r="Z244" s="307"/>
      <c r="AA244" s="307"/>
      <c r="AB244" s="307"/>
      <c r="AC244" s="307"/>
      <c r="AD244" s="307"/>
      <c r="AE244" s="307"/>
      <c r="AF244" s="307"/>
      <c r="AG244" s="307"/>
      <c r="AH244" s="307"/>
      <c r="AI244" s="307"/>
      <c r="AJ244" s="307"/>
      <c r="AK244" s="307"/>
      <c r="AL244" s="307"/>
      <c r="AM244" s="307"/>
      <c r="AN244" s="307"/>
      <c r="AO244" s="307"/>
      <c r="AP244" s="307"/>
      <c r="AQ244" s="307"/>
      <c r="AR244" s="307"/>
      <c r="AS244" s="307"/>
      <c r="AT244" s="307"/>
      <c r="AU244" s="307"/>
      <c r="AV244" s="307"/>
      <c r="AW244" s="307"/>
      <c r="AX244" s="307"/>
      <c r="AY244" s="307"/>
      <c r="AZ244" s="307"/>
      <c r="BA244" s="307"/>
      <c r="BB244" s="307"/>
      <c r="BC244" s="307"/>
      <c r="BD244" s="307"/>
      <c r="BE244" s="307"/>
      <c r="BF244" s="307"/>
      <c r="BG244" s="307"/>
      <c r="BH244" s="307"/>
      <c r="BI244" s="307"/>
      <c r="BJ244" s="307"/>
      <c r="BK244" s="307"/>
      <c r="BL244" s="307"/>
      <c r="BM244" s="307"/>
      <c r="BN244" s="307"/>
      <c r="BO244" s="307"/>
      <c r="BP244" s="307"/>
      <c r="BQ244" s="307"/>
      <c r="BR244" s="307"/>
      <c r="BS244" s="307"/>
      <c r="BT244" s="409"/>
      <c r="BV244" s="309"/>
      <c r="BW244" s="309"/>
      <c r="BX244" s="309"/>
      <c r="BY244" s="309"/>
      <c r="BZ244" s="309"/>
      <c r="CA244" s="309"/>
      <c r="CB244" s="309"/>
      <c r="CC244" s="309"/>
      <c r="CD244" s="309"/>
      <c r="CE244" s="309"/>
      <c r="CF244" s="309"/>
      <c r="CG244" s="309"/>
      <c r="CH244" s="309"/>
      <c r="CI244" s="309"/>
      <c r="CJ244" s="309"/>
      <c r="CK244" s="309"/>
      <c r="CL244" s="309"/>
      <c r="CM244" s="309"/>
      <c r="CN244" s="309"/>
      <c r="CO244" s="309"/>
      <c r="CP244" s="309"/>
      <c r="CQ244" s="309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9"/>
      <c r="DC244" s="309"/>
      <c r="DD244" s="309"/>
      <c r="DE244" s="309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9"/>
      <c r="DQ244" s="309"/>
      <c r="DR244" s="309"/>
      <c r="DS244" s="309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9"/>
      <c r="EE244" s="309"/>
      <c r="EF244" s="309"/>
      <c r="EG244" s="309"/>
      <c r="EH244" s="309"/>
      <c r="EI244" s="309"/>
      <c r="EJ244" s="309"/>
      <c r="EK244" s="309"/>
      <c r="EL244" s="309"/>
      <c r="EM244" s="309"/>
      <c r="EN244" s="309"/>
      <c r="EO244" s="309"/>
      <c r="EP244" s="309"/>
      <c r="EQ244" s="309"/>
      <c r="ER244" s="309"/>
      <c r="ES244" s="309"/>
      <c r="ET244" s="309"/>
      <c r="EU244" s="309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9"/>
      <c r="FG244" s="309"/>
      <c r="FH244" s="309"/>
      <c r="FI244" s="309"/>
      <c r="FJ244" s="309"/>
      <c r="FK244" s="309"/>
      <c r="FL244" s="309"/>
      <c r="FM244" s="309"/>
      <c r="FN244" s="309"/>
      <c r="FO244" s="309"/>
      <c r="FP244" s="309"/>
      <c r="FQ244" s="309"/>
      <c r="FR244" s="309"/>
      <c r="FS244" s="309"/>
      <c r="FT244" s="309"/>
      <c r="FU244" s="309"/>
      <c r="FV244" s="309"/>
      <c r="FW244" s="309"/>
      <c r="FX244" s="309"/>
      <c r="FY244" s="309"/>
      <c r="FZ244" s="309"/>
      <c r="GA244" s="309"/>
      <c r="GB244" s="309"/>
      <c r="GC244" s="309"/>
      <c r="GD244" s="309"/>
      <c r="GE244" s="309"/>
      <c r="GF244" s="309"/>
      <c r="GG244" s="309"/>
      <c r="GH244" s="309"/>
      <c r="GI244" s="309"/>
      <c r="GJ244" s="309"/>
      <c r="GK244" s="309"/>
      <c r="GL244" s="309"/>
      <c r="GM244" s="309"/>
      <c r="GN244" s="309"/>
      <c r="GO244" s="309"/>
      <c r="GP244" s="309"/>
      <c r="GQ244" s="309"/>
      <c r="GR244" s="309"/>
      <c r="GS244" s="309"/>
      <c r="GT244" s="309"/>
      <c r="GU244" s="309"/>
      <c r="GV244" s="309"/>
      <c r="GW244" s="309"/>
      <c r="GX244" s="309"/>
      <c r="GY244" s="309"/>
      <c r="GZ244" s="309"/>
      <c r="HA244" s="309"/>
      <c r="HB244" s="309"/>
      <c r="HC244" s="309"/>
      <c r="HD244" s="309"/>
      <c r="HE244" s="309"/>
      <c r="HF244" s="309"/>
      <c r="HG244" s="309"/>
      <c r="HH244" s="309"/>
      <c r="HI244" s="309"/>
      <c r="HJ244" s="309"/>
      <c r="HK244" s="309"/>
      <c r="HL244" s="309"/>
      <c r="HM244" s="309"/>
      <c r="HN244" s="309"/>
      <c r="HO244" s="309"/>
      <c r="HP244" s="309"/>
      <c r="HQ244" s="309"/>
      <c r="HR244" s="309"/>
      <c r="HS244" s="309"/>
      <c r="HT244" s="309"/>
      <c r="HU244" s="309"/>
      <c r="HV244" s="309"/>
      <c r="HW244" s="309"/>
      <c r="HX244" s="309"/>
      <c r="HY244" s="309"/>
      <c r="HZ244" s="309"/>
      <c r="IA244" s="309"/>
      <c r="IB244" s="309"/>
      <c r="IC244" s="309"/>
      <c r="ID244" s="309"/>
      <c r="IE244" s="309"/>
      <c r="IF244" s="309"/>
      <c r="IG244" s="309"/>
      <c r="IH244" s="309"/>
    </row>
    <row r="245" spans="1:242" ht="12.75" customHeight="1" x14ac:dyDescent="0.25">
      <c r="A245" s="247"/>
      <c r="B245" s="264"/>
      <c r="C245" s="264"/>
      <c r="D245" s="307"/>
      <c r="E245" s="307"/>
      <c r="F245" s="307"/>
      <c r="G245" s="307"/>
      <c r="H245" s="307"/>
      <c r="I245" s="307"/>
      <c r="J245" s="307"/>
      <c r="K245" s="307"/>
      <c r="L245" s="307"/>
      <c r="M245" s="307"/>
      <c r="N245" s="307"/>
      <c r="O245" s="307"/>
      <c r="P245" s="307"/>
      <c r="Q245" s="307"/>
      <c r="R245" s="307"/>
      <c r="S245" s="307"/>
      <c r="T245" s="307"/>
      <c r="U245" s="307"/>
      <c r="V245" s="307"/>
      <c r="W245" s="307"/>
      <c r="X245" s="307"/>
      <c r="Y245" s="307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7"/>
      <c r="AK245" s="307"/>
      <c r="AL245" s="307"/>
      <c r="AM245" s="307"/>
      <c r="AN245" s="307"/>
      <c r="AO245" s="307"/>
      <c r="AP245" s="307"/>
      <c r="AQ245" s="307"/>
      <c r="AR245" s="307"/>
      <c r="AS245" s="307"/>
      <c r="AT245" s="307"/>
      <c r="AU245" s="307"/>
      <c r="AV245" s="307"/>
      <c r="AW245" s="307"/>
      <c r="AX245" s="307"/>
      <c r="AY245" s="307"/>
      <c r="AZ245" s="307"/>
      <c r="BA245" s="307"/>
      <c r="BB245" s="307"/>
      <c r="BC245" s="307"/>
      <c r="BD245" s="307"/>
      <c r="BE245" s="307"/>
      <c r="BF245" s="307"/>
      <c r="BG245" s="307"/>
      <c r="BH245" s="307"/>
      <c r="BI245" s="307"/>
      <c r="BJ245" s="307"/>
      <c r="BK245" s="307"/>
      <c r="BL245" s="307"/>
      <c r="BM245" s="307"/>
      <c r="BN245" s="307"/>
      <c r="BO245" s="307"/>
      <c r="BP245" s="307"/>
      <c r="BQ245" s="307"/>
      <c r="BR245" s="307"/>
      <c r="BS245" s="307"/>
      <c r="BT245" s="409"/>
      <c r="BV245" s="309"/>
      <c r="BW245" s="309"/>
      <c r="BX245" s="309"/>
      <c r="BY245" s="309"/>
      <c r="BZ245" s="309"/>
      <c r="CA245" s="309"/>
      <c r="CB245" s="309"/>
      <c r="CC245" s="309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9"/>
      <c r="CO245" s="309"/>
      <c r="CP245" s="309"/>
      <c r="CQ245" s="309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9"/>
      <c r="DC245" s="309"/>
      <c r="DD245" s="309"/>
      <c r="DE245" s="309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9"/>
      <c r="DQ245" s="309"/>
      <c r="DR245" s="309"/>
      <c r="DS245" s="309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9"/>
      <c r="EE245" s="309"/>
      <c r="EF245" s="309"/>
      <c r="EG245" s="309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9"/>
      <c r="ES245" s="309"/>
      <c r="ET245" s="309"/>
      <c r="EU245" s="309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9"/>
      <c r="FG245" s="309"/>
      <c r="FH245" s="309"/>
      <c r="FI245" s="309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9"/>
      <c r="FU245" s="309"/>
      <c r="FV245" s="309"/>
      <c r="FW245" s="309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9"/>
      <c r="GI245" s="309"/>
      <c r="GJ245" s="309"/>
      <c r="GK245" s="309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9"/>
      <c r="GW245" s="309"/>
      <c r="GX245" s="309"/>
      <c r="GY245" s="309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9"/>
      <c r="HK245" s="309"/>
      <c r="HL245" s="309"/>
      <c r="HM245" s="309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9"/>
      <c r="HY245" s="309"/>
      <c r="HZ245" s="309"/>
      <c r="IA245" s="309"/>
      <c r="IB245" s="309"/>
      <c r="IC245" s="309"/>
      <c r="ID245" s="309"/>
      <c r="IE245" s="309"/>
      <c r="IF245" s="309"/>
      <c r="IG245" s="309"/>
      <c r="IH245" s="309"/>
    </row>
    <row r="246" spans="1:242" ht="12.75" customHeight="1" x14ac:dyDescent="0.25">
      <c r="A246" s="247"/>
      <c r="B246" s="264"/>
      <c r="C246" s="264"/>
      <c r="D246" s="307"/>
      <c r="E246" s="307"/>
      <c r="F246" s="307"/>
      <c r="G246" s="307"/>
      <c r="H246" s="307"/>
      <c r="I246" s="307"/>
      <c r="J246" s="307"/>
      <c r="K246" s="307"/>
      <c r="L246" s="307"/>
      <c r="M246" s="307"/>
      <c r="N246" s="307"/>
      <c r="O246" s="307"/>
      <c r="P246" s="307"/>
      <c r="Q246" s="307"/>
      <c r="R246" s="307"/>
      <c r="S246" s="307"/>
      <c r="T246" s="307"/>
      <c r="U246" s="307"/>
      <c r="V246" s="307"/>
      <c r="W246" s="307"/>
      <c r="X246" s="307"/>
      <c r="Y246" s="307"/>
      <c r="Z246" s="307"/>
      <c r="AA246" s="307"/>
      <c r="AB246" s="307"/>
      <c r="AC246" s="307"/>
      <c r="AD246" s="307"/>
      <c r="AE246" s="307"/>
      <c r="AF246" s="307"/>
      <c r="AG246" s="307"/>
      <c r="AH246" s="307"/>
      <c r="AI246" s="307"/>
      <c r="AJ246" s="307"/>
      <c r="AK246" s="307"/>
      <c r="AL246" s="307"/>
      <c r="AM246" s="307"/>
      <c r="AN246" s="307"/>
      <c r="AO246" s="307"/>
      <c r="AP246" s="307"/>
      <c r="AQ246" s="307"/>
      <c r="AR246" s="307"/>
      <c r="AS246" s="307"/>
      <c r="AT246" s="307"/>
      <c r="AU246" s="307"/>
      <c r="AV246" s="307"/>
      <c r="AW246" s="307"/>
      <c r="AX246" s="307"/>
      <c r="AY246" s="307"/>
      <c r="AZ246" s="307"/>
      <c r="BA246" s="307"/>
      <c r="BB246" s="307"/>
      <c r="BC246" s="307"/>
      <c r="BD246" s="307"/>
      <c r="BE246" s="307"/>
      <c r="BF246" s="307"/>
      <c r="BG246" s="307"/>
      <c r="BH246" s="307"/>
      <c r="BI246" s="307"/>
      <c r="BJ246" s="307"/>
      <c r="BK246" s="307"/>
      <c r="BL246" s="307"/>
      <c r="BM246" s="307"/>
      <c r="BN246" s="307"/>
      <c r="BO246" s="307"/>
      <c r="BP246" s="307"/>
      <c r="BQ246" s="307"/>
      <c r="BR246" s="307"/>
      <c r="BS246" s="307"/>
      <c r="BT246" s="409"/>
      <c r="BV246" s="309"/>
      <c r="BW246" s="309"/>
      <c r="BX246" s="309"/>
      <c r="BY246" s="309"/>
      <c r="BZ246" s="309"/>
      <c r="CA246" s="309"/>
      <c r="CB246" s="309"/>
      <c r="CC246" s="309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9"/>
      <c r="CO246" s="309"/>
      <c r="CP246" s="309"/>
      <c r="CQ246" s="309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9"/>
      <c r="DC246" s="309"/>
      <c r="DD246" s="309"/>
      <c r="DE246" s="309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9"/>
      <c r="DQ246" s="309"/>
      <c r="DR246" s="309"/>
      <c r="DS246" s="309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9"/>
      <c r="EE246" s="309"/>
      <c r="EF246" s="309"/>
      <c r="EG246" s="309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9"/>
      <c r="ES246" s="309"/>
      <c r="ET246" s="309"/>
      <c r="EU246" s="309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9"/>
      <c r="FG246" s="309"/>
      <c r="FH246" s="309"/>
      <c r="FI246" s="309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9"/>
      <c r="FU246" s="309"/>
      <c r="FV246" s="309"/>
      <c r="FW246" s="309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9"/>
      <c r="GI246" s="309"/>
      <c r="GJ246" s="309"/>
      <c r="GK246" s="309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9"/>
      <c r="GW246" s="309"/>
      <c r="GX246" s="309"/>
      <c r="GY246" s="309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9"/>
      <c r="HK246" s="309"/>
      <c r="HL246" s="309"/>
      <c r="HM246" s="309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9"/>
      <c r="HY246" s="309"/>
      <c r="HZ246" s="309"/>
      <c r="IA246" s="309"/>
      <c r="IB246" s="309"/>
      <c r="IC246" s="309"/>
      <c r="ID246" s="309"/>
      <c r="IE246" s="309"/>
      <c r="IF246" s="309"/>
      <c r="IG246" s="309"/>
      <c r="IH246" s="309"/>
    </row>
    <row r="247" spans="1:242" ht="12.75" customHeight="1" x14ac:dyDescent="0.25">
      <c r="A247" s="247"/>
      <c r="B247" s="264"/>
      <c r="C247" s="264"/>
      <c r="D247" s="307"/>
      <c r="E247" s="307"/>
      <c r="F247" s="307"/>
      <c r="G247" s="307"/>
      <c r="H247" s="307"/>
      <c r="I247" s="307"/>
      <c r="J247" s="307"/>
      <c r="K247" s="307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7"/>
      <c r="W247" s="307"/>
      <c r="X247" s="307"/>
      <c r="Y247" s="307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307"/>
      <c r="AU247" s="307"/>
      <c r="AV247" s="307"/>
      <c r="AW247" s="307"/>
      <c r="AX247" s="307"/>
      <c r="AY247" s="307"/>
      <c r="AZ247" s="307"/>
      <c r="BA247" s="307"/>
      <c r="BB247" s="307"/>
      <c r="BC247" s="307"/>
      <c r="BD247" s="307"/>
      <c r="BE247" s="307"/>
      <c r="BF247" s="307"/>
      <c r="BG247" s="307"/>
      <c r="BH247" s="307"/>
      <c r="BI247" s="307"/>
      <c r="BJ247" s="307"/>
      <c r="BK247" s="307"/>
      <c r="BL247" s="307"/>
      <c r="BM247" s="307"/>
      <c r="BN247" s="307"/>
      <c r="BO247" s="307"/>
      <c r="BP247" s="307"/>
      <c r="BQ247" s="307"/>
      <c r="BR247" s="307"/>
      <c r="BS247" s="307"/>
      <c r="BT247" s="409"/>
      <c r="BV247" s="309"/>
      <c r="BW247" s="309"/>
      <c r="BX247" s="309"/>
      <c r="BY247" s="309"/>
      <c r="BZ247" s="309"/>
      <c r="CA247" s="309"/>
      <c r="CB247" s="309"/>
      <c r="CC247" s="309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9"/>
      <c r="CO247" s="309"/>
      <c r="CP247" s="309"/>
      <c r="CQ247" s="309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9"/>
      <c r="DC247" s="309"/>
      <c r="DD247" s="309"/>
      <c r="DE247" s="309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9"/>
      <c r="DQ247" s="309"/>
      <c r="DR247" s="309"/>
      <c r="DS247" s="309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9"/>
      <c r="EE247" s="309"/>
      <c r="EF247" s="309"/>
      <c r="EG247" s="309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9"/>
      <c r="ES247" s="309"/>
      <c r="ET247" s="309"/>
      <c r="EU247" s="309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9"/>
      <c r="FG247" s="309"/>
      <c r="FH247" s="309"/>
      <c r="FI247" s="309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9"/>
      <c r="FU247" s="309"/>
      <c r="FV247" s="309"/>
      <c r="FW247" s="309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9"/>
      <c r="GI247" s="309"/>
      <c r="GJ247" s="309"/>
      <c r="GK247" s="309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9"/>
      <c r="GW247" s="309"/>
      <c r="GX247" s="309"/>
      <c r="GY247" s="309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9"/>
      <c r="HK247" s="309"/>
      <c r="HL247" s="309"/>
      <c r="HM247" s="309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9"/>
      <c r="HY247" s="309"/>
      <c r="HZ247" s="309"/>
      <c r="IA247" s="309"/>
      <c r="IB247" s="309"/>
      <c r="IC247" s="309"/>
      <c r="ID247" s="309"/>
      <c r="IE247" s="309"/>
      <c r="IF247" s="309"/>
      <c r="IG247" s="309"/>
      <c r="IH247" s="309"/>
    </row>
    <row r="248" spans="1:242" ht="12.75" customHeight="1" x14ac:dyDescent="0.25">
      <c r="A248" s="247"/>
      <c r="B248" s="264"/>
      <c r="C248" s="264"/>
      <c r="D248" s="307"/>
      <c r="E248" s="307"/>
      <c r="F248" s="307"/>
      <c r="G248" s="307"/>
      <c r="H248" s="307"/>
      <c r="I248" s="307"/>
      <c r="J248" s="307"/>
      <c r="K248" s="307"/>
      <c r="L248" s="307"/>
      <c r="M248" s="307"/>
      <c r="N248" s="307"/>
      <c r="O248" s="307"/>
      <c r="P248" s="307"/>
      <c r="Q248" s="307"/>
      <c r="R248" s="307"/>
      <c r="S248" s="307"/>
      <c r="T248" s="307"/>
      <c r="U248" s="307"/>
      <c r="V248" s="307"/>
      <c r="W248" s="307"/>
      <c r="X248" s="307"/>
      <c r="Y248" s="307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307"/>
      <c r="AU248" s="307"/>
      <c r="AV248" s="307"/>
      <c r="AW248" s="307"/>
      <c r="AX248" s="307"/>
      <c r="AY248" s="307"/>
      <c r="AZ248" s="307"/>
      <c r="BA248" s="307"/>
      <c r="BB248" s="307"/>
      <c r="BC248" s="307"/>
      <c r="BD248" s="307"/>
      <c r="BE248" s="307"/>
      <c r="BF248" s="307"/>
      <c r="BG248" s="307"/>
      <c r="BH248" s="307"/>
      <c r="BI248" s="307"/>
      <c r="BJ248" s="307"/>
      <c r="BK248" s="307"/>
      <c r="BL248" s="307"/>
      <c r="BM248" s="307"/>
      <c r="BN248" s="307"/>
      <c r="BO248" s="307"/>
      <c r="BP248" s="307"/>
      <c r="BQ248" s="307"/>
      <c r="BR248" s="307"/>
      <c r="BS248" s="307"/>
      <c r="BT248" s="409"/>
      <c r="BV248" s="309"/>
      <c r="BW248" s="309"/>
      <c r="BX248" s="309"/>
      <c r="BY248" s="309"/>
      <c r="BZ248" s="309"/>
      <c r="CA248" s="309"/>
      <c r="CB248" s="309"/>
      <c r="CC248" s="309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9"/>
      <c r="CO248" s="309"/>
      <c r="CP248" s="309"/>
      <c r="CQ248" s="309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9"/>
      <c r="DC248" s="309"/>
      <c r="DD248" s="309"/>
      <c r="DE248" s="309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9"/>
      <c r="DQ248" s="309"/>
      <c r="DR248" s="309"/>
      <c r="DS248" s="309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9"/>
      <c r="EE248" s="309"/>
      <c r="EF248" s="309"/>
      <c r="EG248" s="309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9"/>
      <c r="ES248" s="309"/>
      <c r="ET248" s="309"/>
      <c r="EU248" s="309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9"/>
      <c r="FG248" s="309"/>
      <c r="FH248" s="309"/>
      <c r="FI248" s="309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9"/>
      <c r="FU248" s="309"/>
      <c r="FV248" s="309"/>
      <c r="FW248" s="309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9"/>
      <c r="GI248" s="309"/>
      <c r="GJ248" s="309"/>
      <c r="GK248" s="309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9"/>
      <c r="GW248" s="309"/>
      <c r="GX248" s="309"/>
      <c r="GY248" s="309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9"/>
      <c r="HK248" s="309"/>
      <c r="HL248" s="309"/>
      <c r="HM248" s="309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9"/>
      <c r="HY248" s="309"/>
      <c r="HZ248" s="309"/>
      <c r="IA248" s="309"/>
      <c r="IB248" s="309"/>
      <c r="IC248" s="309"/>
      <c r="ID248" s="309"/>
      <c r="IE248" s="309"/>
      <c r="IF248" s="309"/>
      <c r="IG248" s="309"/>
      <c r="IH248" s="309"/>
    </row>
    <row r="249" spans="1:242" ht="12.75" customHeight="1" x14ac:dyDescent="0.25">
      <c r="A249" s="247"/>
      <c r="B249" s="264"/>
      <c r="C249" s="264"/>
      <c r="D249" s="307"/>
      <c r="E249" s="307"/>
      <c r="F249" s="307"/>
      <c r="G249" s="307"/>
      <c r="H249" s="307"/>
      <c r="I249" s="307"/>
      <c r="J249" s="307"/>
      <c r="K249" s="307"/>
      <c r="L249" s="307"/>
      <c r="M249" s="307"/>
      <c r="N249" s="307"/>
      <c r="O249" s="307"/>
      <c r="P249" s="307"/>
      <c r="Q249" s="307"/>
      <c r="R249" s="307"/>
      <c r="S249" s="307"/>
      <c r="T249" s="307"/>
      <c r="U249" s="307"/>
      <c r="V249" s="307"/>
      <c r="W249" s="307"/>
      <c r="X249" s="307"/>
      <c r="Y249" s="307"/>
      <c r="Z249" s="307"/>
      <c r="AA249" s="30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307"/>
      <c r="AU249" s="307"/>
      <c r="AV249" s="307"/>
      <c r="AW249" s="307"/>
      <c r="AX249" s="307"/>
      <c r="AY249" s="307"/>
      <c r="AZ249" s="307"/>
      <c r="BA249" s="307"/>
      <c r="BB249" s="307"/>
      <c r="BC249" s="307"/>
      <c r="BD249" s="307"/>
      <c r="BE249" s="307"/>
      <c r="BF249" s="307"/>
      <c r="BG249" s="307"/>
      <c r="BH249" s="307"/>
      <c r="BI249" s="307"/>
      <c r="BJ249" s="307"/>
      <c r="BK249" s="307"/>
      <c r="BL249" s="307"/>
      <c r="BM249" s="307"/>
      <c r="BN249" s="307"/>
      <c r="BO249" s="307"/>
      <c r="BP249" s="307"/>
      <c r="BQ249" s="307"/>
      <c r="BR249" s="307"/>
      <c r="BS249" s="307"/>
      <c r="BT249" s="409"/>
      <c r="BV249" s="309"/>
      <c r="BW249" s="309"/>
      <c r="BX249" s="309"/>
      <c r="BY249" s="309"/>
      <c r="BZ249" s="309"/>
      <c r="CA249" s="309"/>
      <c r="CB249" s="309"/>
      <c r="CC249" s="309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9"/>
      <c r="CO249" s="309"/>
      <c r="CP249" s="309"/>
      <c r="CQ249" s="309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9"/>
      <c r="DC249" s="309"/>
      <c r="DD249" s="309"/>
      <c r="DE249" s="309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9"/>
      <c r="DQ249" s="309"/>
      <c r="DR249" s="309"/>
      <c r="DS249" s="309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9"/>
      <c r="EE249" s="309"/>
      <c r="EF249" s="309"/>
      <c r="EG249" s="309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9"/>
      <c r="ES249" s="309"/>
      <c r="ET249" s="309"/>
      <c r="EU249" s="309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9"/>
      <c r="FG249" s="309"/>
      <c r="FH249" s="309"/>
      <c r="FI249" s="309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9"/>
      <c r="FU249" s="309"/>
      <c r="FV249" s="309"/>
      <c r="FW249" s="309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9"/>
      <c r="GI249" s="309"/>
      <c r="GJ249" s="309"/>
      <c r="GK249" s="309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9"/>
      <c r="GW249" s="309"/>
      <c r="GX249" s="309"/>
      <c r="GY249" s="309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9"/>
      <c r="HK249" s="309"/>
      <c r="HL249" s="309"/>
      <c r="HM249" s="309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9"/>
      <c r="HY249" s="309"/>
      <c r="HZ249" s="309"/>
      <c r="IA249" s="309"/>
      <c r="IB249" s="309"/>
      <c r="IC249" s="309"/>
      <c r="ID249" s="309"/>
      <c r="IE249" s="309"/>
      <c r="IF249" s="309"/>
      <c r="IG249" s="309"/>
      <c r="IH249" s="309"/>
    </row>
    <row r="250" spans="1:242" ht="12.75" customHeight="1" x14ac:dyDescent="0.25">
      <c r="A250" s="247"/>
      <c r="B250" s="264"/>
      <c r="C250" s="264"/>
      <c r="D250" s="307"/>
      <c r="E250" s="307"/>
      <c r="F250" s="307"/>
      <c r="G250" s="307"/>
      <c r="H250" s="307"/>
      <c r="I250" s="307"/>
      <c r="J250" s="307"/>
      <c r="K250" s="307"/>
      <c r="L250" s="307"/>
      <c r="M250" s="307"/>
      <c r="N250" s="307"/>
      <c r="O250" s="307"/>
      <c r="P250" s="307"/>
      <c r="Q250" s="307"/>
      <c r="R250" s="307"/>
      <c r="S250" s="307"/>
      <c r="T250" s="307"/>
      <c r="U250" s="307"/>
      <c r="V250" s="307"/>
      <c r="W250" s="307"/>
      <c r="X250" s="307"/>
      <c r="Y250" s="307"/>
      <c r="Z250" s="307"/>
      <c r="AA250" s="307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307"/>
      <c r="AU250" s="307"/>
      <c r="AV250" s="307"/>
      <c r="AW250" s="307"/>
      <c r="AX250" s="307"/>
      <c r="AY250" s="307"/>
      <c r="AZ250" s="307"/>
      <c r="BA250" s="307"/>
      <c r="BB250" s="307"/>
      <c r="BC250" s="307"/>
      <c r="BD250" s="307"/>
      <c r="BE250" s="307"/>
      <c r="BF250" s="307"/>
      <c r="BG250" s="307"/>
      <c r="BH250" s="307"/>
      <c r="BI250" s="307"/>
      <c r="BJ250" s="307"/>
      <c r="BK250" s="307"/>
      <c r="BL250" s="307"/>
      <c r="BM250" s="307"/>
      <c r="BN250" s="307"/>
      <c r="BO250" s="307"/>
      <c r="BP250" s="307"/>
      <c r="BQ250" s="307"/>
      <c r="BR250" s="307"/>
      <c r="BS250" s="307"/>
      <c r="BT250" s="409"/>
      <c r="BV250" s="309"/>
      <c r="BW250" s="309"/>
      <c r="BX250" s="309"/>
      <c r="BY250" s="309"/>
      <c r="BZ250" s="309"/>
      <c r="CA250" s="309"/>
      <c r="CB250" s="309"/>
      <c r="CC250" s="309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9"/>
      <c r="CO250" s="309"/>
      <c r="CP250" s="309"/>
      <c r="CQ250" s="309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9"/>
      <c r="DC250" s="309"/>
      <c r="DD250" s="309"/>
      <c r="DE250" s="309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9"/>
      <c r="DQ250" s="309"/>
      <c r="DR250" s="309"/>
      <c r="DS250" s="309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9"/>
      <c r="EE250" s="309"/>
      <c r="EF250" s="309"/>
      <c r="EG250" s="309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9"/>
      <c r="ES250" s="309"/>
      <c r="ET250" s="309"/>
      <c r="EU250" s="309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9"/>
      <c r="FG250" s="309"/>
      <c r="FH250" s="309"/>
      <c r="FI250" s="309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9"/>
      <c r="FU250" s="309"/>
      <c r="FV250" s="309"/>
      <c r="FW250" s="309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9"/>
      <c r="GI250" s="309"/>
      <c r="GJ250" s="309"/>
      <c r="GK250" s="309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9"/>
      <c r="GW250" s="309"/>
      <c r="GX250" s="309"/>
      <c r="GY250" s="309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9"/>
      <c r="HK250" s="309"/>
      <c r="HL250" s="309"/>
      <c r="HM250" s="309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9"/>
      <c r="HY250" s="309"/>
      <c r="HZ250" s="309"/>
      <c r="IA250" s="309"/>
      <c r="IB250" s="309"/>
      <c r="IC250" s="309"/>
      <c r="ID250" s="309"/>
      <c r="IE250" s="309"/>
      <c r="IF250" s="309"/>
      <c r="IG250" s="309"/>
      <c r="IH250" s="309"/>
    </row>
    <row r="251" spans="1:242" ht="12.75" customHeight="1" x14ac:dyDescent="0.25">
      <c r="A251" s="247"/>
      <c r="B251" s="264"/>
      <c r="C251" s="264"/>
      <c r="D251" s="307"/>
      <c r="E251" s="307"/>
      <c r="F251" s="307"/>
      <c r="G251" s="307"/>
      <c r="H251" s="307"/>
      <c r="I251" s="307"/>
      <c r="J251" s="307"/>
      <c r="K251" s="307"/>
      <c r="L251" s="307"/>
      <c r="M251" s="307"/>
      <c r="N251" s="307"/>
      <c r="O251" s="307"/>
      <c r="P251" s="307"/>
      <c r="Q251" s="307"/>
      <c r="R251" s="307"/>
      <c r="S251" s="307"/>
      <c r="T251" s="307"/>
      <c r="U251" s="307"/>
      <c r="V251" s="307"/>
      <c r="W251" s="307"/>
      <c r="X251" s="307"/>
      <c r="Y251" s="307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7"/>
      <c r="AY251" s="307"/>
      <c r="AZ251" s="307"/>
      <c r="BA251" s="307"/>
      <c r="BB251" s="307"/>
      <c r="BC251" s="307"/>
      <c r="BD251" s="307"/>
      <c r="BE251" s="307"/>
      <c r="BF251" s="307"/>
      <c r="BG251" s="307"/>
      <c r="BH251" s="307"/>
      <c r="BI251" s="307"/>
      <c r="BJ251" s="307"/>
      <c r="BK251" s="307"/>
      <c r="BL251" s="307"/>
      <c r="BM251" s="307"/>
      <c r="BN251" s="307"/>
      <c r="BO251" s="307"/>
      <c r="BP251" s="307"/>
      <c r="BQ251" s="307"/>
      <c r="BR251" s="307"/>
      <c r="BS251" s="307"/>
      <c r="BT251" s="409"/>
      <c r="BV251" s="309"/>
      <c r="BW251" s="309"/>
      <c r="BX251" s="309"/>
      <c r="BY251" s="309"/>
      <c r="BZ251" s="309"/>
      <c r="CA251" s="309"/>
      <c r="CB251" s="309"/>
      <c r="CC251" s="309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9"/>
      <c r="CO251" s="309"/>
      <c r="CP251" s="309"/>
      <c r="CQ251" s="309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9"/>
      <c r="DC251" s="309"/>
      <c r="DD251" s="309"/>
      <c r="DE251" s="309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9"/>
      <c r="DQ251" s="309"/>
      <c r="DR251" s="309"/>
      <c r="DS251" s="309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9"/>
      <c r="EE251" s="309"/>
      <c r="EF251" s="309"/>
      <c r="EG251" s="309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9"/>
      <c r="ES251" s="309"/>
      <c r="ET251" s="309"/>
      <c r="EU251" s="309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9"/>
      <c r="FG251" s="309"/>
      <c r="FH251" s="309"/>
      <c r="FI251" s="309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9"/>
      <c r="FU251" s="309"/>
      <c r="FV251" s="309"/>
      <c r="FW251" s="309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9"/>
      <c r="GI251" s="309"/>
      <c r="GJ251" s="309"/>
      <c r="GK251" s="309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9"/>
      <c r="GW251" s="309"/>
      <c r="GX251" s="309"/>
      <c r="GY251" s="309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9"/>
      <c r="HK251" s="309"/>
      <c r="HL251" s="309"/>
      <c r="HM251" s="309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9"/>
      <c r="HY251" s="309"/>
      <c r="HZ251" s="309"/>
      <c r="IA251" s="309"/>
      <c r="IB251" s="309"/>
      <c r="IC251" s="309"/>
      <c r="ID251" s="309"/>
      <c r="IE251" s="309"/>
      <c r="IF251" s="309"/>
      <c r="IG251" s="309"/>
      <c r="IH251" s="309"/>
    </row>
    <row r="252" spans="1:242" ht="12.75" customHeight="1" x14ac:dyDescent="0.25">
      <c r="A252" s="247"/>
      <c r="B252" s="264"/>
      <c r="C252" s="264"/>
      <c r="D252" s="307"/>
      <c r="E252" s="307"/>
      <c r="F252" s="307"/>
      <c r="G252" s="307"/>
      <c r="H252" s="307"/>
      <c r="I252" s="307"/>
      <c r="J252" s="307"/>
      <c r="K252" s="307"/>
      <c r="L252" s="307"/>
      <c r="M252" s="307"/>
      <c r="N252" s="307"/>
      <c r="O252" s="307"/>
      <c r="P252" s="307"/>
      <c r="Q252" s="307"/>
      <c r="R252" s="307"/>
      <c r="S252" s="307"/>
      <c r="T252" s="307"/>
      <c r="U252" s="307"/>
      <c r="V252" s="307"/>
      <c r="W252" s="307"/>
      <c r="X252" s="307"/>
      <c r="Y252" s="307"/>
      <c r="Z252" s="307"/>
      <c r="AA252" s="307"/>
      <c r="AB252" s="307"/>
      <c r="AC252" s="307"/>
      <c r="AD252" s="307"/>
      <c r="AE252" s="307"/>
      <c r="AF252" s="307"/>
      <c r="AG252" s="307"/>
      <c r="AH252" s="307"/>
      <c r="AI252" s="307"/>
      <c r="AJ252" s="307"/>
      <c r="AK252" s="307"/>
      <c r="AL252" s="307"/>
      <c r="AM252" s="307"/>
      <c r="AN252" s="307"/>
      <c r="AO252" s="307"/>
      <c r="AP252" s="307"/>
      <c r="AQ252" s="307"/>
      <c r="AR252" s="307"/>
      <c r="AS252" s="307"/>
      <c r="AT252" s="307"/>
      <c r="AU252" s="307"/>
      <c r="AV252" s="307"/>
      <c r="AW252" s="307"/>
      <c r="AX252" s="307"/>
      <c r="AY252" s="307"/>
      <c r="AZ252" s="307"/>
      <c r="BA252" s="307"/>
      <c r="BB252" s="307"/>
      <c r="BC252" s="307"/>
      <c r="BD252" s="307"/>
      <c r="BE252" s="307"/>
      <c r="BF252" s="307"/>
      <c r="BG252" s="307"/>
      <c r="BH252" s="307"/>
      <c r="BI252" s="307"/>
      <c r="BJ252" s="307"/>
      <c r="BK252" s="307"/>
      <c r="BL252" s="307"/>
      <c r="BM252" s="307"/>
      <c r="BN252" s="307"/>
      <c r="BO252" s="307"/>
      <c r="BP252" s="307"/>
      <c r="BQ252" s="307"/>
      <c r="BR252" s="307"/>
      <c r="BS252" s="307"/>
      <c r="BT252" s="409"/>
      <c r="BV252" s="309"/>
      <c r="BW252" s="309"/>
      <c r="BX252" s="309"/>
      <c r="BY252" s="309"/>
      <c r="BZ252" s="309"/>
      <c r="CA252" s="309"/>
      <c r="CB252" s="309"/>
      <c r="CC252" s="309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9"/>
      <c r="CO252" s="309"/>
      <c r="CP252" s="309"/>
      <c r="CQ252" s="309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9"/>
      <c r="DC252" s="309"/>
      <c r="DD252" s="309"/>
      <c r="DE252" s="309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9"/>
      <c r="DQ252" s="309"/>
      <c r="DR252" s="309"/>
      <c r="DS252" s="309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9"/>
      <c r="EE252" s="309"/>
      <c r="EF252" s="309"/>
      <c r="EG252" s="309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9"/>
      <c r="ES252" s="309"/>
      <c r="ET252" s="309"/>
      <c r="EU252" s="309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9"/>
      <c r="FG252" s="309"/>
      <c r="FH252" s="309"/>
      <c r="FI252" s="309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9"/>
      <c r="FU252" s="309"/>
      <c r="FV252" s="309"/>
      <c r="FW252" s="309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9"/>
      <c r="GI252" s="309"/>
      <c r="GJ252" s="309"/>
      <c r="GK252" s="309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9"/>
      <c r="GW252" s="309"/>
      <c r="GX252" s="309"/>
      <c r="GY252" s="309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9"/>
      <c r="HK252" s="309"/>
      <c r="HL252" s="309"/>
      <c r="HM252" s="309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9"/>
      <c r="HY252" s="309"/>
      <c r="HZ252" s="309"/>
      <c r="IA252" s="309"/>
      <c r="IB252" s="309"/>
      <c r="IC252" s="309"/>
      <c r="ID252" s="309"/>
      <c r="IE252" s="309"/>
      <c r="IF252" s="309"/>
      <c r="IG252" s="309"/>
      <c r="IH252" s="309"/>
    </row>
    <row r="253" spans="1:242" ht="12.75" customHeight="1" x14ac:dyDescent="0.25">
      <c r="A253" s="247"/>
      <c r="B253" s="264"/>
      <c r="C253" s="264"/>
      <c r="D253" s="307"/>
      <c r="E253" s="307"/>
      <c r="F253" s="307"/>
      <c r="G253" s="307"/>
      <c r="H253" s="307"/>
      <c r="I253" s="307"/>
      <c r="J253" s="307"/>
      <c r="K253" s="307"/>
      <c r="L253" s="307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307"/>
      <c r="AQ253" s="307"/>
      <c r="AR253" s="307"/>
      <c r="AS253" s="307"/>
      <c r="AT253" s="307"/>
      <c r="AU253" s="307"/>
      <c r="AV253" s="307"/>
      <c r="AW253" s="307"/>
      <c r="AX253" s="307"/>
      <c r="AY253" s="307"/>
      <c r="AZ253" s="307"/>
      <c r="BA253" s="307"/>
      <c r="BB253" s="307"/>
      <c r="BC253" s="307"/>
      <c r="BD253" s="307"/>
      <c r="BE253" s="307"/>
      <c r="BF253" s="307"/>
      <c r="BG253" s="307"/>
      <c r="BH253" s="307"/>
      <c r="BI253" s="307"/>
      <c r="BJ253" s="307"/>
      <c r="BK253" s="307"/>
      <c r="BL253" s="307"/>
      <c r="BM253" s="307"/>
      <c r="BN253" s="307"/>
      <c r="BO253" s="307"/>
      <c r="BP253" s="307"/>
      <c r="BQ253" s="307"/>
      <c r="BR253" s="307"/>
      <c r="BS253" s="307"/>
      <c r="BT253" s="409"/>
      <c r="BV253" s="309"/>
      <c r="BW253" s="309"/>
      <c r="BX253" s="309"/>
      <c r="BY253" s="309"/>
      <c r="BZ253" s="309"/>
      <c r="CA253" s="309"/>
      <c r="CB253" s="309"/>
      <c r="CC253" s="309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9"/>
      <c r="CO253" s="309"/>
      <c r="CP253" s="309"/>
      <c r="CQ253" s="309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9"/>
      <c r="DC253" s="309"/>
      <c r="DD253" s="309"/>
      <c r="DE253" s="309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9"/>
      <c r="DQ253" s="309"/>
      <c r="DR253" s="309"/>
      <c r="DS253" s="309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9"/>
      <c r="EE253" s="309"/>
      <c r="EF253" s="309"/>
      <c r="EG253" s="309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9"/>
      <c r="ES253" s="309"/>
      <c r="ET253" s="309"/>
      <c r="EU253" s="309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9"/>
      <c r="FG253" s="309"/>
      <c r="FH253" s="309"/>
      <c r="FI253" s="309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9"/>
      <c r="FU253" s="309"/>
      <c r="FV253" s="309"/>
      <c r="FW253" s="309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9"/>
      <c r="GI253" s="309"/>
      <c r="GJ253" s="309"/>
      <c r="GK253" s="309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9"/>
      <c r="GW253" s="309"/>
      <c r="GX253" s="309"/>
      <c r="GY253" s="309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9"/>
      <c r="HK253" s="309"/>
      <c r="HL253" s="309"/>
      <c r="HM253" s="309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9"/>
      <c r="HY253" s="309"/>
      <c r="HZ253" s="309"/>
      <c r="IA253" s="309"/>
      <c r="IB253" s="309"/>
      <c r="IC253" s="309"/>
      <c r="ID253" s="309"/>
      <c r="IE253" s="309"/>
      <c r="IF253" s="309"/>
      <c r="IG253" s="309"/>
      <c r="IH253" s="309"/>
    </row>
    <row r="254" spans="1:242" ht="12.75" customHeight="1" x14ac:dyDescent="0.25">
      <c r="A254" s="247"/>
      <c r="B254" s="264"/>
      <c r="C254" s="264"/>
      <c r="D254" s="307"/>
      <c r="E254" s="307"/>
      <c r="F254" s="307"/>
      <c r="G254" s="307"/>
      <c r="H254" s="307"/>
      <c r="I254" s="307"/>
      <c r="J254" s="307"/>
      <c r="K254" s="307"/>
      <c r="L254" s="307"/>
      <c r="M254" s="307"/>
      <c r="N254" s="307"/>
      <c r="O254" s="307"/>
      <c r="P254" s="307"/>
      <c r="Q254" s="307"/>
      <c r="R254" s="307"/>
      <c r="S254" s="307"/>
      <c r="T254" s="307"/>
      <c r="U254" s="307"/>
      <c r="V254" s="307"/>
      <c r="W254" s="307"/>
      <c r="X254" s="307"/>
      <c r="Y254" s="307"/>
      <c r="Z254" s="307"/>
      <c r="AA254" s="307"/>
      <c r="AB254" s="307"/>
      <c r="AC254" s="307"/>
      <c r="AD254" s="307"/>
      <c r="AE254" s="307"/>
      <c r="AF254" s="307"/>
      <c r="AG254" s="307"/>
      <c r="AH254" s="307"/>
      <c r="AI254" s="307"/>
      <c r="AJ254" s="307"/>
      <c r="AK254" s="307"/>
      <c r="AL254" s="307"/>
      <c r="AM254" s="307"/>
      <c r="AN254" s="307"/>
      <c r="AO254" s="307"/>
      <c r="AP254" s="307"/>
      <c r="AQ254" s="307"/>
      <c r="AR254" s="307"/>
      <c r="AS254" s="307"/>
      <c r="AT254" s="307"/>
      <c r="AU254" s="307"/>
      <c r="AV254" s="307"/>
      <c r="AW254" s="307"/>
      <c r="AX254" s="307"/>
      <c r="AY254" s="307"/>
      <c r="AZ254" s="307"/>
      <c r="BA254" s="307"/>
      <c r="BB254" s="307"/>
      <c r="BC254" s="307"/>
      <c r="BD254" s="307"/>
      <c r="BE254" s="307"/>
      <c r="BF254" s="307"/>
      <c r="BG254" s="307"/>
      <c r="BH254" s="307"/>
      <c r="BI254" s="307"/>
      <c r="BJ254" s="307"/>
      <c r="BK254" s="307"/>
      <c r="BL254" s="307"/>
      <c r="BM254" s="307"/>
      <c r="BN254" s="307"/>
      <c r="BO254" s="307"/>
      <c r="BP254" s="307"/>
      <c r="BQ254" s="307"/>
      <c r="BR254" s="307"/>
      <c r="BS254" s="307"/>
      <c r="BT254" s="409"/>
      <c r="BV254" s="309"/>
      <c r="BW254" s="309"/>
      <c r="BX254" s="309"/>
      <c r="BY254" s="309"/>
      <c r="BZ254" s="309"/>
      <c r="CA254" s="309"/>
      <c r="CB254" s="309"/>
      <c r="CC254" s="309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9"/>
      <c r="CO254" s="309"/>
      <c r="CP254" s="309"/>
      <c r="CQ254" s="309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9"/>
      <c r="DC254" s="309"/>
      <c r="DD254" s="309"/>
      <c r="DE254" s="309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9"/>
      <c r="DQ254" s="309"/>
      <c r="DR254" s="309"/>
      <c r="DS254" s="309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9"/>
      <c r="EE254" s="309"/>
      <c r="EF254" s="309"/>
      <c r="EG254" s="309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9"/>
      <c r="ES254" s="309"/>
      <c r="ET254" s="309"/>
      <c r="EU254" s="309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9"/>
      <c r="FG254" s="309"/>
      <c r="FH254" s="309"/>
      <c r="FI254" s="309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9"/>
      <c r="FU254" s="309"/>
      <c r="FV254" s="309"/>
      <c r="FW254" s="309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9"/>
      <c r="GI254" s="309"/>
      <c r="GJ254" s="309"/>
      <c r="GK254" s="309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9"/>
      <c r="GW254" s="309"/>
      <c r="GX254" s="309"/>
      <c r="GY254" s="309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9"/>
      <c r="HK254" s="309"/>
      <c r="HL254" s="309"/>
      <c r="HM254" s="309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9"/>
      <c r="HY254" s="309"/>
      <c r="HZ254" s="309"/>
      <c r="IA254" s="309"/>
      <c r="IB254" s="309"/>
      <c r="IC254" s="309"/>
      <c r="ID254" s="309"/>
      <c r="IE254" s="309"/>
      <c r="IF254" s="309"/>
      <c r="IG254" s="309"/>
      <c r="IH254" s="309"/>
    </row>
    <row r="255" spans="1:242" ht="12.75" customHeight="1" x14ac:dyDescent="0.25">
      <c r="A255" s="247"/>
      <c r="B255" s="264"/>
      <c r="C255" s="264"/>
      <c r="D255" s="307"/>
      <c r="E255" s="307"/>
      <c r="F255" s="307"/>
      <c r="G255" s="307"/>
      <c r="H255" s="307"/>
      <c r="I255" s="307"/>
      <c r="J255" s="307"/>
      <c r="K255" s="307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7"/>
      <c r="W255" s="307"/>
      <c r="X255" s="307"/>
      <c r="Y255" s="307"/>
      <c r="Z255" s="307"/>
      <c r="AA255" s="307"/>
      <c r="AB255" s="307"/>
      <c r="AC255" s="307"/>
      <c r="AD255" s="307"/>
      <c r="AE255" s="307"/>
      <c r="AF255" s="307"/>
      <c r="AG255" s="307"/>
      <c r="AH255" s="307"/>
      <c r="AI255" s="307"/>
      <c r="AJ255" s="307"/>
      <c r="AK255" s="307"/>
      <c r="AL255" s="307"/>
      <c r="AM255" s="307"/>
      <c r="AN255" s="307"/>
      <c r="AO255" s="307"/>
      <c r="AP255" s="307"/>
      <c r="AQ255" s="307"/>
      <c r="AR255" s="307"/>
      <c r="AS255" s="307"/>
      <c r="AT255" s="307"/>
      <c r="AU255" s="307"/>
      <c r="AV255" s="307"/>
      <c r="AW255" s="307"/>
      <c r="AX255" s="307"/>
      <c r="AY255" s="307"/>
      <c r="AZ255" s="307"/>
      <c r="BA255" s="307"/>
      <c r="BB255" s="307"/>
      <c r="BC255" s="307"/>
      <c r="BD255" s="307"/>
      <c r="BE255" s="307"/>
      <c r="BF255" s="307"/>
      <c r="BG255" s="307"/>
      <c r="BH255" s="307"/>
      <c r="BI255" s="307"/>
      <c r="BJ255" s="307"/>
      <c r="BK255" s="307"/>
      <c r="BL255" s="307"/>
      <c r="BM255" s="307"/>
      <c r="BN255" s="307"/>
      <c r="BO255" s="307"/>
      <c r="BP255" s="307"/>
      <c r="BQ255" s="307"/>
      <c r="BR255" s="307"/>
      <c r="BS255" s="307"/>
      <c r="BT255" s="409"/>
      <c r="BV255" s="309"/>
      <c r="BW255" s="309"/>
      <c r="BX255" s="309"/>
      <c r="BY255" s="309"/>
      <c r="BZ255" s="309"/>
      <c r="CA255" s="309"/>
      <c r="CB255" s="309"/>
      <c r="CC255" s="309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9"/>
      <c r="CO255" s="309"/>
      <c r="CP255" s="309"/>
      <c r="CQ255" s="309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9"/>
      <c r="DC255" s="309"/>
      <c r="DD255" s="309"/>
      <c r="DE255" s="309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9"/>
      <c r="DQ255" s="309"/>
      <c r="DR255" s="309"/>
      <c r="DS255" s="309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9"/>
      <c r="EE255" s="309"/>
      <c r="EF255" s="309"/>
      <c r="EG255" s="309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9"/>
      <c r="ES255" s="309"/>
      <c r="ET255" s="309"/>
      <c r="EU255" s="309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9"/>
      <c r="FG255" s="309"/>
      <c r="FH255" s="309"/>
      <c r="FI255" s="309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9"/>
      <c r="FU255" s="309"/>
      <c r="FV255" s="309"/>
      <c r="FW255" s="309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9"/>
      <c r="GI255" s="309"/>
      <c r="GJ255" s="309"/>
      <c r="GK255" s="309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9"/>
      <c r="GW255" s="309"/>
      <c r="GX255" s="309"/>
      <c r="GY255" s="309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9"/>
      <c r="HK255" s="309"/>
      <c r="HL255" s="309"/>
      <c r="HM255" s="309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9"/>
      <c r="HY255" s="309"/>
      <c r="HZ255" s="309"/>
      <c r="IA255" s="309"/>
      <c r="IB255" s="309"/>
      <c r="IC255" s="309"/>
      <c r="ID255" s="309"/>
      <c r="IE255" s="309"/>
      <c r="IF255" s="309"/>
      <c r="IG255" s="309"/>
      <c r="IH255" s="309"/>
    </row>
    <row r="256" spans="1:242" ht="12.75" customHeight="1" x14ac:dyDescent="0.25">
      <c r="A256" s="247"/>
      <c r="B256" s="264"/>
      <c r="C256" s="264"/>
      <c r="D256" s="307"/>
      <c r="E256" s="307"/>
      <c r="F256" s="307"/>
      <c r="G256" s="307"/>
      <c r="H256" s="307"/>
      <c r="I256" s="307"/>
      <c r="J256" s="307"/>
      <c r="K256" s="307"/>
      <c r="L256" s="307"/>
      <c r="M256" s="307"/>
      <c r="N256" s="307"/>
      <c r="O256" s="307"/>
      <c r="P256" s="307"/>
      <c r="Q256" s="307"/>
      <c r="R256" s="307"/>
      <c r="S256" s="307"/>
      <c r="T256" s="307"/>
      <c r="U256" s="307"/>
      <c r="V256" s="307"/>
      <c r="W256" s="307"/>
      <c r="X256" s="307"/>
      <c r="Y256" s="307"/>
      <c r="Z256" s="307"/>
      <c r="AA256" s="307"/>
      <c r="AB256" s="307"/>
      <c r="AC256" s="307"/>
      <c r="AD256" s="307"/>
      <c r="AE256" s="307"/>
      <c r="AF256" s="307"/>
      <c r="AG256" s="307"/>
      <c r="AH256" s="307"/>
      <c r="AI256" s="307"/>
      <c r="AJ256" s="307"/>
      <c r="AK256" s="307"/>
      <c r="AL256" s="307"/>
      <c r="AM256" s="307"/>
      <c r="AN256" s="307"/>
      <c r="AO256" s="307"/>
      <c r="AP256" s="307"/>
      <c r="AQ256" s="307"/>
      <c r="AR256" s="307"/>
      <c r="AS256" s="307"/>
      <c r="AT256" s="307"/>
      <c r="AU256" s="307"/>
      <c r="AV256" s="307"/>
      <c r="AW256" s="307"/>
      <c r="AX256" s="307"/>
      <c r="AY256" s="307"/>
      <c r="AZ256" s="307"/>
      <c r="BA256" s="307"/>
      <c r="BB256" s="307"/>
      <c r="BC256" s="307"/>
      <c r="BD256" s="307"/>
      <c r="BE256" s="307"/>
      <c r="BF256" s="307"/>
      <c r="BG256" s="307"/>
      <c r="BH256" s="307"/>
      <c r="BI256" s="307"/>
      <c r="BJ256" s="307"/>
      <c r="BK256" s="307"/>
      <c r="BL256" s="307"/>
      <c r="BM256" s="307"/>
      <c r="BN256" s="307"/>
      <c r="BO256" s="307"/>
      <c r="BP256" s="307"/>
      <c r="BQ256" s="307"/>
      <c r="BR256" s="307"/>
      <c r="BS256" s="307"/>
      <c r="BT256" s="409"/>
      <c r="BV256" s="309"/>
      <c r="BW256" s="309"/>
      <c r="BX256" s="309"/>
      <c r="BY256" s="309"/>
      <c r="BZ256" s="309"/>
      <c r="CA256" s="309"/>
      <c r="CB256" s="309"/>
      <c r="CC256" s="309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9"/>
      <c r="CO256" s="309"/>
      <c r="CP256" s="309"/>
      <c r="CQ256" s="309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9"/>
      <c r="DC256" s="309"/>
      <c r="DD256" s="309"/>
      <c r="DE256" s="309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9"/>
      <c r="DQ256" s="309"/>
      <c r="DR256" s="309"/>
      <c r="DS256" s="309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9"/>
      <c r="EE256" s="309"/>
      <c r="EF256" s="309"/>
      <c r="EG256" s="309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9"/>
      <c r="ES256" s="309"/>
      <c r="ET256" s="309"/>
      <c r="EU256" s="309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9"/>
      <c r="FG256" s="309"/>
      <c r="FH256" s="309"/>
      <c r="FI256" s="309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9"/>
      <c r="FU256" s="309"/>
      <c r="FV256" s="309"/>
      <c r="FW256" s="309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9"/>
      <c r="GI256" s="309"/>
      <c r="GJ256" s="309"/>
      <c r="GK256" s="309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9"/>
      <c r="GW256" s="309"/>
      <c r="GX256" s="309"/>
      <c r="GY256" s="309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9"/>
      <c r="HK256" s="309"/>
      <c r="HL256" s="309"/>
      <c r="HM256" s="309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9"/>
      <c r="HY256" s="309"/>
      <c r="HZ256" s="309"/>
      <c r="IA256" s="309"/>
      <c r="IB256" s="309"/>
      <c r="IC256" s="309"/>
      <c r="ID256" s="309"/>
      <c r="IE256" s="309"/>
      <c r="IF256" s="309"/>
      <c r="IG256" s="309"/>
      <c r="IH256" s="309"/>
    </row>
    <row r="257" spans="1:242" ht="12.75" customHeight="1" x14ac:dyDescent="0.25">
      <c r="A257" s="247"/>
      <c r="B257" s="264"/>
      <c r="C257" s="264"/>
      <c r="D257" s="307"/>
      <c r="E257" s="307"/>
      <c r="F257" s="307"/>
      <c r="G257" s="307"/>
      <c r="H257" s="307"/>
      <c r="I257" s="307"/>
      <c r="J257" s="307"/>
      <c r="K257" s="307"/>
      <c r="L257" s="307"/>
      <c r="M257" s="307"/>
      <c r="N257" s="307"/>
      <c r="O257" s="307"/>
      <c r="P257" s="307"/>
      <c r="Q257" s="307"/>
      <c r="R257" s="307"/>
      <c r="S257" s="307"/>
      <c r="T257" s="307"/>
      <c r="U257" s="307"/>
      <c r="V257" s="307"/>
      <c r="W257" s="307"/>
      <c r="X257" s="307"/>
      <c r="Y257" s="307"/>
      <c r="Z257" s="307"/>
      <c r="AA257" s="307"/>
      <c r="AB257" s="307"/>
      <c r="AC257" s="307"/>
      <c r="AD257" s="307"/>
      <c r="AE257" s="307"/>
      <c r="AF257" s="307"/>
      <c r="AG257" s="307"/>
      <c r="AH257" s="307"/>
      <c r="AI257" s="307"/>
      <c r="AJ257" s="307"/>
      <c r="AK257" s="307"/>
      <c r="AL257" s="307"/>
      <c r="AM257" s="307"/>
      <c r="AN257" s="307"/>
      <c r="AO257" s="307"/>
      <c r="AP257" s="307"/>
      <c r="AQ257" s="307"/>
      <c r="AR257" s="307"/>
      <c r="AS257" s="307"/>
      <c r="AT257" s="307"/>
      <c r="AU257" s="307"/>
      <c r="AV257" s="307"/>
      <c r="AW257" s="307"/>
      <c r="AX257" s="307"/>
      <c r="AY257" s="307"/>
      <c r="AZ257" s="307"/>
      <c r="BA257" s="307"/>
      <c r="BB257" s="307"/>
      <c r="BC257" s="307"/>
      <c r="BD257" s="307"/>
      <c r="BE257" s="307"/>
      <c r="BF257" s="307"/>
      <c r="BG257" s="307"/>
      <c r="BH257" s="307"/>
      <c r="BI257" s="307"/>
      <c r="BJ257" s="307"/>
      <c r="BK257" s="307"/>
      <c r="BL257" s="307"/>
      <c r="BM257" s="307"/>
      <c r="BN257" s="307"/>
      <c r="BO257" s="307"/>
      <c r="BP257" s="307"/>
      <c r="BQ257" s="307"/>
      <c r="BR257" s="307"/>
      <c r="BS257" s="307"/>
      <c r="BT257" s="409"/>
      <c r="BV257" s="309"/>
      <c r="BW257" s="309"/>
      <c r="BX257" s="309"/>
      <c r="BY257" s="309"/>
      <c r="BZ257" s="309"/>
      <c r="CA257" s="309"/>
      <c r="CB257" s="309"/>
      <c r="CC257" s="309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9"/>
      <c r="CO257" s="309"/>
      <c r="CP257" s="309"/>
      <c r="CQ257" s="309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9"/>
      <c r="DC257" s="309"/>
      <c r="DD257" s="309"/>
      <c r="DE257" s="309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9"/>
      <c r="DQ257" s="309"/>
      <c r="DR257" s="309"/>
      <c r="DS257" s="309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9"/>
      <c r="EE257" s="309"/>
      <c r="EF257" s="309"/>
      <c r="EG257" s="309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9"/>
      <c r="ES257" s="309"/>
      <c r="ET257" s="309"/>
      <c r="EU257" s="309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9"/>
      <c r="FG257" s="309"/>
      <c r="FH257" s="309"/>
      <c r="FI257" s="309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9"/>
      <c r="FU257" s="309"/>
      <c r="FV257" s="309"/>
      <c r="FW257" s="309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9"/>
      <c r="GI257" s="309"/>
      <c r="GJ257" s="309"/>
      <c r="GK257" s="309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9"/>
      <c r="GW257" s="309"/>
      <c r="GX257" s="309"/>
      <c r="GY257" s="309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9"/>
      <c r="HK257" s="309"/>
      <c r="HL257" s="309"/>
      <c r="HM257" s="309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9"/>
      <c r="HY257" s="309"/>
      <c r="HZ257" s="309"/>
      <c r="IA257" s="309"/>
      <c r="IB257" s="309"/>
      <c r="IC257" s="309"/>
      <c r="ID257" s="309"/>
      <c r="IE257" s="309"/>
      <c r="IF257" s="309"/>
      <c r="IG257" s="309"/>
      <c r="IH257" s="309"/>
    </row>
    <row r="258" spans="1:242" ht="12.75" customHeight="1" x14ac:dyDescent="0.25">
      <c r="A258" s="247"/>
      <c r="B258" s="264"/>
      <c r="C258" s="264"/>
      <c r="D258" s="307"/>
      <c r="E258" s="307"/>
      <c r="F258" s="307"/>
      <c r="G258" s="307"/>
      <c r="H258" s="307"/>
      <c r="I258" s="307"/>
      <c r="J258" s="307"/>
      <c r="K258" s="307"/>
      <c r="L258" s="307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  <c r="X258" s="307"/>
      <c r="Y258" s="307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7"/>
      <c r="AK258" s="307"/>
      <c r="AL258" s="307"/>
      <c r="AM258" s="307"/>
      <c r="AN258" s="307"/>
      <c r="AO258" s="307"/>
      <c r="AP258" s="307"/>
      <c r="AQ258" s="307"/>
      <c r="AR258" s="307"/>
      <c r="AS258" s="307"/>
      <c r="AT258" s="307"/>
      <c r="AU258" s="307"/>
      <c r="AV258" s="307"/>
      <c r="AW258" s="307"/>
      <c r="AX258" s="307"/>
      <c r="AY258" s="307"/>
      <c r="AZ258" s="307"/>
      <c r="BA258" s="307"/>
      <c r="BB258" s="307"/>
      <c r="BC258" s="307"/>
      <c r="BD258" s="307"/>
      <c r="BE258" s="307"/>
      <c r="BF258" s="307"/>
      <c r="BG258" s="307"/>
      <c r="BH258" s="307"/>
      <c r="BI258" s="307"/>
      <c r="BJ258" s="307"/>
      <c r="BK258" s="307"/>
      <c r="BL258" s="307"/>
      <c r="BM258" s="307"/>
      <c r="BN258" s="307"/>
      <c r="BO258" s="307"/>
      <c r="BP258" s="307"/>
      <c r="BQ258" s="307"/>
      <c r="BR258" s="307"/>
      <c r="BS258" s="307"/>
      <c r="BT258" s="409"/>
      <c r="BV258" s="309"/>
      <c r="BW258" s="309"/>
      <c r="BX258" s="309"/>
      <c r="BY258" s="309"/>
      <c r="BZ258" s="309"/>
      <c r="CA258" s="309"/>
      <c r="CB258" s="309"/>
      <c r="CC258" s="309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9"/>
      <c r="CO258" s="309"/>
      <c r="CP258" s="309"/>
      <c r="CQ258" s="309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9"/>
      <c r="DC258" s="309"/>
      <c r="DD258" s="309"/>
      <c r="DE258" s="309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9"/>
      <c r="DQ258" s="309"/>
      <c r="DR258" s="309"/>
      <c r="DS258" s="309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9"/>
      <c r="EE258" s="309"/>
      <c r="EF258" s="309"/>
      <c r="EG258" s="309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9"/>
      <c r="ES258" s="309"/>
      <c r="ET258" s="309"/>
      <c r="EU258" s="309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9"/>
      <c r="FG258" s="309"/>
      <c r="FH258" s="309"/>
      <c r="FI258" s="309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9"/>
      <c r="FU258" s="309"/>
      <c r="FV258" s="309"/>
      <c r="FW258" s="309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9"/>
      <c r="GI258" s="309"/>
      <c r="GJ258" s="309"/>
      <c r="GK258" s="309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9"/>
      <c r="GW258" s="309"/>
      <c r="GX258" s="309"/>
      <c r="GY258" s="309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9"/>
      <c r="HK258" s="309"/>
      <c r="HL258" s="309"/>
      <c r="HM258" s="309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9"/>
      <c r="HY258" s="309"/>
      <c r="HZ258" s="309"/>
      <c r="IA258" s="309"/>
      <c r="IB258" s="309"/>
      <c r="IC258" s="309"/>
      <c r="ID258" s="309"/>
      <c r="IE258" s="309"/>
      <c r="IF258" s="309"/>
      <c r="IG258" s="309"/>
      <c r="IH258" s="309"/>
    </row>
    <row r="259" spans="1:242" ht="12.75" customHeight="1" x14ac:dyDescent="0.25">
      <c r="A259" s="247"/>
      <c r="B259" s="264"/>
      <c r="C259" s="264"/>
      <c r="D259" s="307"/>
      <c r="E259" s="307"/>
      <c r="F259" s="307"/>
      <c r="G259" s="307"/>
      <c r="H259" s="307"/>
      <c r="I259" s="307"/>
      <c r="J259" s="307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7"/>
      <c r="AK259" s="307"/>
      <c r="AL259" s="307"/>
      <c r="AM259" s="307"/>
      <c r="AN259" s="307"/>
      <c r="AO259" s="307"/>
      <c r="AP259" s="307"/>
      <c r="AQ259" s="307"/>
      <c r="AR259" s="307"/>
      <c r="AS259" s="307"/>
      <c r="AT259" s="307"/>
      <c r="AU259" s="307"/>
      <c r="AV259" s="307"/>
      <c r="AW259" s="307"/>
      <c r="AX259" s="307"/>
      <c r="AY259" s="307"/>
      <c r="AZ259" s="307"/>
      <c r="BA259" s="307"/>
      <c r="BB259" s="307"/>
      <c r="BC259" s="307"/>
      <c r="BD259" s="307"/>
      <c r="BE259" s="307"/>
      <c r="BF259" s="307"/>
      <c r="BG259" s="307"/>
      <c r="BH259" s="307"/>
      <c r="BI259" s="307"/>
      <c r="BJ259" s="307"/>
      <c r="BK259" s="307"/>
      <c r="BL259" s="307"/>
      <c r="BM259" s="307"/>
      <c r="BN259" s="307"/>
      <c r="BO259" s="307"/>
      <c r="BP259" s="307"/>
      <c r="BQ259" s="307"/>
      <c r="BR259" s="307"/>
      <c r="BS259" s="307"/>
      <c r="BT259" s="409"/>
      <c r="BV259" s="309"/>
      <c r="BW259" s="309"/>
      <c r="BX259" s="309"/>
      <c r="BY259" s="309"/>
      <c r="BZ259" s="309"/>
      <c r="CA259" s="309"/>
      <c r="CB259" s="309"/>
      <c r="CC259" s="309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9"/>
      <c r="CO259" s="309"/>
      <c r="CP259" s="309"/>
      <c r="CQ259" s="309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9"/>
      <c r="DC259" s="309"/>
      <c r="DD259" s="309"/>
      <c r="DE259" s="309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9"/>
      <c r="DQ259" s="309"/>
      <c r="DR259" s="309"/>
      <c r="DS259" s="309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9"/>
      <c r="EE259" s="309"/>
      <c r="EF259" s="309"/>
      <c r="EG259" s="309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9"/>
      <c r="ES259" s="309"/>
      <c r="ET259" s="309"/>
      <c r="EU259" s="309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9"/>
      <c r="FG259" s="309"/>
      <c r="FH259" s="309"/>
      <c r="FI259" s="309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9"/>
      <c r="FU259" s="309"/>
      <c r="FV259" s="309"/>
      <c r="FW259" s="309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9"/>
      <c r="GI259" s="309"/>
      <c r="GJ259" s="309"/>
      <c r="GK259" s="309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9"/>
      <c r="GW259" s="309"/>
      <c r="GX259" s="309"/>
      <c r="GY259" s="309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9"/>
      <c r="HK259" s="309"/>
      <c r="HL259" s="309"/>
      <c r="HM259" s="309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9"/>
      <c r="HY259" s="309"/>
      <c r="HZ259" s="309"/>
      <c r="IA259" s="309"/>
      <c r="IB259" s="309"/>
      <c r="IC259" s="309"/>
      <c r="ID259" s="309"/>
      <c r="IE259" s="309"/>
      <c r="IF259" s="309"/>
      <c r="IG259" s="309"/>
      <c r="IH259" s="309"/>
    </row>
    <row r="260" spans="1:242" ht="12.75" customHeight="1" x14ac:dyDescent="0.25">
      <c r="A260" s="247"/>
      <c r="B260" s="264"/>
      <c r="C260" s="264"/>
      <c r="D260" s="307"/>
      <c r="E260" s="307"/>
      <c r="F260" s="307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/>
      <c r="AR260" s="307"/>
      <c r="AS260" s="307"/>
      <c r="AT260" s="307"/>
      <c r="AU260" s="307"/>
      <c r="AV260" s="307"/>
      <c r="AW260" s="307"/>
      <c r="AX260" s="307"/>
      <c r="AY260" s="307"/>
      <c r="AZ260" s="307"/>
      <c r="BA260" s="307"/>
      <c r="BB260" s="307"/>
      <c r="BC260" s="307"/>
      <c r="BD260" s="307"/>
      <c r="BE260" s="307"/>
      <c r="BF260" s="307"/>
      <c r="BG260" s="307"/>
      <c r="BH260" s="307"/>
      <c r="BI260" s="307"/>
      <c r="BJ260" s="307"/>
      <c r="BK260" s="307"/>
      <c r="BL260" s="307"/>
      <c r="BM260" s="307"/>
      <c r="BN260" s="307"/>
      <c r="BO260" s="307"/>
      <c r="BP260" s="307"/>
      <c r="BQ260" s="307"/>
      <c r="BR260" s="307"/>
      <c r="BS260" s="307"/>
      <c r="BT260" s="409"/>
      <c r="BV260" s="309"/>
      <c r="BW260" s="309"/>
      <c r="BX260" s="309"/>
      <c r="BY260" s="309"/>
      <c r="BZ260" s="309"/>
      <c r="CA260" s="309"/>
      <c r="CB260" s="309"/>
      <c r="CC260" s="309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9"/>
      <c r="CO260" s="309"/>
      <c r="CP260" s="309"/>
      <c r="CQ260" s="309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9"/>
      <c r="DC260" s="309"/>
      <c r="DD260" s="309"/>
      <c r="DE260" s="309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9"/>
      <c r="DQ260" s="309"/>
      <c r="DR260" s="309"/>
      <c r="DS260" s="309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9"/>
      <c r="EE260" s="309"/>
      <c r="EF260" s="309"/>
      <c r="EG260" s="309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9"/>
      <c r="ES260" s="309"/>
      <c r="ET260" s="309"/>
      <c r="EU260" s="309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9"/>
      <c r="FG260" s="309"/>
      <c r="FH260" s="309"/>
      <c r="FI260" s="309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9"/>
      <c r="FU260" s="309"/>
      <c r="FV260" s="309"/>
      <c r="FW260" s="309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9"/>
      <c r="GI260" s="309"/>
      <c r="GJ260" s="309"/>
      <c r="GK260" s="309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9"/>
      <c r="GW260" s="309"/>
      <c r="GX260" s="309"/>
      <c r="GY260" s="309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9"/>
      <c r="HK260" s="309"/>
      <c r="HL260" s="309"/>
      <c r="HM260" s="309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9"/>
      <c r="HY260" s="309"/>
      <c r="HZ260" s="309"/>
      <c r="IA260" s="309"/>
      <c r="IB260" s="309"/>
      <c r="IC260" s="309"/>
      <c r="ID260" s="309"/>
      <c r="IE260" s="309"/>
      <c r="IF260" s="309"/>
      <c r="IG260" s="309"/>
      <c r="IH260" s="309"/>
    </row>
    <row r="261" spans="1:242" ht="12.75" customHeight="1" x14ac:dyDescent="0.25">
      <c r="A261" s="247"/>
      <c r="B261" s="264"/>
      <c r="C261" s="264"/>
      <c r="D261" s="307"/>
      <c r="E261" s="307"/>
      <c r="F261" s="307"/>
      <c r="G261" s="307"/>
      <c r="H261" s="307"/>
      <c r="I261" s="307"/>
      <c r="J261" s="307"/>
      <c r="K261" s="307"/>
      <c r="L261" s="307"/>
      <c r="M261" s="307"/>
      <c r="N261" s="307"/>
      <c r="O261" s="307"/>
      <c r="P261" s="307"/>
      <c r="Q261" s="307"/>
      <c r="R261" s="307"/>
      <c r="S261" s="307"/>
      <c r="T261" s="307"/>
      <c r="U261" s="307"/>
      <c r="V261" s="307"/>
      <c r="W261" s="307"/>
      <c r="X261" s="307"/>
      <c r="Y261" s="307"/>
      <c r="Z261" s="307"/>
      <c r="AA261" s="307"/>
      <c r="AB261" s="307"/>
      <c r="AC261" s="307"/>
      <c r="AD261" s="307"/>
      <c r="AE261" s="307"/>
      <c r="AF261" s="307"/>
      <c r="AG261" s="307"/>
      <c r="AH261" s="307"/>
      <c r="AI261" s="307"/>
      <c r="AJ261" s="307"/>
      <c r="AK261" s="307"/>
      <c r="AL261" s="307"/>
      <c r="AM261" s="307"/>
      <c r="AN261" s="307"/>
      <c r="AO261" s="307"/>
      <c r="AP261" s="307"/>
      <c r="AQ261" s="307"/>
      <c r="AR261" s="307"/>
      <c r="AS261" s="307"/>
      <c r="AT261" s="307"/>
      <c r="AU261" s="307"/>
      <c r="AV261" s="307"/>
      <c r="AW261" s="307"/>
      <c r="AX261" s="307"/>
      <c r="AY261" s="307"/>
      <c r="AZ261" s="307"/>
      <c r="BA261" s="307"/>
      <c r="BB261" s="307"/>
      <c r="BC261" s="307"/>
      <c r="BD261" s="307"/>
      <c r="BE261" s="307"/>
      <c r="BF261" s="307"/>
      <c r="BG261" s="307"/>
      <c r="BH261" s="307"/>
      <c r="BI261" s="307"/>
      <c r="BJ261" s="307"/>
      <c r="BK261" s="307"/>
      <c r="BL261" s="307"/>
      <c r="BM261" s="307"/>
      <c r="BN261" s="307"/>
      <c r="BO261" s="307"/>
      <c r="BP261" s="307"/>
      <c r="BQ261" s="307"/>
      <c r="BR261" s="307"/>
      <c r="BS261" s="307"/>
      <c r="BT261" s="409"/>
      <c r="BV261" s="309"/>
      <c r="BW261" s="309"/>
      <c r="BX261" s="309"/>
      <c r="BY261" s="309"/>
      <c r="BZ261" s="309"/>
      <c r="CA261" s="309"/>
      <c r="CB261" s="309"/>
      <c r="CC261" s="309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9"/>
      <c r="CO261" s="309"/>
      <c r="CP261" s="309"/>
      <c r="CQ261" s="309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9"/>
      <c r="DC261" s="309"/>
      <c r="DD261" s="309"/>
      <c r="DE261" s="309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9"/>
      <c r="DQ261" s="309"/>
      <c r="DR261" s="309"/>
      <c r="DS261" s="309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9"/>
      <c r="EE261" s="309"/>
      <c r="EF261" s="309"/>
      <c r="EG261" s="309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9"/>
      <c r="ES261" s="309"/>
      <c r="ET261" s="309"/>
      <c r="EU261" s="309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9"/>
      <c r="FG261" s="309"/>
      <c r="FH261" s="309"/>
      <c r="FI261" s="309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9"/>
      <c r="FU261" s="309"/>
      <c r="FV261" s="309"/>
      <c r="FW261" s="309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9"/>
      <c r="GI261" s="309"/>
      <c r="GJ261" s="309"/>
      <c r="GK261" s="309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9"/>
      <c r="GW261" s="309"/>
      <c r="GX261" s="309"/>
      <c r="GY261" s="309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9"/>
      <c r="HK261" s="309"/>
      <c r="HL261" s="309"/>
      <c r="HM261" s="309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9"/>
      <c r="HY261" s="309"/>
      <c r="HZ261" s="309"/>
      <c r="IA261" s="309"/>
      <c r="IB261" s="309"/>
      <c r="IC261" s="309"/>
      <c r="ID261" s="309"/>
      <c r="IE261" s="309"/>
      <c r="IF261" s="309"/>
      <c r="IG261" s="309"/>
      <c r="IH261" s="309"/>
    </row>
    <row r="262" spans="1:242" ht="12.75" customHeight="1" x14ac:dyDescent="0.25">
      <c r="A262" s="247"/>
      <c r="B262" s="264"/>
      <c r="C262" s="264"/>
      <c r="D262" s="307"/>
      <c r="E262" s="307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/>
      <c r="AO262" s="307"/>
      <c r="AP262" s="307"/>
      <c r="AQ262" s="307"/>
      <c r="AR262" s="307"/>
      <c r="AS262" s="307"/>
      <c r="AT262" s="307"/>
      <c r="AU262" s="307"/>
      <c r="AV262" s="307"/>
      <c r="AW262" s="307"/>
      <c r="AX262" s="307"/>
      <c r="AY262" s="307"/>
      <c r="AZ262" s="307"/>
      <c r="BA262" s="307"/>
      <c r="BB262" s="307"/>
      <c r="BC262" s="307"/>
      <c r="BD262" s="307"/>
      <c r="BE262" s="307"/>
      <c r="BF262" s="307"/>
      <c r="BG262" s="307"/>
      <c r="BH262" s="307"/>
      <c r="BI262" s="307"/>
      <c r="BJ262" s="307"/>
      <c r="BK262" s="307"/>
      <c r="BL262" s="307"/>
      <c r="BM262" s="307"/>
      <c r="BN262" s="307"/>
      <c r="BO262" s="307"/>
      <c r="BP262" s="307"/>
      <c r="BQ262" s="307"/>
      <c r="BR262" s="307"/>
      <c r="BS262" s="307"/>
      <c r="BT262" s="409"/>
      <c r="BV262" s="309"/>
      <c r="BW262" s="309"/>
      <c r="BX262" s="309"/>
      <c r="BY262" s="309"/>
      <c r="BZ262" s="309"/>
      <c r="CA262" s="309"/>
      <c r="CB262" s="309"/>
      <c r="CC262" s="309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9"/>
      <c r="CO262" s="309"/>
      <c r="CP262" s="309"/>
      <c r="CQ262" s="309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9"/>
      <c r="DC262" s="309"/>
      <c r="DD262" s="309"/>
      <c r="DE262" s="309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9"/>
      <c r="DQ262" s="309"/>
      <c r="DR262" s="309"/>
      <c r="DS262" s="309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9"/>
      <c r="EE262" s="309"/>
      <c r="EF262" s="309"/>
      <c r="EG262" s="309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9"/>
      <c r="ES262" s="309"/>
      <c r="ET262" s="309"/>
      <c r="EU262" s="309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9"/>
      <c r="FG262" s="309"/>
      <c r="FH262" s="309"/>
      <c r="FI262" s="309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9"/>
      <c r="FU262" s="309"/>
      <c r="FV262" s="309"/>
      <c r="FW262" s="309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9"/>
      <c r="GI262" s="309"/>
      <c r="GJ262" s="309"/>
      <c r="GK262" s="309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9"/>
      <c r="GW262" s="309"/>
      <c r="GX262" s="309"/>
      <c r="GY262" s="309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9"/>
      <c r="HK262" s="309"/>
      <c r="HL262" s="309"/>
      <c r="HM262" s="309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9"/>
      <c r="HY262" s="309"/>
      <c r="HZ262" s="309"/>
      <c r="IA262" s="309"/>
      <c r="IB262" s="309"/>
      <c r="IC262" s="309"/>
      <c r="ID262" s="309"/>
      <c r="IE262" s="309"/>
      <c r="IF262" s="309"/>
      <c r="IG262" s="309"/>
      <c r="IH262" s="309"/>
    </row>
    <row r="263" spans="1:242" ht="12.75" customHeight="1" x14ac:dyDescent="0.25">
      <c r="A263" s="247"/>
      <c r="B263" s="264"/>
      <c r="C263" s="264"/>
      <c r="D263" s="307"/>
      <c r="E263" s="307"/>
      <c r="F263" s="307"/>
      <c r="G263" s="307"/>
      <c r="H263" s="307"/>
      <c r="I263" s="307"/>
      <c r="J263" s="307"/>
      <c r="K263" s="307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7"/>
      <c r="W263" s="307"/>
      <c r="X263" s="307"/>
      <c r="Y263" s="307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7"/>
      <c r="AK263" s="307"/>
      <c r="AL263" s="307"/>
      <c r="AM263" s="307"/>
      <c r="AN263" s="307"/>
      <c r="AO263" s="307"/>
      <c r="AP263" s="307"/>
      <c r="AQ263" s="307"/>
      <c r="AR263" s="307"/>
      <c r="AS263" s="307"/>
      <c r="AT263" s="307"/>
      <c r="AU263" s="307"/>
      <c r="AV263" s="307"/>
      <c r="AW263" s="307"/>
      <c r="AX263" s="307"/>
      <c r="AY263" s="307"/>
      <c r="AZ263" s="307"/>
      <c r="BA263" s="307"/>
      <c r="BB263" s="307"/>
      <c r="BC263" s="307"/>
      <c r="BD263" s="307"/>
      <c r="BE263" s="307"/>
      <c r="BF263" s="307"/>
      <c r="BG263" s="307"/>
      <c r="BH263" s="307"/>
      <c r="BI263" s="307"/>
      <c r="BJ263" s="307"/>
      <c r="BK263" s="307"/>
      <c r="BL263" s="307"/>
      <c r="BM263" s="307"/>
      <c r="BN263" s="307"/>
      <c r="BO263" s="307"/>
      <c r="BP263" s="307"/>
      <c r="BQ263" s="307"/>
      <c r="BR263" s="307"/>
      <c r="BS263" s="307"/>
      <c r="BT263" s="409"/>
      <c r="BV263" s="309"/>
      <c r="BW263" s="309"/>
      <c r="BX263" s="309"/>
      <c r="BY263" s="309"/>
      <c r="BZ263" s="309"/>
      <c r="CA263" s="309"/>
      <c r="CB263" s="309"/>
      <c r="CC263" s="309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9"/>
      <c r="CO263" s="309"/>
      <c r="CP263" s="309"/>
      <c r="CQ263" s="309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9"/>
      <c r="DC263" s="309"/>
      <c r="DD263" s="309"/>
      <c r="DE263" s="309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9"/>
      <c r="DQ263" s="309"/>
      <c r="DR263" s="309"/>
      <c r="DS263" s="309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9"/>
      <c r="EE263" s="309"/>
      <c r="EF263" s="309"/>
      <c r="EG263" s="309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9"/>
      <c r="ES263" s="309"/>
      <c r="ET263" s="309"/>
      <c r="EU263" s="309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9"/>
      <c r="FG263" s="309"/>
      <c r="FH263" s="309"/>
      <c r="FI263" s="309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9"/>
      <c r="FU263" s="309"/>
      <c r="FV263" s="309"/>
      <c r="FW263" s="309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9"/>
      <c r="GI263" s="309"/>
      <c r="GJ263" s="309"/>
      <c r="GK263" s="309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9"/>
      <c r="GW263" s="309"/>
      <c r="GX263" s="309"/>
      <c r="GY263" s="309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9"/>
      <c r="HK263" s="309"/>
      <c r="HL263" s="309"/>
      <c r="HM263" s="309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9"/>
      <c r="HY263" s="309"/>
      <c r="HZ263" s="309"/>
      <c r="IA263" s="309"/>
      <c r="IB263" s="309"/>
      <c r="IC263" s="309"/>
      <c r="ID263" s="309"/>
      <c r="IE263" s="309"/>
      <c r="IF263" s="309"/>
      <c r="IG263" s="309"/>
      <c r="IH263" s="309"/>
    </row>
    <row r="264" spans="1:242" ht="12.75" customHeight="1" x14ac:dyDescent="0.25">
      <c r="A264" s="247"/>
      <c r="B264" s="264"/>
      <c r="C264" s="264"/>
      <c r="D264" s="307"/>
      <c r="E264" s="307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7"/>
      <c r="AK264" s="307"/>
      <c r="AL264" s="307"/>
      <c r="AM264" s="307"/>
      <c r="AN264" s="307"/>
      <c r="AO264" s="307"/>
      <c r="AP264" s="307"/>
      <c r="AQ264" s="307"/>
      <c r="AR264" s="307"/>
      <c r="AS264" s="307"/>
      <c r="AT264" s="307"/>
      <c r="AU264" s="307"/>
      <c r="AV264" s="307"/>
      <c r="AW264" s="307"/>
      <c r="AX264" s="307"/>
      <c r="AY264" s="307"/>
      <c r="AZ264" s="307"/>
      <c r="BA264" s="307"/>
      <c r="BB264" s="307"/>
      <c r="BC264" s="307"/>
      <c r="BD264" s="307"/>
      <c r="BE264" s="307"/>
      <c r="BF264" s="307"/>
      <c r="BG264" s="307"/>
      <c r="BH264" s="307"/>
      <c r="BI264" s="307"/>
      <c r="BJ264" s="307"/>
      <c r="BK264" s="307"/>
      <c r="BL264" s="307"/>
      <c r="BM264" s="307"/>
      <c r="BN264" s="307"/>
      <c r="BO264" s="307"/>
      <c r="BP264" s="307"/>
      <c r="BQ264" s="307"/>
      <c r="BR264" s="307"/>
      <c r="BS264" s="307"/>
      <c r="BT264" s="409"/>
      <c r="BV264" s="309"/>
      <c r="BW264" s="309"/>
      <c r="BX264" s="309"/>
      <c r="BY264" s="309"/>
      <c r="BZ264" s="309"/>
      <c r="CA264" s="309"/>
      <c r="CB264" s="309"/>
      <c r="CC264" s="309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9"/>
      <c r="CO264" s="309"/>
      <c r="CP264" s="309"/>
      <c r="CQ264" s="309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9"/>
      <c r="DC264" s="309"/>
      <c r="DD264" s="309"/>
      <c r="DE264" s="309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9"/>
      <c r="DQ264" s="309"/>
      <c r="DR264" s="309"/>
      <c r="DS264" s="309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9"/>
      <c r="EE264" s="309"/>
      <c r="EF264" s="309"/>
      <c r="EG264" s="309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9"/>
      <c r="ES264" s="309"/>
      <c r="ET264" s="309"/>
      <c r="EU264" s="309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9"/>
      <c r="FG264" s="309"/>
      <c r="FH264" s="309"/>
      <c r="FI264" s="309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9"/>
      <c r="FU264" s="309"/>
      <c r="FV264" s="309"/>
      <c r="FW264" s="309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9"/>
      <c r="GI264" s="309"/>
      <c r="GJ264" s="309"/>
      <c r="GK264" s="309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9"/>
      <c r="GW264" s="309"/>
      <c r="GX264" s="309"/>
      <c r="GY264" s="309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9"/>
      <c r="HK264" s="309"/>
      <c r="HL264" s="309"/>
      <c r="HM264" s="309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9"/>
      <c r="HY264" s="309"/>
      <c r="HZ264" s="309"/>
      <c r="IA264" s="309"/>
      <c r="IB264" s="309"/>
      <c r="IC264" s="309"/>
      <c r="ID264" s="309"/>
      <c r="IE264" s="309"/>
      <c r="IF264" s="309"/>
      <c r="IG264" s="309"/>
      <c r="IH264" s="309"/>
    </row>
    <row r="265" spans="1:242" ht="12.75" customHeight="1" x14ac:dyDescent="0.25">
      <c r="A265" s="247"/>
      <c r="B265" s="264"/>
      <c r="C265" s="264"/>
      <c r="D265" s="307"/>
      <c r="E265" s="307"/>
      <c r="F265" s="307"/>
      <c r="G265" s="307"/>
      <c r="H265" s="307"/>
      <c r="I265" s="307"/>
      <c r="J265" s="307"/>
      <c r="K265" s="307"/>
      <c r="L265" s="307"/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307"/>
      <c r="AB265" s="307"/>
      <c r="AC265" s="307"/>
      <c r="AD265" s="307"/>
      <c r="AE265" s="307"/>
      <c r="AF265" s="307"/>
      <c r="AG265" s="307"/>
      <c r="AH265" s="307"/>
      <c r="AI265" s="307"/>
      <c r="AJ265" s="307"/>
      <c r="AK265" s="307"/>
      <c r="AL265" s="307"/>
      <c r="AM265" s="307"/>
      <c r="AN265" s="307"/>
      <c r="AO265" s="307"/>
      <c r="AP265" s="307"/>
      <c r="AQ265" s="307"/>
      <c r="AR265" s="307"/>
      <c r="AS265" s="307"/>
      <c r="AT265" s="307"/>
      <c r="AU265" s="307"/>
      <c r="AV265" s="307"/>
      <c r="AW265" s="307"/>
      <c r="AX265" s="307"/>
      <c r="AY265" s="307"/>
      <c r="AZ265" s="307"/>
      <c r="BA265" s="307"/>
      <c r="BB265" s="307"/>
      <c r="BC265" s="307"/>
      <c r="BD265" s="307"/>
      <c r="BE265" s="307"/>
      <c r="BF265" s="307"/>
      <c r="BG265" s="307"/>
      <c r="BH265" s="307"/>
      <c r="BI265" s="307"/>
      <c r="BJ265" s="307"/>
      <c r="BK265" s="307"/>
      <c r="BL265" s="307"/>
      <c r="BM265" s="307"/>
      <c r="BN265" s="307"/>
      <c r="BO265" s="307"/>
      <c r="BP265" s="307"/>
      <c r="BQ265" s="307"/>
      <c r="BR265" s="307"/>
      <c r="BS265" s="307"/>
      <c r="BT265" s="409"/>
      <c r="BV265" s="309"/>
      <c r="BW265" s="309"/>
      <c r="BX265" s="309"/>
      <c r="BY265" s="309"/>
      <c r="BZ265" s="309"/>
      <c r="CA265" s="309"/>
      <c r="CB265" s="309"/>
      <c r="CC265" s="309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9"/>
      <c r="CO265" s="309"/>
      <c r="CP265" s="309"/>
      <c r="CQ265" s="309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9"/>
      <c r="DC265" s="309"/>
      <c r="DD265" s="309"/>
      <c r="DE265" s="309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9"/>
      <c r="DQ265" s="309"/>
      <c r="DR265" s="309"/>
      <c r="DS265" s="309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9"/>
      <c r="EE265" s="309"/>
      <c r="EF265" s="309"/>
      <c r="EG265" s="309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9"/>
      <c r="ES265" s="309"/>
      <c r="ET265" s="309"/>
      <c r="EU265" s="309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9"/>
      <c r="FG265" s="309"/>
      <c r="FH265" s="309"/>
      <c r="FI265" s="309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9"/>
      <c r="FU265" s="309"/>
      <c r="FV265" s="309"/>
      <c r="FW265" s="309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9"/>
      <c r="GI265" s="309"/>
      <c r="GJ265" s="309"/>
      <c r="GK265" s="309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9"/>
      <c r="GW265" s="309"/>
      <c r="GX265" s="309"/>
      <c r="GY265" s="309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9"/>
      <c r="HK265" s="309"/>
      <c r="HL265" s="309"/>
      <c r="HM265" s="309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9"/>
      <c r="HY265" s="309"/>
      <c r="HZ265" s="309"/>
      <c r="IA265" s="309"/>
      <c r="IB265" s="309"/>
      <c r="IC265" s="309"/>
      <c r="ID265" s="309"/>
      <c r="IE265" s="309"/>
      <c r="IF265" s="309"/>
      <c r="IG265" s="309"/>
      <c r="IH265" s="309"/>
    </row>
    <row r="266" spans="1:242" ht="12.75" customHeight="1" x14ac:dyDescent="0.25">
      <c r="A266" s="247"/>
      <c r="B266" s="264"/>
      <c r="C266" s="264"/>
      <c r="D266" s="307"/>
      <c r="E266" s="307"/>
      <c r="F266" s="307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7"/>
      <c r="AF266" s="307"/>
      <c r="AG266" s="307"/>
      <c r="AH266" s="307"/>
      <c r="AI266" s="307"/>
      <c r="AJ266" s="307"/>
      <c r="AK266" s="307"/>
      <c r="AL266" s="307"/>
      <c r="AM266" s="307"/>
      <c r="AN266" s="307"/>
      <c r="AO266" s="307"/>
      <c r="AP266" s="307"/>
      <c r="AQ266" s="307"/>
      <c r="AR266" s="307"/>
      <c r="AS266" s="307"/>
      <c r="AT266" s="307"/>
      <c r="AU266" s="307"/>
      <c r="AV266" s="307"/>
      <c r="AW266" s="307"/>
      <c r="AX266" s="307"/>
      <c r="AY266" s="307"/>
      <c r="AZ266" s="307"/>
      <c r="BA266" s="307"/>
      <c r="BB266" s="307"/>
      <c r="BC266" s="307"/>
      <c r="BD266" s="307"/>
      <c r="BE266" s="307"/>
      <c r="BF266" s="307"/>
      <c r="BG266" s="307"/>
      <c r="BH266" s="307"/>
      <c r="BI266" s="307"/>
      <c r="BJ266" s="307"/>
      <c r="BK266" s="307"/>
      <c r="BL266" s="307"/>
      <c r="BM266" s="307"/>
      <c r="BN266" s="307"/>
      <c r="BO266" s="307"/>
      <c r="BP266" s="307"/>
      <c r="BQ266" s="307"/>
      <c r="BR266" s="307"/>
      <c r="BS266" s="307"/>
      <c r="BT266" s="409"/>
      <c r="BV266" s="309"/>
      <c r="BW266" s="309"/>
      <c r="BX266" s="309"/>
      <c r="BY266" s="309"/>
      <c r="BZ266" s="309"/>
      <c r="CA266" s="309"/>
      <c r="CB266" s="309"/>
      <c r="CC266" s="309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9"/>
      <c r="CO266" s="309"/>
      <c r="CP266" s="309"/>
      <c r="CQ266" s="309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9"/>
      <c r="DC266" s="309"/>
      <c r="DD266" s="309"/>
      <c r="DE266" s="309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9"/>
      <c r="DQ266" s="309"/>
      <c r="DR266" s="309"/>
      <c r="DS266" s="309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9"/>
      <c r="EE266" s="309"/>
      <c r="EF266" s="309"/>
      <c r="EG266" s="309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9"/>
      <c r="ES266" s="309"/>
      <c r="ET266" s="309"/>
      <c r="EU266" s="309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9"/>
      <c r="FG266" s="309"/>
      <c r="FH266" s="309"/>
      <c r="FI266" s="309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9"/>
      <c r="FU266" s="309"/>
      <c r="FV266" s="309"/>
      <c r="FW266" s="309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9"/>
      <c r="GI266" s="309"/>
      <c r="GJ266" s="309"/>
      <c r="GK266" s="309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9"/>
      <c r="GW266" s="309"/>
      <c r="GX266" s="309"/>
      <c r="GY266" s="309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9"/>
      <c r="HK266" s="309"/>
      <c r="HL266" s="309"/>
      <c r="HM266" s="309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9"/>
      <c r="HY266" s="309"/>
      <c r="HZ266" s="309"/>
      <c r="IA266" s="309"/>
      <c r="IB266" s="309"/>
      <c r="IC266" s="309"/>
      <c r="ID266" s="309"/>
      <c r="IE266" s="309"/>
      <c r="IF266" s="309"/>
      <c r="IG266" s="309"/>
      <c r="IH266" s="309"/>
    </row>
    <row r="267" spans="1:242" ht="12.75" customHeight="1" x14ac:dyDescent="0.25">
      <c r="A267" s="247"/>
      <c r="B267" s="264"/>
      <c r="C267" s="264"/>
      <c r="D267" s="307"/>
      <c r="E267" s="307"/>
      <c r="F267" s="307"/>
      <c r="G267" s="307"/>
      <c r="H267" s="307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7"/>
      <c r="AK267" s="307"/>
      <c r="AL267" s="307"/>
      <c r="AM267" s="307"/>
      <c r="AN267" s="307"/>
      <c r="AO267" s="307"/>
      <c r="AP267" s="307"/>
      <c r="AQ267" s="307"/>
      <c r="AR267" s="307"/>
      <c r="AS267" s="307"/>
      <c r="AT267" s="307"/>
      <c r="AU267" s="307"/>
      <c r="AV267" s="307"/>
      <c r="AW267" s="307"/>
      <c r="AX267" s="307"/>
      <c r="AY267" s="307"/>
      <c r="AZ267" s="307"/>
      <c r="BA267" s="307"/>
      <c r="BB267" s="307"/>
      <c r="BC267" s="307"/>
      <c r="BD267" s="307"/>
      <c r="BE267" s="307"/>
      <c r="BF267" s="307"/>
      <c r="BG267" s="307"/>
      <c r="BH267" s="307"/>
      <c r="BI267" s="307"/>
      <c r="BJ267" s="307"/>
      <c r="BK267" s="307"/>
      <c r="BL267" s="307"/>
      <c r="BM267" s="307"/>
      <c r="BN267" s="307"/>
      <c r="BO267" s="307"/>
      <c r="BP267" s="307"/>
      <c r="BQ267" s="307"/>
      <c r="BR267" s="307"/>
      <c r="BS267" s="307"/>
      <c r="BT267" s="409"/>
      <c r="BV267" s="309"/>
      <c r="BW267" s="309"/>
      <c r="BX267" s="309"/>
      <c r="BY267" s="309"/>
      <c r="BZ267" s="309"/>
      <c r="CA267" s="309"/>
      <c r="CB267" s="309"/>
      <c r="CC267" s="309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9"/>
      <c r="CO267" s="309"/>
      <c r="CP267" s="309"/>
      <c r="CQ267" s="309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9"/>
      <c r="DC267" s="309"/>
      <c r="DD267" s="309"/>
      <c r="DE267" s="309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9"/>
      <c r="DQ267" s="309"/>
      <c r="DR267" s="309"/>
      <c r="DS267" s="309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9"/>
      <c r="EE267" s="309"/>
      <c r="EF267" s="309"/>
      <c r="EG267" s="309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9"/>
      <c r="ES267" s="309"/>
      <c r="ET267" s="309"/>
      <c r="EU267" s="309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9"/>
      <c r="FG267" s="309"/>
      <c r="FH267" s="309"/>
      <c r="FI267" s="309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9"/>
      <c r="FU267" s="309"/>
      <c r="FV267" s="309"/>
      <c r="FW267" s="309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9"/>
      <c r="GI267" s="309"/>
      <c r="GJ267" s="309"/>
      <c r="GK267" s="309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9"/>
      <c r="GW267" s="309"/>
      <c r="GX267" s="309"/>
      <c r="GY267" s="309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9"/>
      <c r="HK267" s="309"/>
      <c r="HL267" s="309"/>
      <c r="HM267" s="309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9"/>
      <c r="HY267" s="309"/>
      <c r="HZ267" s="309"/>
      <c r="IA267" s="309"/>
      <c r="IB267" s="309"/>
      <c r="IC267" s="309"/>
      <c r="ID267" s="309"/>
      <c r="IE267" s="309"/>
      <c r="IF267" s="309"/>
      <c r="IG267" s="309"/>
      <c r="IH267" s="309"/>
    </row>
    <row r="268" spans="1:242" ht="12.75" customHeight="1" x14ac:dyDescent="0.25">
      <c r="A268" s="247"/>
      <c r="B268" s="264"/>
      <c r="C268" s="264"/>
      <c r="D268" s="307"/>
      <c r="E268" s="307"/>
      <c r="F268" s="307"/>
      <c r="G268" s="307"/>
      <c r="H268" s="307"/>
      <c r="I268" s="307"/>
      <c r="J268" s="307"/>
      <c r="K268" s="307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307"/>
      <c r="AB268" s="307"/>
      <c r="AC268" s="307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  <c r="AN268" s="307"/>
      <c r="AO268" s="307"/>
      <c r="AP268" s="307"/>
      <c r="AQ268" s="307"/>
      <c r="AR268" s="307"/>
      <c r="AS268" s="307"/>
      <c r="AT268" s="307"/>
      <c r="AU268" s="307"/>
      <c r="AV268" s="307"/>
      <c r="AW268" s="307"/>
      <c r="AX268" s="307"/>
      <c r="AY268" s="307"/>
      <c r="AZ268" s="307"/>
      <c r="BA268" s="307"/>
      <c r="BB268" s="307"/>
      <c r="BC268" s="307"/>
      <c r="BD268" s="307"/>
      <c r="BE268" s="307"/>
      <c r="BF268" s="307"/>
      <c r="BG268" s="307"/>
      <c r="BH268" s="307"/>
      <c r="BI268" s="307"/>
      <c r="BJ268" s="307"/>
      <c r="BK268" s="307"/>
      <c r="BL268" s="307"/>
      <c r="BM268" s="307"/>
      <c r="BN268" s="307"/>
      <c r="BO268" s="307"/>
      <c r="BP268" s="307"/>
      <c r="BQ268" s="307"/>
      <c r="BR268" s="307"/>
      <c r="BS268" s="307"/>
      <c r="BT268" s="409"/>
      <c r="BV268" s="309"/>
      <c r="BW268" s="309"/>
      <c r="BX268" s="309"/>
      <c r="BY268" s="309"/>
      <c r="BZ268" s="309"/>
      <c r="CA268" s="309"/>
      <c r="CB268" s="309"/>
      <c r="CC268" s="309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9"/>
      <c r="CO268" s="309"/>
      <c r="CP268" s="309"/>
      <c r="CQ268" s="309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9"/>
      <c r="DC268" s="309"/>
      <c r="DD268" s="309"/>
      <c r="DE268" s="309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9"/>
      <c r="DQ268" s="309"/>
      <c r="DR268" s="309"/>
      <c r="DS268" s="309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9"/>
      <c r="EE268" s="309"/>
      <c r="EF268" s="309"/>
      <c r="EG268" s="309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9"/>
      <c r="ES268" s="309"/>
      <c r="ET268" s="309"/>
      <c r="EU268" s="309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9"/>
      <c r="FG268" s="309"/>
      <c r="FH268" s="309"/>
      <c r="FI268" s="309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9"/>
      <c r="FU268" s="309"/>
      <c r="FV268" s="309"/>
      <c r="FW268" s="309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9"/>
      <c r="GI268" s="309"/>
      <c r="GJ268" s="309"/>
      <c r="GK268" s="309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9"/>
      <c r="GW268" s="309"/>
      <c r="GX268" s="309"/>
      <c r="GY268" s="309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9"/>
      <c r="HK268" s="309"/>
      <c r="HL268" s="309"/>
      <c r="HM268" s="309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9"/>
      <c r="HY268" s="309"/>
      <c r="HZ268" s="309"/>
      <c r="IA268" s="309"/>
      <c r="IB268" s="309"/>
      <c r="IC268" s="309"/>
      <c r="ID268" s="309"/>
      <c r="IE268" s="309"/>
      <c r="IF268" s="309"/>
      <c r="IG268" s="309"/>
      <c r="IH268" s="309"/>
    </row>
    <row r="269" spans="1:242" ht="12.75" customHeight="1" x14ac:dyDescent="0.25">
      <c r="A269" s="247"/>
      <c r="B269" s="264"/>
      <c r="C269" s="264"/>
      <c r="D269" s="307"/>
      <c r="E269" s="307"/>
      <c r="F269" s="307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  <c r="AN269" s="307"/>
      <c r="AO269" s="307"/>
      <c r="AP269" s="307"/>
      <c r="AQ269" s="307"/>
      <c r="AR269" s="307"/>
      <c r="AS269" s="307"/>
      <c r="AT269" s="307"/>
      <c r="AU269" s="307"/>
      <c r="AV269" s="307"/>
      <c r="AW269" s="307"/>
      <c r="AX269" s="307"/>
      <c r="AY269" s="307"/>
      <c r="AZ269" s="307"/>
      <c r="BA269" s="307"/>
      <c r="BB269" s="307"/>
      <c r="BC269" s="307"/>
      <c r="BD269" s="307"/>
      <c r="BE269" s="307"/>
      <c r="BF269" s="307"/>
      <c r="BG269" s="307"/>
      <c r="BH269" s="307"/>
      <c r="BI269" s="307"/>
      <c r="BJ269" s="307"/>
      <c r="BK269" s="307"/>
      <c r="BL269" s="307"/>
      <c r="BM269" s="307"/>
      <c r="BN269" s="307"/>
      <c r="BO269" s="307"/>
      <c r="BP269" s="307"/>
      <c r="BQ269" s="307"/>
      <c r="BR269" s="307"/>
      <c r="BS269" s="307"/>
      <c r="BT269" s="409"/>
      <c r="BV269" s="309"/>
      <c r="BW269" s="309"/>
      <c r="BX269" s="309"/>
      <c r="BY269" s="309"/>
      <c r="BZ269" s="309"/>
      <c r="CA269" s="309"/>
      <c r="CB269" s="309"/>
      <c r="CC269" s="309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9"/>
      <c r="CO269" s="309"/>
      <c r="CP269" s="309"/>
      <c r="CQ269" s="309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9"/>
      <c r="DC269" s="309"/>
      <c r="DD269" s="309"/>
      <c r="DE269" s="309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9"/>
      <c r="DQ269" s="309"/>
      <c r="DR269" s="309"/>
      <c r="DS269" s="309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9"/>
      <c r="EE269" s="309"/>
      <c r="EF269" s="309"/>
      <c r="EG269" s="309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9"/>
      <c r="ES269" s="309"/>
      <c r="ET269" s="309"/>
      <c r="EU269" s="309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9"/>
      <c r="FG269" s="309"/>
      <c r="FH269" s="309"/>
      <c r="FI269" s="309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9"/>
      <c r="FU269" s="309"/>
      <c r="FV269" s="309"/>
      <c r="FW269" s="309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9"/>
      <c r="GI269" s="309"/>
      <c r="GJ269" s="309"/>
      <c r="GK269" s="309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309"/>
      <c r="GV269" s="309"/>
      <c r="GW269" s="309"/>
      <c r="GX269" s="309"/>
      <c r="GY269" s="309"/>
      <c r="GZ269" s="309"/>
      <c r="HA269" s="309"/>
      <c r="HB269" s="309"/>
      <c r="HC269" s="309"/>
      <c r="HD269" s="309"/>
      <c r="HE269" s="309"/>
      <c r="HF269" s="309"/>
      <c r="HG269" s="309"/>
      <c r="HH269" s="309"/>
      <c r="HI269" s="309"/>
      <c r="HJ269" s="309"/>
      <c r="HK269" s="309"/>
      <c r="HL269" s="309"/>
      <c r="HM269" s="309"/>
      <c r="HN269" s="309"/>
      <c r="HO269" s="309"/>
      <c r="HP269" s="309"/>
      <c r="HQ269" s="309"/>
      <c r="HR269" s="309"/>
      <c r="HS269" s="309"/>
      <c r="HT269" s="309"/>
      <c r="HU269" s="309"/>
      <c r="HV269" s="309"/>
      <c r="HW269" s="309"/>
      <c r="HX269" s="309"/>
      <c r="HY269" s="309"/>
      <c r="HZ269" s="309"/>
      <c r="IA269" s="309"/>
      <c r="IB269" s="309"/>
      <c r="IC269" s="309"/>
      <c r="ID269" s="309"/>
      <c r="IE269" s="309"/>
      <c r="IF269" s="309"/>
      <c r="IG269" s="309"/>
      <c r="IH269" s="309"/>
    </row>
    <row r="270" spans="1:242" ht="12.75" customHeight="1" x14ac:dyDescent="0.25">
      <c r="A270" s="247"/>
      <c r="B270" s="264"/>
      <c r="C270" s="264"/>
      <c r="D270" s="307"/>
      <c r="E270" s="307"/>
      <c r="F270" s="307"/>
      <c r="G270" s="307"/>
      <c r="H270" s="307"/>
      <c r="I270" s="307"/>
      <c r="J270" s="307"/>
      <c r="K270" s="307"/>
      <c r="L270" s="307"/>
      <c r="M270" s="307"/>
      <c r="N270" s="307"/>
      <c r="O270" s="307"/>
      <c r="P270" s="307"/>
      <c r="Q270" s="307"/>
      <c r="R270" s="307"/>
      <c r="S270" s="307"/>
      <c r="T270" s="307"/>
      <c r="U270" s="307"/>
      <c r="V270" s="307"/>
      <c r="W270" s="307"/>
      <c r="X270" s="307"/>
      <c r="Y270" s="307"/>
      <c r="Z270" s="307"/>
      <c r="AA270" s="307"/>
      <c r="AB270" s="307"/>
      <c r="AC270" s="307"/>
      <c r="AD270" s="307"/>
      <c r="AE270" s="307"/>
      <c r="AF270" s="307"/>
      <c r="AG270" s="307"/>
      <c r="AH270" s="307"/>
      <c r="AI270" s="307"/>
      <c r="AJ270" s="307"/>
      <c r="AK270" s="307"/>
      <c r="AL270" s="307"/>
      <c r="AM270" s="307"/>
      <c r="AN270" s="307"/>
      <c r="AO270" s="307"/>
      <c r="AP270" s="307"/>
      <c r="AQ270" s="307"/>
      <c r="AR270" s="307"/>
      <c r="AS270" s="307"/>
      <c r="AT270" s="307"/>
      <c r="AU270" s="307"/>
      <c r="AV270" s="307"/>
      <c r="AW270" s="307"/>
      <c r="AX270" s="307"/>
      <c r="AY270" s="307"/>
      <c r="AZ270" s="307"/>
      <c r="BA270" s="307"/>
      <c r="BB270" s="307"/>
      <c r="BC270" s="307"/>
      <c r="BD270" s="307"/>
      <c r="BE270" s="307"/>
      <c r="BF270" s="307"/>
      <c r="BG270" s="307"/>
      <c r="BH270" s="307"/>
      <c r="BI270" s="307"/>
      <c r="BJ270" s="307"/>
      <c r="BK270" s="307"/>
      <c r="BL270" s="307"/>
      <c r="BM270" s="307"/>
      <c r="BN270" s="307"/>
      <c r="BO270" s="307"/>
      <c r="BP270" s="307"/>
      <c r="BQ270" s="307"/>
      <c r="BR270" s="307"/>
      <c r="BS270" s="307"/>
      <c r="BT270" s="409"/>
      <c r="BV270" s="309"/>
      <c r="BW270" s="309"/>
      <c r="BX270" s="309"/>
      <c r="BY270" s="309"/>
      <c r="BZ270" s="309"/>
      <c r="CA270" s="309"/>
      <c r="CB270" s="309"/>
      <c r="CC270" s="309"/>
      <c r="CD270" s="309"/>
      <c r="CE270" s="309"/>
      <c r="CF270" s="309"/>
      <c r="CG270" s="309"/>
      <c r="CH270" s="309"/>
      <c r="CI270" s="309"/>
      <c r="CJ270" s="309"/>
      <c r="CK270" s="309"/>
      <c r="CL270" s="309"/>
      <c r="CM270" s="309"/>
      <c r="CN270" s="309"/>
      <c r="CO270" s="309"/>
      <c r="CP270" s="309"/>
      <c r="CQ270" s="309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9"/>
      <c r="DC270" s="309"/>
      <c r="DD270" s="309"/>
      <c r="DE270" s="309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9"/>
      <c r="DQ270" s="309"/>
      <c r="DR270" s="309"/>
      <c r="DS270" s="309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9"/>
      <c r="EE270" s="309"/>
      <c r="EF270" s="309"/>
      <c r="EG270" s="309"/>
      <c r="EH270" s="309"/>
      <c r="EI270" s="309"/>
      <c r="EJ270" s="309"/>
      <c r="EK270" s="309"/>
      <c r="EL270" s="309"/>
      <c r="EM270" s="309"/>
      <c r="EN270" s="309"/>
      <c r="EO270" s="309"/>
      <c r="EP270" s="309"/>
      <c r="EQ270" s="309"/>
      <c r="ER270" s="309"/>
      <c r="ES270" s="309"/>
      <c r="ET270" s="309"/>
      <c r="EU270" s="309"/>
      <c r="EV270" s="309"/>
      <c r="EW270" s="309"/>
      <c r="EX270" s="309"/>
      <c r="EY270" s="309"/>
      <c r="EZ270" s="309"/>
      <c r="FA270" s="309"/>
      <c r="FB270" s="309"/>
      <c r="FC270" s="309"/>
      <c r="FD270" s="309"/>
      <c r="FE270" s="309"/>
      <c r="FF270" s="309"/>
      <c r="FG270" s="309"/>
      <c r="FH270" s="309"/>
      <c r="FI270" s="309"/>
      <c r="FJ270" s="309"/>
      <c r="FK270" s="309"/>
      <c r="FL270" s="309"/>
      <c r="FM270" s="309"/>
      <c r="FN270" s="309"/>
      <c r="FO270" s="309"/>
      <c r="FP270" s="309"/>
      <c r="FQ270" s="309"/>
      <c r="FR270" s="309"/>
      <c r="FS270" s="309"/>
      <c r="FT270" s="309"/>
      <c r="FU270" s="309"/>
      <c r="FV270" s="309"/>
      <c r="FW270" s="309"/>
      <c r="FX270" s="309"/>
      <c r="FY270" s="309"/>
      <c r="FZ270" s="309"/>
      <c r="GA270" s="309"/>
      <c r="GB270" s="309"/>
      <c r="GC270" s="309"/>
      <c r="GD270" s="309"/>
      <c r="GE270" s="309"/>
      <c r="GF270" s="309"/>
      <c r="GG270" s="309"/>
      <c r="GH270" s="309"/>
      <c r="GI270" s="309"/>
      <c r="GJ270" s="309"/>
      <c r="GK270" s="309"/>
      <c r="GL270" s="309"/>
      <c r="GM270" s="309"/>
      <c r="GN270" s="309"/>
      <c r="GO270" s="309"/>
      <c r="GP270" s="309"/>
      <c r="GQ270" s="309"/>
      <c r="GR270" s="309"/>
      <c r="GS270" s="309"/>
      <c r="GT270" s="309"/>
      <c r="GU270" s="309"/>
      <c r="GV270" s="309"/>
      <c r="GW270" s="309"/>
      <c r="GX270" s="309"/>
      <c r="GY270" s="309"/>
      <c r="GZ270" s="309"/>
      <c r="HA270" s="309"/>
      <c r="HB270" s="309"/>
      <c r="HC270" s="309"/>
      <c r="HD270" s="309"/>
      <c r="HE270" s="309"/>
      <c r="HF270" s="309"/>
      <c r="HG270" s="309"/>
      <c r="HH270" s="309"/>
      <c r="HI270" s="309"/>
      <c r="HJ270" s="309"/>
      <c r="HK270" s="309"/>
      <c r="HL270" s="309"/>
      <c r="HM270" s="309"/>
      <c r="HN270" s="309"/>
      <c r="HO270" s="309"/>
      <c r="HP270" s="309"/>
      <c r="HQ270" s="309"/>
      <c r="HR270" s="309"/>
      <c r="HS270" s="309"/>
      <c r="HT270" s="309"/>
      <c r="HU270" s="309"/>
      <c r="HV270" s="309"/>
      <c r="HW270" s="309"/>
      <c r="HX270" s="309"/>
      <c r="HY270" s="309"/>
      <c r="HZ270" s="309"/>
      <c r="IA270" s="309"/>
      <c r="IB270" s="309"/>
      <c r="IC270" s="309"/>
      <c r="ID270" s="309"/>
      <c r="IE270" s="309"/>
      <c r="IF270" s="309"/>
      <c r="IG270" s="309"/>
      <c r="IH270" s="309"/>
    </row>
    <row r="271" spans="1:242" ht="12.75" customHeight="1" x14ac:dyDescent="0.25">
      <c r="A271" s="247"/>
      <c r="B271" s="264"/>
      <c r="C271" s="264"/>
      <c r="D271" s="307"/>
      <c r="E271" s="307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7"/>
      <c r="AK271" s="307"/>
      <c r="AL271" s="307"/>
      <c r="AM271" s="307"/>
      <c r="AN271" s="307"/>
      <c r="AO271" s="307"/>
      <c r="AP271" s="307"/>
      <c r="AQ271" s="307"/>
      <c r="AR271" s="307"/>
      <c r="AS271" s="307"/>
      <c r="AT271" s="307"/>
      <c r="AU271" s="307"/>
      <c r="AV271" s="307"/>
      <c r="AW271" s="307"/>
      <c r="AX271" s="307"/>
      <c r="AY271" s="307"/>
      <c r="AZ271" s="307"/>
      <c r="BA271" s="307"/>
      <c r="BB271" s="307"/>
      <c r="BC271" s="307"/>
      <c r="BD271" s="307"/>
      <c r="BE271" s="307"/>
      <c r="BF271" s="307"/>
      <c r="BG271" s="307"/>
      <c r="BH271" s="307"/>
      <c r="BI271" s="307"/>
      <c r="BJ271" s="307"/>
      <c r="BK271" s="307"/>
      <c r="BL271" s="307"/>
      <c r="BM271" s="307"/>
      <c r="BN271" s="307"/>
      <c r="BO271" s="307"/>
      <c r="BP271" s="307"/>
      <c r="BQ271" s="307"/>
      <c r="BR271" s="307"/>
      <c r="BS271" s="307"/>
      <c r="BT271" s="409"/>
      <c r="BV271" s="309"/>
      <c r="BW271" s="309"/>
      <c r="BX271" s="309"/>
      <c r="BY271" s="309"/>
      <c r="BZ271" s="309"/>
      <c r="CA271" s="309"/>
      <c r="CB271" s="309"/>
      <c r="CC271" s="309"/>
      <c r="CD271" s="309"/>
      <c r="CE271" s="309"/>
      <c r="CF271" s="309"/>
      <c r="CG271" s="309"/>
      <c r="CH271" s="309"/>
      <c r="CI271" s="309"/>
      <c r="CJ271" s="309"/>
      <c r="CK271" s="309"/>
      <c r="CL271" s="309"/>
      <c r="CM271" s="309"/>
      <c r="CN271" s="309"/>
      <c r="CO271" s="309"/>
      <c r="CP271" s="309"/>
      <c r="CQ271" s="309"/>
      <c r="CR271" s="309"/>
      <c r="CS271" s="309"/>
      <c r="CT271" s="309"/>
      <c r="CU271" s="309"/>
      <c r="CV271" s="309"/>
      <c r="CW271" s="309"/>
      <c r="CX271" s="309"/>
      <c r="CY271" s="309"/>
      <c r="CZ271" s="309"/>
      <c r="DA271" s="309"/>
      <c r="DB271" s="309"/>
      <c r="DC271" s="309"/>
      <c r="DD271" s="309"/>
      <c r="DE271" s="309"/>
      <c r="DF271" s="309"/>
      <c r="DG271" s="309"/>
      <c r="DH271" s="309"/>
      <c r="DI271" s="309"/>
      <c r="DJ271" s="309"/>
      <c r="DK271" s="309"/>
      <c r="DL271" s="309"/>
      <c r="DM271" s="309"/>
      <c r="DN271" s="309"/>
      <c r="DO271" s="309"/>
      <c r="DP271" s="309"/>
      <c r="DQ271" s="309"/>
      <c r="DR271" s="309"/>
      <c r="DS271" s="309"/>
      <c r="DT271" s="309"/>
      <c r="DU271" s="309"/>
      <c r="DV271" s="309"/>
      <c r="DW271" s="309"/>
      <c r="DX271" s="309"/>
      <c r="DY271" s="309"/>
      <c r="DZ271" s="309"/>
      <c r="EA271" s="309"/>
      <c r="EB271" s="309"/>
      <c r="EC271" s="309"/>
      <c r="ED271" s="309"/>
      <c r="EE271" s="309"/>
      <c r="EF271" s="309"/>
      <c r="EG271" s="309"/>
      <c r="EH271" s="309"/>
      <c r="EI271" s="309"/>
      <c r="EJ271" s="309"/>
      <c r="EK271" s="309"/>
      <c r="EL271" s="309"/>
      <c r="EM271" s="309"/>
      <c r="EN271" s="309"/>
      <c r="EO271" s="309"/>
      <c r="EP271" s="309"/>
      <c r="EQ271" s="309"/>
      <c r="ER271" s="309"/>
      <c r="ES271" s="309"/>
      <c r="ET271" s="309"/>
      <c r="EU271" s="309"/>
      <c r="EV271" s="309"/>
      <c r="EW271" s="309"/>
      <c r="EX271" s="309"/>
      <c r="EY271" s="309"/>
      <c r="EZ271" s="309"/>
      <c r="FA271" s="309"/>
      <c r="FB271" s="309"/>
      <c r="FC271" s="309"/>
      <c r="FD271" s="309"/>
      <c r="FE271" s="309"/>
      <c r="FF271" s="309"/>
      <c r="FG271" s="309"/>
      <c r="FH271" s="309"/>
      <c r="FI271" s="309"/>
      <c r="FJ271" s="309"/>
      <c r="FK271" s="309"/>
      <c r="FL271" s="309"/>
      <c r="FM271" s="309"/>
      <c r="FN271" s="309"/>
      <c r="FO271" s="309"/>
      <c r="FP271" s="309"/>
      <c r="FQ271" s="309"/>
      <c r="FR271" s="309"/>
      <c r="FS271" s="309"/>
      <c r="FT271" s="309"/>
      <c r="FU271" s="309"/>
      <c r="FV271" s="309"/>
      <c r="FW271" s="309"/>
      <c r="FX271" s="309"/>
      <c r="FY271" s="309"/>
      <c r="FZ271" s="309"/>
      <c r="GA271" s="309"/>
      <c r="GB271" s="309"/>
      <c r="GC271" s="309"/>
      <c r="GD271" s="309"/>
      <c r="GE271" s="309"/>
      <c r="GF271" s="309"/>
      <c r="GG271" s="309"/>
      <c r="GH271" s="309"/>
      <c r="GI271" s="309"/>
      <c r="GJ271" s="309"/>
      <c r="GK271" s="309"/>
      <c r="GL271" s="309"/>
      <c r="GM271" s="309"/>
      <c r="GN271" s="309"/>
      <c r="GO271" s="309"/>
      <c r="GP271" s="309"/>
      <c r="GQ271" s="309"/>
      <c r="GR271" s="309"/>
      <c r="GS271" s="309"/>
      <c r="GT271" s="309"/>
      <c r="GU271" s="309"/>
      <c r="GV271" s="309"/>
      <c r="GW271" s="309"/>
      <c r="GX271" s="309"/>
      <c r="GY271" s="309"/>
      <c r="GZ271" s="309"/>
      <c r="HA271" s="309"/>
      <c r="HB271" s="309"/>
      <c r="HC271" s="309"/>
      <c r="HD271" s="309"/>
      <c r="HE271" s="309"/>
      <c r="HF271" s="309"/>
      <c r="HG271" s="309"/>
      <c r="HH271" s="309"/>
      <c r="HI271" s="309"/>
      <c r="HJ271" s="309"/>
      <c r="HK271" s="309"/>
      <c r="HL271" s="309"/>
      <c r="HM271" s="309"/>
      <c r="HN271" s="309"/>
      <c r="HO271" s="309"/>
      <c r="HP271" s="309"/>
      <c r="HQ271" s="309"/>
      <c r="HR271" s="309"/>
      <c r="HS271" s="309"/>
      <c r="HT271" s="309"/>
      <c r="HU271" s="309"/>
      <c r="HV271" s="309"/>
      <c r="HW271" s="309"/>
      <c r="HX271" s="309"/>
      <c r="HY271" s="309"/>
      <c r="HZ271" s="309"/>
      <c r="IA271" s="309"/>
      <c r="IB271" s="309"/>
      <c r="IC271" s="309"/>
      <c r="ID271" s="309"/>
      <c r="IE271" s="309"/>
      <c r="IF271" s="309"/>
      <c r="IG271" s="309"/>
      <c r="IH271" s="309"/>
    </row>
    <row r="272" spans="1:242" ht="12.75" customHeight="1" x14ac:dyDescent="0.25">
      <c r="A272" s="247"/>
      <c r="B272" s="264"/>
      <c r="C272" s="264"/>
      <c r="D272" s="307"/>
      <c r="E272" s="307"/>
      <c r="F272" s="307"/>
      <c r="G272" s="307"/>
      <c r="H272" s="307"/>
      <c r="I272" s="307"/>
      <c r="J272" s="307"/>
      <c r="K272" s="307"/>
      <c r="L272" s="307"/>
      <c r="M272" s="307"/>
      <c r="N272" s="307"/>
      <c r="O272" s="307"/>
      <c r="P272" s="307"/>
      <c r="Q272" s="307"/>
      <c r="R272" s="307"/>
      <c r="S272" s="307"/>
      <c r="T272" s="307"/>
      <c r="U272" s="307"/>
      <c r="V272" s="307"/>
      <c r="W272" s="307"/>
      <c r="X272" s="307"/>
      <c r="Y272" s="307"/>
      <c r="Z272" s="307"/>
      <c r="AA272" s="307"/>
      <c r="AB272" s="307"/>
      <c r="AC272" s="307"/>
      <c r="AD272" s="307"/>
      <c r="AE272" s="307"/>
      <c r="AF272" s="307"/>
      <c r="AG272" s="307"/>
      <c r="AH272" s="307"/>
      <c r="AI272" s="307"/>
      <c r="AJ272" s="307"/>
      <c r="AK272" s="307"/>
      <c r="AL272" s="307"/>
      <c r="AM272" s="307"/>
      <c r="AN272" s="307"/>
      <c r="AO272" s="307"/>
      <c r="AP272" s="307"/>
      <c r="AQ272" s="307"/>
      <c r="AR272" s="307"/>
      <c r="AS272" s="307"/>
      <c r="AT272" s="307"/>
      <c r="AU272" s="307"/>
      <c r="AV272" s="307"/>
      <c r="AW272" s="307"/>
      <c r="AX272" s="307"/>
      <c r="AY272" s="307"/>
      <c r="AZ272" s="307"/>
      <c r="BA272" s="307"/>
      <c r="BB272" s="307"/>
      <c r="BC272" s="307"/>
      <c r="BD272" s="307"/>
      <c r="BE272" s="307"/>
      <c r="BF272" s="307"/>
      <c r="BG272" s="307"/>
      <c r="BH272" s="307"/>
      <c r="BI272" s="307"/>
      <c r="BJ272" s="307"/>
      <c r="BK272" s="307"/>
      <c r="BL272" s="307"/>
      <c r="BM272" s="307"/>
      <c r="BN272" s="307"/>
      <c r="BO272" s="307"/>
      <c r="BP272" s="307"/>
      <c r="BQ272" s="307"/>
      <c r="BR272" s="307"/>
      <c r="BS272" s="307"/>
      <c r="BT272" s="409"/>
      <c r="BV272" s="309"/>
      <c r="BW272" s="309"/>
      <c r="BX272" s="309"/>
      <c r="BY272" s="309"/>
      <c r="BZ272" s="309"/>
      <c r="CA272" s="309"/>
      <c r="CB272" s="309"/>
      <c r="CC272" s="309"/>
      <c r="CD272" s="309"/>
      <c r="CE272" s="309"/>
      <c r="CF272" s="309"/>
      <c r="CG272" s="309"/>
      <c r="CH272" s="309"/>
      <c r="CI272" s="309"/>
      <c r="CJ272" s="309"/>
      <c r="CK272" s="309"/>
      <c r="CL272" s="309"/>
      <c r="CM272" s="309"/>
      <c r="CN272" s="309"/>
      <c r="CO272" s="309"/>
      <c r="CP272" s="309"/>
      <c r="CQ272" s="309"/>
      <c r="CR272" s="309"/>
      <c r="CS272" s="309"/>
      <c r="CT272" s="309"/>
      <c r="CU272" s="309"/>
      <c r="CV272" s="309"/>
      <c r="CW272" s="309"/>
      <c r="CX272" s="309"/>
      <c r="CY272" s="309"/>
      <c r="CZ272" s="309"/>
      <c r="DA272" s="309"/>
      <c r="DB272" s="309"/>
      <c r="DC272" s="309"/>
      <c r="DD272" s="309"/>
      <c r="DE272" s="309"/>
      <c r="DF272" s="309"/>
      <c r="DG272" s="309"/>
      <c r="DH272" s="309"/>
      <c r="DI272" s="309"/>
      <c r="DJ272" s="309"/>
      <c r="DK272" s="309"/>
      <c r="DL272" s="309"/>
      <c r="DM272" s="309"/>
      <c r="DN272" s="309"/>
      <c r="DO272" s="309"/>
      <c r="DP272" s="309"/>
      <c r="DQ272" s="309"/>
      <c r="DR272" s="309"/>
      <c r="DS272" s="309"/>
      <c r="DT272" s="309"/>
      <c r="DU272" s="309"/>
      <c r="DV272" s="309"/>
      <c r="DW272" s="309"/>
      <c r="DX272" s="309"/>
      <c r="DY272" s="309"/>
      <c r="DZ272" s="309"/>
      <c r="EA272" s="309"/>
      <c r="EB272" s="309"/>
      <c r="EC272" s="309"/>
      <c r="ED272" s="309"/>
      <c r="EE272" s="309"/>
      <c r="EF272" s="309"/>
      <c r="EG272" s="309"/>
      <c r="EH272" s="309"/>
      <c r="EI272" s="309"/>
      <c r="EJ272" s="309"/>
      <c r="EK272" s="309"/>
      <c r="EL272" s="309"/>
      <c r="EM272" s="309"/>
      <c r="EN272" s="309"/>
      <c r="EO272" s="309"/>
      <c r="EP272" s="309"/>
      <c r="EQ272" s="309"/>
      <c r="ER272" s="309"/>
      <c r="ES272" s="309"/>
      <c r="ET272" s="309"/>
      <c r="EU272" s="309"/>
      <c r="EV272" s="309"/>
      <c r="EW272" s="309"/>
      <c r="EX272" s="309"/>
      <c r="EY272" s="309"/>
      <c r="EZ272" s="309"/>
      <c r="FA272" s="309"/>
      <c r="FB272" s="309"/>
      <c r="FC272" s="309"/>
      <c r="FD272" s="309"/>
      <c r="FE272" s="309"/>
      <c r="FF272" s="309"/>
      <c r="FG272" s="309"/>
      <c r="FH272" s="309"/>
      <c r="FI272" s="309"/>
      <c r="FJ272" s="309"/>
      <c r="FK272" s="309"/>
      <c r="FL272" s="309"/>
      <c r="FM272" s="309"/>
      <c r="FN272" s="309"/>
      <c r="FO272" s="309"/>
      <c r="FP272" s="309"/>
      <c r="FQ272" s="309"/>
      <c r="FR272" s="309"/>
      <c r="FS272" s="309"/>
      <c r="FT272" s="309"/>
      <c r="FU272" s="309"/>
      <c r="FV272" s="309"/>
      <c r="FW272" s="309"/>
      <c r="FX272" s="309"/>
      <c r="FY272" s="309"/>
      <c r="FZ272" s="309"/>
      <c r="GA272" s="309"/>
      <c r="GB272" s="309"/>
      <c r="GC272" s="309"/>
      <c r="GD272" s="309"/>
      <c r="GE272" s="309"/>
      <c r="GF272" s="309"/>
      <c r="GG272" s="309"/>
      <c r="GH272" s="309"/>
      <c r="GI272" s="309"/>
      <c r="GJ272" s="309"/>
      <c r="GK272" s="309"/>
      <c r="GL272" s="309"/>
      <c r="GM272" s="309"/>
      <c r="GN272" s="309"/>
      <c r="GO272" s="309"/>
      <c r="GP272" s="309"/>
      <c r="GQ272" s="309"/>
      <c r="GR272" s="309"/>
      <c r="GS272" s="309"/>
      <c r="GT272" s="309"/>
      <c r="GU272" s="309"/>
      <c r="GV272" s="309"/>
      <c r="GW272" s="309"/>
      <c r="GX272" s="309"/>
      <c r="GY272" s="309"/>
      <c r="GZ272" s="309"/>
      <c r="HA272" s="309"/>
      <c r="HB272" s="309"/>
      <c r="HC272" s="309"/>
      <c r="HD272" s="309"/>
      <c r="HE272" s="309"/>
      <c r="HF272" s="309"/>
      <c r="HG272" s="309"/>
      <c r="HH272" s="309"/>
      <c r="HI272" s="309"/>
      <c r="HJ272" s="309"/>
      <c r="HK272" s="309"/>
      <c r="HL272" s="309"/>
      <c r="HM272" s="309"/>
      <c r="HN272" s="309"/>
      <c r="HO272" s="309"/>
      <c r="HP272" s="309"/>
      <c r="HQ272" s="309"/>
      <c r="HR272" s="309"/>
      <c r="HS272" s="309"/>
      <c r="HT272" s="309"/>
      <c r="HU272" s="309"/>
      <c r="HV272" s="309"/>
      <c r="HW272" s="309"/>
      <c r="HX272" s="309"/>
      <c r="HY272" s="309"/>
      <c r="HZ272" s="309"/>
      <c r="IA272" s="309"/>
      <c r="IB272" s="309"/>
      <c r="IC272" s="309"/>
      <c r="ID272" s="309"/>
      <c r="IE272" s="309"/>
      <c r="IF272" s="309"/>
      <c r="IG272" s="309"/>
      <c r="IH272" s="309"/>
    </row>
    <row r="273" spans="1:242" ht="12.75" customHeight="1" x14ac:dyDescent="0.25">
      <c r="A273" s="247"/>
      <c r="B273" s="264"/>
      <c r="C273" s="264"/>
      <c r="D273" s="307"/>
      <c r="E273" s="307"/>
      <c r="F273" s="307"/>
      <c r="G273" s="307"/>
      <c r="H273" s="307"/>
      <c r="I273" s="307"/>
      <c r="J273" s="307"/>
      <c r="K273" s="307"/>
      <c r="L273" s="307"/>
      <c r="M273" s="307"/>
      <c r="N273" s="307"/>
      <c r="O273" s="307"/>
      <c r="P273" s="307"/>
      <c r="Q273" s="307"/>
      <c r="R273" s="307"/>
      <c r="S273" s="307"/>
      <c r="T273" s="307"/>
      <c r="U273" s="307"/>
      <c r="V273" s="307"/>
      <c r="W273" s="307"/>
      <c r="X273" s="307"/>
      <c r="Y273" s="307"/>
      <c r="Z273" s="307"/>
      <c r="AA273" s="307"/>
      <c r="AB273" s="307"/>
      <c r="AC273" s="307"/>
      <c r="AD273" s="307"/>
      <c r="AE273" s="307"/>
      <c r="AF273" s="307"/>
      <c r="AG273" s="307"/>
      <c r="AH273" s="307"/>
      <c r="AI273" s="307"/>
      <c r="AJ273" s="307"/>
      <c r="AK273" s="307"/>
      <c r="AL273" s="307"/>
      <c r="AM273" s="307"/>
      <c r="AN273" s="307"/>
      <c r="AO273" s="307"/>
      <c r="AP273" s="307"/>
      <c r="AQ273" s="307"/>
      <c r="AR273" s="307"/>
      <c r="AS273" s="307"/>
      <c r="AT273" s="307"/>
      <c r="AU273" s="307"/>
      <c r="AV273" s="307"/>
      <c r="AW273" s="307"/>
      <c r="AX273" s="307"/>
      <c r="AY273" s="307"/>
      <c r="AZ273" s="307"/>
      <c r="BA273" s="307"/>
      <c r="BB273" s="307"/>
      <c r="BC273" s="307"/>
      <c r="BD273" s="307"/>
      <c r="BE273" s="307"/>
      <c r="BF273" s="307"/>
      <c r="BG273" s="307"/>
      <c r="BH273" s="307"/>
      <c r="BI273" s="307"/>
      <c r="BJ273" s="307"/>
      <c r="BK273" s="307"/>
      <c r="BL273" s="307"/>
      <c r="BM273" s="307"/>
      <c r="BN273" s="307"/>
      <c r="BO273" s="307"/>
      <c r="BP273" s="307"/>
      <c r="BQ273" s="307"/>
      <c r="BR273" s="307"/>
      <c r="BS273" s="307"/>
      <c r="BT273" s="409"/>
      <c r="BV273" s="309"/>
      <c r="BW273" s="309"/>
      <c r="BX273" s="309"/>
      <c r="BY273" s="309"/>
      <c r="BZ273" s="309"/>
      <c r="CA273" s="309"/>
      <c r="CB273" s="309"/>
      <c r="CC273" s="309"/>
      <c r="CD273" s="309"/>
      <c r="CE273" s="309"/>
      <c r="CF273" s="309"/>
      <c r="CG273" s="309"/>
      <c r="CH273" s="309"/>
      <c r="CI273" s="309"/>
      <c r="CJ273" s="309"/>
      <c r="CK273" s="309"/>
      <c r="CL273" s="309"/>
      <c r="CM273" s="309"/>
      <c r="CN273" s="309"/>
      <c r="CO273" s="309"/>
      <c r="CP273" s="309"/>
      <c r="CQ273" s="309"/>
      <c r="CR273" s="309"/>
      <c r="CS273" s="309"/>
      <c r="CT273" s="309"/>
      <c r="CU273" s="309"/>
      <c r="CV273" s="309"/>
      <c r="CW273" s="309"/>
      <c r="CX273" s="309"/>
      <c r="CY273" s="309"/>
      <c r="CZ273" s="309"/>
      <c r="DA273" s="309"/>
      <c r="DB273" s="309"/>
      <c r="DC273" s="309"/>
      <c r="DD273" s="309"/>
      <c r="DE273" s="309"/>
      <c r="DF273" s="309"/>
      <c r="DG273" s="309"/>
      <c r="DH273" s="309"/>
      <c r="DI273" s="309"/>
      <c r="DJ273" s="309"/>
      <c r="DK273" s="309"/>
      <c r="DL273" s="309"/>
      <c r="DM273" s="309"/>
      <c r="DN273" s="309"/>
      <c r="DO273" s="309"/>
      <c r="DP273" s="309"/>
      <c r="DQ273" s="309"/>
      <c r="DR273" s="309"/>
      <c r="DS273" s="309"/>
      <c r="DT273" s="309"/>
      <c r="DU273" s="309"/>
      <c r="DV273" s="309"/>
      <c r="DW273" s="309"/>
      <c r="DX273" s="309"/>
      <c r="DY273" s="309"/>
      <c r="DZ273" s="309"/>
      <c r="EA273" s="309"/>
      <c r="EB273" s="309"/>
      <c r="EC273" s="309"/>
      <c r="ED273" s="309"/>
      <c r="EE273" s="309"/>
      <c r="EF273" s="309"/>
      <c r="EG273" s="309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9"/>
      <c r="ES273" s="309"/>
      <c r="ET273" s="309"/>
      <c r="EU273" s="309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9"/>
      <c r="FF273" s="309"/>
      <c r="FG273" s="309"/>
      <c r="FH273" s="309"/>
      <c r="FI273" s="309"/>
      <c r="FJ273" s="309"/>
      <c r="FK273" s="309"/>
      <c r="FL273" s="309"/>
      <c r="FM273" s="309"/>
      <c r="FN273" s="309"/>
      <c r="FO273" s="309"/>
      <c r="FP273" s="309"/>
      <c r="FQ273" s="309"/>
      <c r="FR273" s="309"/>
      <c r="FS273" s="309"/>
      <c r="FT273" s="309"/>
      <c r="FU273" s="309"/>
      <c r="FV273" s="309"/>
      <c r="FW273" s="309"/>
      <c r="FX273" s="309"/>
      <c r="FY273" s="309"/>
      <c r="FZ273" s="309"/>
      <c r="GA273" s="309"/>
      <c r="GB273" s="309"/>
      <c r="GC273" s="309"/>
      <c r="GD273" s="309"/>
      <c r="GE273" s="309"/>
      <c r="GF273" s="309"/>
      <c r="GG273" s="309"/>
      <c r="GH273" s="309"/>
      <c r="GI273" s="309"/>
      <c r="GJ273" s="309"/>
      <c r="GK273" s="309"/>
      <c r="GL273" s="309"/>
      <c r="GM273" s="309"/>
      <c r="GN273" s="309"/>
      <c r="GO273" s="309"/>
      <c r="GP273" s="309"/>
      <c r="GQ273" s="309"/>
      <c r="GR273" s="309"/>
      <c r="GS273" s="309"/>
      <c r="GT273" s="309"/>
      <c r="GU273" s="309"/>
      <c r="GV273" s="309"/>
      <c r="GW273" s="309"/>
      <c r="GX273" s="309"/>
      <c r="GY273" s="309"/>
      <c r="GZ273" s="309"/>
      <c r="HA273" s="309"/>
      <c r="HB273" s="309"/>
      <c r="HC273" s="309"/>
      <c r="HD273" s="309"/>
      <c r="HE273" s="309"/>
      <c r="HF273" s="309"/>
      <c r="HG273" s="309"/>
      <c r="HH273" s="309"/>
      <c r="HI273" s="309"/>
      <c r="HJ273" s="309"/>
      <c r="HK273" s="309"/>
      <c r="HL273" s="309"/>
      <c r="HM273" s="309"/>
      <c r="HN273" s="309"/>
      <c r="HO273" s="309"/>
      <c r="HP273" s="309"/>
      <c r="HQ273" s="309"/>
      <c r="HR273" s="309"/>
      <c r="HS273" s="309"/>
      <c r="HT273" s="309"/>
      <c r="HU273" s="309"/>
      <c r="HV273" s="309"/>
      <c r="HW273" s="309"/>
      <c r="HX273" s="309"/>
      <c r="HY273" s="309"/>
      <c r="HZ273" s="309"/>
      <c r="IA273" s="309"/>
      <c r="IB273" s="309"/>
      <c r="IC273" s="309"/>
      <c r="ID273" s="309"/>
      <c r="IE273" s="309"/>
      <c r="IF273" s="309"/>
      <c r="IG273" s="309"/>
      <c r="IH273" s="309"/>
    </row>
    <row r="274" spans="1:242" ht="12.75" customHeight="1" x14ac:dyDescent="0.25">
      <c r="A274" s="247"/>
      <c r="B274" s="264"/>
      <c r="C274" s="264"/>
      <c r="D274" s="307"/>
      <c r="E274" s="307"/>
      <c r="F274" s="307"/>
      <c r="G274" s="307"/>
      <c r="H274" s="307"/>
      <c r="I274" s="307"/>
      <c r="J274" s="307"/>
      <c r="K274" s="307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7"/>
      <c r="AY274" s="307"/>
      <c r="AZ274" s="307"/>
      <c r="BA274" s="307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7"/>
      <c r="BM274" s="307"/>
      <c r="BN274" s="307"/>
      <c r="BO274" s="307"/>
      <c r="BP274" s="307"/>
      <c r="BQ274" s="307"/>
      <c r="BR274" s="307"/>
      <c r="BS274" s="307"/>
      <c r="BT274" s="409"/>
      <c r="BV274" s="309"/>
      <c r="BW274" s="309"/>
      <c r="BX274" s="309"/>
      <c r="BY274" s="309"/>
      <c r="BZ274" s="309"/>
      <c r="CA274" s="309"/>
      <c r="CB274" s="309"/>
      <c r="CC274" s="309"/>
      <c r="CD274" s="309"/>
      <c r="CE274" s="309"/>
      <c r="CF274" s="309"/>
      <c r="CG274" s="309"/>
      <c r="CH274" s="309"/>
      <c r="CI274" s="309"/>
      <c r="CJ274" s="309"/>
      <c r="CK274" s="309"/>
      <c r="CL274" s="309"/>
      <c r="CM274" s="309"/>
      <c r="CN274" s="309"/>
      <c r="CO274" s="309"/>
      <c r="CP274" s="309"/>
      <c r="CQ274" s="309"/>
      <c r="CR274" s="309"/>
      <c r="CS274" s="309"/>
      <c r="CT274" s="309"/>
      <c r="CU274" s="309"/>
      <c r="CV274" s="309"/>
      <c r="CW274" s="309"/>
      <c r="CX274" s="309"/>
      <c r="CY274" s="309"/>
      <c r="CZ274" s="309"/>
      <c r="DA274" s="309"/>
      <c r="DB274" s="309"/>
      <c r="DC274" s="309"/>
      <c r="DD274" s="309"/>
      <c r="DE274" s="309"/>
      <c r="DF274" s="309"/>
      <c r="DG274" s="309"/>
      <c r="DH274" s="309"/>
      <c r="DI274" s="309"/>
      <c r="DJ274" s="309"/>
      <c r="DK274" s="309"/>
      <c r="DL274" s="309"/>
      <c r="DM274" s="309"/>
      <c r="DN274" s="309"/>
      <c r="DO274" s="309"/>
      <c r="DP274" s="309"/>
      <c r="DQ274" s="309"/>
      <c r="DR274" s="309"/>
      <c r="DS274" s="309"/>
      <c r="DT274" s="309"/>
      <c r="DU274" s="309"/>
      <c r="DV274" s="309"/>
      <c r="DW274" s="309"/>
      <c r="DX274" s="309"/>
      <c r="DY274" s="309"/>
      <c r="DZ274" s="309"/>
      <c r="EA274" s="309"/>
      <c r="EB274" s="309"/>
      <c r="EC274" s="309"/>
      <c r="ED274" s="309"/>
      <c r="EE274" s="309"/>
      <c r="EF274" s="309"/>
      <c r="EG274" s="309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9"/>
      <c r="ES274" s="309"/>
      <c r="ET274" s="309"/>
      <c r="EU274" s="309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9"/>
      <c r="FG274" s="309"/>
      <c r="FH274" s="309"/>
      <c r="FI274" s="309"/>
      <c r="FJ274" s="309"/>
      <c r="FK274" s="309"/>
      <c r="FL274" s="309"/>
      <c r="FM274" s="309"/>
      <c r="FN274" s="309"/>
      <c r="FO274" s="309"/>
      <c r="FP274" s="309"/>
      <c r="FQ274" s="309"/>
      <c r="FR274" s="309"/>
      <c r="FS274" s="309"/>
      <c r="FT274" s="309"/>
      <c r="FU274" s="309"/>
      <c r="FV274" s="309"/>
      <c r="FW274" s="309"/>
      <c r="FX274" s="309"/>
      <c r="FY274" s="309"/>
      <c r="FZ274" s="309"/>
      <c r="GA274" s="309"/>
      <c r="GB274" s="309"/>
      <c r="GC274" s="309"/>
      <c r="GD274" s="309"/>
      <c r="GE274" s="309"/>
      <c r="GF274" s="309"/>
      <c r="GG274" s="309"/>
      <c r="GH274" s="309"/>
      <c r="GI274" s="309"/>
      <c r="GJ274" s="309"/>
      <c r="GK274" s="309"/>
      <c r="GL274" s="309"/>
      <c r="GM274" s="309"/>
      <c r="GN274" s="309"/>
      <c r="GO274" s="309"/>
      <c r="GP274" s="309"/>
      <c r="GQ274" s="309"/>
      <c r="GR274" s="309"/>
      <c r="GS274" s="309"/>
      <c r="GT274" s="309"/>
      <c r="GU274" s="309"/>
      <c r="GV274" s="309"/>
      <c r="GW274" s="309"/>
      <c r="GX274" s="309"/>
      <c r="GY274" s="309"/>
      <c r="GZ274" s="309"/>
      <c r="HA274" s="309"/>
      <c r="HB274" s="309"/>
      <c r="HC274" s="309"/>
      <c r="HD274" s="309"/>
      <c r="HE274" s="309"/>
      <c r="HF274" s="309"/>
      <c r="HG274" s="309"/>
      <c r="HH274" s="309"/>
      <c r="HI274" s="309"/>
      <c r="HJ274" s="309"/>
      <c r="HK274" s="309"/>
      <c r="HL274" s="309"/>
      <c r="HM274" s="309"/>
      <c r="HN274" s="309"/>
      <c r="HO274" s="309"/>
      <c r="HP274" s="309"/>
      <c r="HQ274" s="309"/>
      <c r="HR274" s="309"/>
      <c r="HS274" s="309"/>
      <c r="HT274" s="309"/>
      <c r="HU274" s="309"/>
      <c r="HV274" s="309"/>
      <c r="HW274" s="309"/>
      <c r="HX274" s="309"/>
      <c r="HY274" s="309"/>
      <c r="HZ274" s="309"/>
      <c r="IA274" s="309"/>
      <c r="IB274" s="309"/>
      <c r="IC274" s="309"/>
      <c r="ID274" s="309"/>
      <c r="IE274" s="309"/>
      <c r="IF274" s="309"/>
      <c r="IG274" s="309"/>
      <c r="IH274" s="309"/>
    </row>
    <row r="275" spans="1:242" ht="12.75" customHeight="1" x14ac:dyDescent="0.25">
      <c r="A275" s="247"/>
      <c r="B275" s="264"/>
      <c r="C275" s="264"/>
      <c r="D275" s="307"/>
      <c r="E275" s="307"/>
      <c r="F275" s="307"/>
      <c r="G275" s="307"/>
      <c r="H275" s="307"/>
      <c r="I275" s="307"/>
      <c r="J275" s="307"/>
      <c r="K275" s="307"/>
      <c r="L275" s="307"/>
      <c r="M275" s="307"/>
      <c r="N275" s="307"/>
      <c r="O275" s="307"/>
      <c r="P275" s="307"/>
      <c r="Q275" s="307"/>
      <c r="R275" s="307"/>
      <c r="S275" s="307"/>
      <c r="T275" s="307"/>
      <c r="U275" s="307"/>
      <c r="V275" s="307"/>
      <c r="W275" s="307"/>
      <c r="X275" s="307"/>
      <c r="Y275" s="307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7"/>
      <c r="AK275" s="307"/>
      <c r="AL275" s="307"/>
      <c r="AM275" s="307"/>
      <c r="AN275" s="307"/>
      <c r="AO275" s="307"/>
      <c r="AP275" s="307"/>
      <c r="AQ275" s="307"/>
      <c r="AR275" s="307"/>
      <c r="AS275" s="307"/>
      <c r="AT275" s="307"/>
      <c r="AU275" s="307"/>
      <c r="AV275" s="307"/>
      <c r="AW275" s="307"/>
      <c r="AX275" s="307"/>
      <c r="AY275" s="307"/>
      <c r="AZ275" s="307"/>
      <c r="BA275" s="307"/>
      <c r="BB275" s="307"/>
      <c r="BC275" s="307"/>
      <c r="BD275" s="307"/>
      <c r="BE275" s="307"/>
      <c r="BF275" s="307"/>
      <c r="BG275" s="307"/>
      <c r="BH275" s="307"/>
      <c r="BI275" s="307"/>
      <c r="BJ275" s="307"/>
      <c r="BK275" s="307"/>
      <c r="BL275" s="307"/>
      <c r="BM275" s="307"/>
      <c r="BN275" s="307"/>
      <c r="BO275" s="307"/>
      <c r="BP275" s="307"/>
      <c r="BQ275" s="307"/>
      <c r="BR275" s="307"/>
      <c r="BS275" s="307"/>
      <c r="BT275" s="409"/>
      <c r="BV275" s="309"/>
      <c r="BW275" s="309"/>
      <c r="BX275" s="309"/>
      <c r="BY275" s="309"/>
      <c r="BZ275" s="309"/>
      <c r="CA275" s="309"/>
      <c r="CB275" s="309"/>
      <c r="CC275" s="309"/>
      <c r="CD275" s="309"/>
      <c r="CE275" s="309"/>
      <c r="CF275" s="309"/>
      <c r="CG275" s="309"/>
      <c r="CH275" s="309"/>
      <c r="CI275" s="309"/>
      <c r="CJ275" s="309"/>
      <c r="CK275" s="309"/>
      <c r="CL275" s="309"/>
      <c r="CM275" s="309"/>
      <c r="CN275" s="309"/>
      <c r="CO275" s="309"/>
      <c r="CP275" s="309"/>
      <c r="CQ275" s="309"/>
      <c r="CR275" s="309"/>
      <c r="CS275" s="309"/>
      <c r="CT275" s="309"/>
      <c r="CU275" s="309"/>
      <c r="CV275" s="309"/>
      <c r="CW275" s="309"/>
      <c r="CX275" s="309"/>
      <c r="CY275" s="309"/>
      <c r="CZ275" s="309"/>
      <c r="DA275" s="309"/>
      <c r="DB275" s="309"/>
      <c r="DC275" s="309"/>
      <c r="DD275" s="309"/>
      <c r="DE275" s="309"/>
      <c r="DF275" s="309"/>
      <c r="DG275" s="309"/>
      <c r="DH275" s="309"/>
      <c r="DI275" s="309"/>
      <c r="DJ275" s="309"/>
      <c r="DK275" s="309"/>
      <c r="DL275" s="309"/>
      <c r="DM275" s="309"/>
      <c r="DN275" s="309"/>
      <c r="DO275" s="309"/>
      <c r="DP275" s="309"/>
      <c r="DQ275" s="309"/>
      <c r="DR275" s="309"/>
      <c r="DS275" s="309"/>
      <c r="DT275" s="309"/>
      <c r="DU275" s="309"/>
      <c r="DV275" s="309"/>
      <c r="DW275" s="309"/>
      <c r="DX275" s="309"/>
      <c r="DY275" s="309"/>
      <c r="DZ275" s="309"/>
      <c r="EA275" s="309"/>
      <c r="EB275" s="309"/>
      <c r="EC275" s="309"/>
      <c r="ED275" s="309"/>
      <c r="EE275" s="309"/>
      <c r="EF275" s="309"/>
      <c r="EG275" s="309"/>
      <c r="EH275" s="309"/>
      <c r="EI275" s="309"/>
      <c r="EJ275" s="309"/>
      <c r="EK275" s="309"/>
      <c r="EL275" s="309"/>
      <c r="EM275" s="309"/>
      <c r="EN275" s="309"/>
      <c r="EO275" s="309"/>
      <c r="EP275" s="309"/>
      <c r="EQ275" s="309"/>
      <c r="ER275" s="309"/>
      <c r="ES275" s="309"/>
      <c r="ET275" s="309"/>
      <c r="EU275" s="309"/>
      <c r="EV275" s="309"/>
      <c r="EW275" s="309"/>
      <c r="EX275" s="309"/>
      <c r="EY275" s="309"/>
      <c r="EZ275" s="309"/>
      <c r="FA275" s="309"/>
      <c r="FB275" s="309"/>
      <c r="FC275" s="309"/>
      <c r="FD275" s="309"/>
      <c r="FE275" s="309"/>
      <c r="FF275" s="309"/>
      <c r="FG275" s="309"/>
      <c r="FH275" s="309"/>
      <c r="FI275" s="309"/>
      <c r="FJ275" s="309"/>
      <c r="FK275" s="309"/>
      <c r="FL275" s="309"/>
      <c r="FM275" s="309"/>
      <c r="FN275" s="309"/>
      <c r="FO275" s="309"/>
      <c r="FP275" s="309"/>
      <c r="FQ275" s="309"/>
      <c r="FR275" s="309"/>
      <c r="FS275" s="309"/>
      <c r="FT275" s="309"/>
      <c r="FU275" s="309"/>
      <c r="FV275" s="309"/>
      <c r="FW275" s="309"/>
      <c r="FX275" s="309"/>
      <c r="FY275" s="309"/>
      <c r="FZ275" s="309"/>
      <c r="GA275" s="309"/>
      <c r="GB275" s="309"/>
      <c r="GC275" s="309"/>
      <c r="GD275" s="309"/>
      <c r="GE275" s="309"/>
      <c r="GF275" s="309"/>
      <c r="GG275" s="309"/>
      <c r="GH275" s="309"/>
      <c r="GI275" s="309"/>
      <c r="GJ275" s="309"/>
      <c r="GK275" s="309"/>
      <c r="GL275" s="309"/>
      <c r="GM275" s="309"/>
      <c r="GN275" s="309"/>
      <c r="GO275" s="309"/>
      <c r="GP275" s="309"/>
      <c r="GQ275" s="309"/>
      <c r="GR275" s="309"/>
      <c r="GS275" s="309"/>
      <c r="GT275" s="309"/>
      <c r="GU275" s="309"/>
      <c r="GV275" s="309"/>
      <c r="GW275" s="309"/>
      <c r="GX275" s="309"/>
      <c r="GY275" s="309"/>
      <c r="GZ275" s="309"/>
      <c r="HA275" s="309"/>
      <c r="HB275" s="309"/>
      <c r="HC275" s="309"/>
      <c r="HD275" s="309"/>
      <c r="HE275" s="309"/>
      <c r="HF275" s="309"/>
      <c r="HG275" s="309"/>
      <c r="HH275" s="309"/>
      <c r="HI275" s="309"/>
      <c r="HJ275" s="309"/>
      <c r="HK275" s="309"/>
      <c r="HL275" s="309"/>
      <c r="HM275" s="309"/>
      <c r="HN275" s="309"/>
      <c r="HO275" s="309"/>
      <c r="HP275" s="309"/>
      <c r="HQ275" s="309"/>
      <c r="HR275" s="309"/>
      <c r="HS275" s="309"/>
      <c r="HT275" s="309"/>
      <c r="HU275" s="309"/>
      <c r="HV275" s="309"/>
      <c r="HW275" s="309"/>
      <c r="HX275" s="309"/>
      <c r="HY275" s="309"/>
      <c r="HZ275" s="309"/>
      <c r="IA275" s="309"/>
      <c r="IB275" s="309"/>
      <c r="IC275" s="309"/>
      <c r="ID275" s="309"/>
      <c r="IE275" s="309"/>
      <c r="IF275" s="309"/>
      <c r="IG275" s="309"/>
      <c r="IH275" s="309"/>
    </row>
    <row r="276" spans="1:242" ht="12.75" customHeight="1" x14ac:dyDescent="0.25">
      <c r="A276" s="247"/>
      <c r="B276" s="264"/>
      <c r="C276" s="264"/>
      <c r="D276" s="307"/>
      <c r="E276" s="307"/>
      <c r="F276" s="307"/>
      <c r="G276" s="307"/>
      <c r="H276" s="307"/>
      <c r="I276" s="307"/>
      <c r="J276" s="307"/>
      <c r="K276" s="307"/>
      <c r="L276" s="307"/>
      <c r="M276" s="307"/>
      <c r="N276" s="307"/>
      <c r="O276" s="307"/>
      <c r="P276" s="307"/>
      <c r="Q276" s="307"/>
      <c r="R276" s="307"/>
      <c r="S276" s="307"/>
      <c r="T276" s="307"/>
      <c r="U276" s="307"/>
      <c r="V276" s="307"/>
      <c r="W276" s="307"/>
      <c r="X276" s="307"/>
      <c r="Y276" s="307"/>
      <c r="Z276" s="307"/>
      <c r="AA276" s="307"/>
      <c r="AB276" s="307"/>
      <c r="AC276" s="307"/>
      <c r="AD276" s="307"/>
      <c r="AE276" s="307"/>
      <c r="AF276" s="307"/>
      <c r="AG276" s="307"/>
      <c r="AH276" s="307"/>
      <c r="AI276" s="307"/>
      <c r="AJ276" s="307"/>
      <c r="AK276" s="307"/>
      <c r="AL276" s="307"/>
      <c r="AM276" s="307"/>
      <c r="AN276" s="307"/>
      <c r="AO276" s="307"/>
      <c r="AP276" s="307"/>
      <c r="AQ276" s="307"/>
      <c r="AR276" s="307"/>
      <c r="AS276" s="307"/>
      <c r="AT276" s="307"/>
      <c r="AU276" s="307"/>
      <c r="AV276" s="307"/>
      <c r="AW276" s="307"/>
      <c r="AX276" s="307"/>
      <c r="AY276" s="307"/>
      <c r="AZ276" s="307"/>
      <c r="BA276" s="307"/>
      <c r="BB276" s="307"/>
      <c r="BC276" s="307"/>
      <c r="BD276" s="307"/>
      <c r="BE276" s="307"/>
      <c r="BF276" s="307"/>
      <c r="BG276" s="307"/>
      <c r="BH276" s="307"/>
      <c r="BI276" s="307"/>
      <c r="BJ276" s="307"/>
      <c r="BK276" s="307"/>
      <c r="BL276" s="307"/>
      <c r="BM276" s="307"/>
      <c r="BN276" s="307"/>
      <c r="BO276" s="307"/>
      <c r="BP276" s="307"/>
      <c r="BQ276" s="307"/>
      <c r="BR276" s="307"/>
      <c r="BS276" s="307"/>
      <c r="BT276" s="409"/>
      <c r="BV276" s="309"/>
      <c r="BW276" s="309"/>
      <c r="BX276" s="309"/>
      <c r="BY276" s="309"/>
      <c r="BZ276" s="309"/>
      <c r="CA276" s="309"/>
      <c r="CB276" s="309"/>
      <c r="CC276" s="309"/>
      <c r="CD276" s="309"/>
      <c r="CE276" s="309"/>
      <c r="CF276" s="309"/>
      <c r="CG276" s="309"/>
      <c r="CH276" s="309"/>
      <c r="CI276" s="309"/>
      <c r="CJ276" s="309"/>
      <c r="CK276" s="309"/>
      <c r="CL276" s="309"/>
      <c r="CM276" s="309"/>
      <c r="CN276" s="309"/>
      <c r="CO276" s="309"/>
      <c r="CP276" s="309"/>
      <c r="CQ276" s="309"/>
      <c r="CR276" s="309"/>
      <c r="CS276" s="309"/>
      <c r="CT276" s="309"/>
      <c r="CU276" s="309"/>
      <c r="CV276" s="309"/>
      <c r="CW276" s="309"/>
      <c r="CX276" s="309"/>
      <c r="CY276" s="309"/>
      <c r="CZ276" s="309"/>
      <c r="DA276" s="309"/>
      <c r="DB276" s="309"/>
      <c r="DC276" s="309"/>
      <c r="DD276" s="309"/>
      <c r="DE276" s="309"/>
      <c r="DF276" s="309"/>
      <c r="DG276" s="309"/>
      <c r="DH276" s="309"/>
      <c r="DI276" s="309"/>
      <c r="DJ276" s="309"/>
      <c r="DK276" s="309"/>
      <c r="DL276" s="309"/>
      <c r="DM276" s="309"/>
      <c r="DN276" s="309"/>
      <c r="DO276" s="309"/>
      <c r="DP276" s="309"/>
      <c r="DQ276" s="309"/>
      <c r="DR276" s="309"/>
      <c r="DS276" s="309"/>
      <c r="DT276" s="309"/>
      <c r="DU276" s="309"/>
      <c r="DV276" s="309"/>
      <c r="DW276" s="309"/>
      <c r="DX276" s="309"/>
      <c r="DY276" s="309"/>
      <c r="DZ276" s="309"/>
      <c r="EA276" s="309"/>
      <c r="EB276" s="309"/>
      <c r="EC276" s="309"/>
      <c r="ED276" s="309"/>
      <c r="EE276" s="309"/>
      <c r="EF276" s="309"/>
      <c r="EG276" s="309"/>
      <c r="EH276" s="309"/>
      <c r="EI276" s="309"/>
      <c r="EJ276" s="309"/>
      <c r="EK276" s="309"/>
      <c r="EL276" s="309"/>
      <c r="EM276" s="309"/>
      <c r="EN276" s="309"/>
      <c r="EO276" s="309"/>
      <c r="EP276" s="309"/>
      <c r="EQ276" s="309"/>
      <c r="ER276" s="309"/>
      <c r="ES276" s="309"/>
      <c r="ET276" s="309"/>
      <c r="EU276" s="309"/>
      <c r="EV276" s="309"/>
      <c r="EW276" s="309"/>
      <c r="EX276" s="309"/>
      <c r="EY276" s="309"/>
      <c r="EZ276" s="309"/>
      <c r="FA276" s="309"/>
      <c r="FB276" s="309"/>
      <c r="FC276" s="309"/>
      <c r="FD276" s="309"/>
      <c r="FE276" s="309"/>
      <c r="FF276" s="309"/>
      <c r="FG276" s="309"/>
      <c r="FH276" s="309"/>
      <c r="FI276" s="309"/>
      <c r="FJ276" s="309"/>
      <c r="FK276" s="309"/>
      <c r="FL276" s="309"/>
      <c r="FM276" s="309"/>
      <c r="FN276" s="309"/>
      <c r="FO276" s="309"/>
      <c r="FP276" s="309"/>
      <c r="FQ276" s="309"/>
      <c r="FR276" s="309"/>
      <c r="FS276" s="309"/>
      <c r="FT276" s="309"/>
      <c r="FU276" s="309"/>
      <c r="FV276" s="309"/>
      <c r="FW276" s="309"/>
      <c r="FX276" s="309"/>
      <c r="FY276" s="309"/>
      <c r="FZ276" s="309"/>
      <c r="GA276" s="309"/>
      <c r="GB276" s="309"/>
      <c r="GC276" s="309"/>
      <c r="GD276" s="309"/>
      <c r="GE276" s="309"/>
      <c r="GF276" s="309"/>
      <c r="GG276" s="309"/>
      <c r="GH276" s="309"/>
      <c r="GI276" s="309"/>
      <c r="GJ276" s="309"/>
      <c r="GK276" s="309"/>
      <c r="GL276" s="309"/>
      <c r="GM276" s="309"/>
      <c r="GN276" s="309"/>
      <c r="GO276" s="309"/>
      <c r="GP276" s="309"/>
      <c r="GQ276" s="309"/>
      <c r="GR276" s="309"/>
      <c r="GS276" s="309"/>
      <c r="GT276" s="309"/>
      <c r="GU276" s="309"/>
      <c r="GV276" s="309"/>
      <c r="GW276" s="309"/>
      <c r="GX276" s="309"/>
      <c r="GY276" s="309"/>
      <c r="GZ276" s="309"/>
      <c r="HA276" s="309"/>
      <c r="HB276" s="309"/>
      <c r="HC276" s="309"/>
      <c r="HD276" s="309"/>
      <c r="HE276" s="309"/>
      <c r="HF276" s="309"/>
      <c r="HG276" s="309"/>
      <c r="HH276" s="309"/>
      <c r="HI276" s="309"/>
      <c r="HJ276" s="309"/>
      <c r="HK276" s="309"/>
      <c r="HL276" s="309"/>
      <c r="HM276" s="309"/>
      <c r="HN276" s="309"/>
      <c r="HO276" s="309"/>
      <c r="HP276" s="309"/>
      <c r="HQ276" s="309"/>
      <c r="HR276" s="309"/>
      <c r="HS276" s="309"/>
      <c r="HT276" s="309"/>
      <c r="HU276" s="309"/>
      <c r="HV276" s="309"/>
      <c r="HW276" s="309"/>
      <c r="HX276" s="309"/>
      <c r="HY276" s="309"/>
      <c r="HZ276" s="309"/>
      <c r="IA276" s="309"/>
      <c r="IB276" s="309"/>
      <c r="IC276" s="309"/>
      <c r="ID276" s="309"/>
      <c r="IE276" s="309"/>
      <c r="IF276" s="309"/>
      <c r="IG276" s="309"/>
      <c r="IH276" s="309"/>
    </row>
    <row r="277" spans="1:242" ht="12.75" customHeight="1" x14ac:dyDescent="0.25">
      <c r="A277" s="247"/>
      <c r="B277" s="264"/>
      <c r="C277" s="264"/>
      <c r="D277" s="307"/>
      <c r="E277" s="307"/>
      <c r="F277" s="307"/>
      <c r="G277" s="307"/>
      <c r="H277" s="307"/>
      <c r="I277" s="307"/>
      <c r="J277" s="307"/>
      <c r="K277" s="307"/>
      <c r="L277" s="307"/>
      <c r="M277" s="307"/>
      <c r="N277" s="307"/>
      <c r="O277" s="307"/>
      <c r="P277" s="307"/>
      <c r="Q277" s="307"/>
      <c r="R277" s="307"/>
      <c r="S277" s="307"/>
      <c r="T277" s="307"/>
      <c r="U277" s="307"/>
      <c r="V277" s="307"/>
      <c r="W277" s="307"/>
      <c r="X277" s="307"/>
      <c r="Y277" s="307"/>
      <c r="Z277" s="307"/>
      <c r="AA277" s="307"/>
      <c r="AB277" s="307"/>
      <c r="AC277" s="307"/>
      <c r="AD277" s="307"/>
      <c r="AE277" s="307"/>
      <c r="AF277" s="307"/>
      <c r="AG277" s="307"/>
      <c r="AH277" s="307"/>
      <c r="AI277" s="307"/>
      <c r="AJ277" s="307"/>
      <c r="AK277" s="307"/>
      <c r="AL277" s="307"/>
      <c r="AM277" s="307"/>
      <c r="AN277" s="307"/>
      <c r="AO277" s="307"/>
      <c r="AP277" s="307"/>
      <c r="AQ277" s="307"/>
      <c r="AR277" s="307"/>
      <c r="AS277" s="307"/>
      <c r="AT277" s="307"/>
      <c r="AU277" s="307"/>
      <c r="AV277" s="307"/>
      <c r="AW277" s="307"/>
      <c r="AX277" s="307"/>
      <c r="AY277" s="307"/>
      <c r="AZ277" s="307"/>
      <c r="BA277" s="307"/>
      <c r="BB277" s="307"/>
      <c r="BC277" s="307"/>
      <c r="BD277" s="307"/>
      <c r="BE277" s="307"/>
      <c r="BF277" s="307"/>
      <c r="BG277" s="307"/>
      <c r="BH277" s="307"/>
      <c r="BI277" s="307"/>
      <c r="BJ277" s="307"/>
      <c r="BK277" s="307"/>
      <c r="BL277" s="307"/>
      <c r="BM277" s="307"/>
      <c r="BN277" s="307"/>
      <c r="BO277" s="307"/>
      <c r="BP277" s="307"/>
      <c r="BQ277" s="307"/>
      <c r="BR277" s="307"/>
      <c r="BS277" s="307"/>
      <c r="BT277" s="409"/>
      <c r="BV277" s="309"/>
      <c r="BW277" s="309"/>
      <c r="BX277" s="309"/>
      <c r="BY277" s="309"/>
      <c r="BZ277" s="309"/>
      <c r="CA277" s="309"/>
      <c r="CB277" s="309"/>
      <c r="CC277" s="309"/>
      <c r="CD277" s="309"/>
      <c r="CE277" s="309"/>
      <c r="CF277" s="309"/>
      <c r="CG277" s="309"/>
      <c r="CH277" s="309"/>
      <c r="CI277" s="309"/>
      <c r="CJ277" s="309"/>
      <c r="CK277" s="309"/>
      <c r="CL277" s="309"/>
      <c r="CM277" s="309"/>
      <c r="CN277" s="309"/>
      <c r="CO277" s="309"/>
      <c r="CP277" s="309"/>
      <c r="CQ277" s="309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9"/>
      <c r="DC277" s="309"/>
      <c r="DD277" s="309"/>
      <c r="DE277" s="309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9"/>
      <c r="DQ277" s="309"/>
      <c r="DR277" s="309"/>
      <c r="DS277" s="309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9"/>
      <c r="EE277" s="309"/>
      <c r="EF277" s="309"/>
      <c r="EG277" s="309"/>
      <c r="EH277" s="309"/>
      <c r="EI277" s="309"/>
      <c r="EJ277" s="309"/>
      <c r="EK277" s="309"/>
      <c r="EL277" s="309"/>
      <c r="EM277" s="309"/>
      <c r="EN277" s="309"/>
      <c r="EO277" s="309"/>
      <c r="EP277" s="309"/>
      <c r="EQ277" s="309"/>
      <c r="ER277" s="309"/>
      <c r="ES277" s="309"/>
      <c r="ET277" s="309"/>
      <c r="EU277" s="309"/>
      <c r="EV277" s="309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9"/>
      <c r="FG277" s="309"/>
      <c r="FH277" s="309"/>
      <c r="FI277" s="309"/>
      <c r="FJ277" s="309"/>
      <c r="FK277" s="309"/>
      <c r="FL277" s="309"/>
      <c r="FM277" s="309"/>
      <c r="FN277" s="309"/>
      <c r="FO277" s="309"/>
      <c r="FP277" s="309"/>
      <c r="FQ277" s="309"/>
      <c r="FR277" s="309"/>
      <c r="FS277" s="309"/>
      <c r="FT277" s="309"/>
      <c r="FU277" s="309"/>
      <c r="FV277" s="309"/>
      <c r="FW277" s="309"/>
      <c r="FX277" s="309"/>
      <c r="FY277" s="309"/>
      <c r="FZ277" s="309"/>
      <c r="GA277" s="309"/>
      <c r="GB277" s="309"/>
      <c r="GC277" s="309"/>
      <c r="GD277" s="309"/>
      <c r="GE277" s="309"/>
      <c r="GF277" s="309"/>
      <c r="GG277" s="309"/>
      <c r="GH277" s="309"/>
      <c r="GI277" s="309"/>
      <c r="GJ277" s="309"/>
      <c r="GK277" s="309"/>
      <c r="GL277" s="309"/>
      <c r="GM277" s="309"/>
      <c r="GN277" s="309"/>
      <c r="GO277" s="309"/>
      <c r="GP277" s="309"/>
      <c r="GQ277" s="309"/>
      <c r="GR277" s="309"/>
      <c r="GS277" s="309"/>
      <c r="GT277" s="309"/>
      <c r="GU277" s="309"/>
      <c r="GV277" s="309"/>
      <c r="GW277" s="309"/>
      <c r="GX277" s="309"/>
      <c r="GY277" s="309"/>
      <c r="GZ277" s="309"/>
      <c r="HA277" s="309"/>
      <c r="HB277" s="309"/>
      <c r="HC277" s="309"/>
      <c r="HD277" s="309"/>
      <c r="HE277" s="309"/>
      <c r="HF277" s="309"/>
      <c r="HG277" s="309"/>
      <c r="HH277" s="309"/>
      <c r="HI277" s="309"/>
      <c r="HJ277" s="309"/>
      <c r="HK277" s="309"/>
      <c r="HL277" s="309"/>
      <c r="HM277" s="309"/>
      <c r="HN277" s="309"/>
      <c r="HO277" s="309"/>
      <c r="HP277" s="309"/>
      <c r="HQ277" s="309"/>
      <c r="HR277" s="309"/>
      <c r="HS277" s="309"/>
      <c r="HT277" s="309"/>
      <c r="HU277" s="309"/>
      <c r="HV277" s="309"/>
      <c r="HW277" s="309"/>
      <c r="HX277" s="309"/>
      <c r="HY277" s="309"/>
      <c r="HZ277" s="309"/>
      <c r="IA277" s="309"/>
      <c r="IB277" s="309"/>
      <c r="IC277" s="309"/>
      <c r="ID277" s="309"/>
      <c r="IE277" s="309"/>
      <c r="IF277" s="309"/>
      <c r="IG277" s="309"/>
      <c r="IH277" s="309"/>
    </row>
    <row r="278" spans="1:242" ht="12.75" customHeight="1" x14ac:dyDescent="0.25">
      <c r="A278" s="247"/>
      <c r="B278" s="264"/>
      <c r="C278" s="264"/>
      <c r="D278" s="307"/>
      <c r="E278" s="307"/>
      <c r="F278" s="307"/>
      <c r="G278" s="307"/>
      <c r="H278" s="307"/>
      <c r="I278" s="307"/>
      <c r="J278" s="307"/>
      <c r="K278" s="307"/>
      <c r="L278" s="307"/>
      <c r="M278" s="307"/>
      <c r="N278" s="307"/>
      <c r="O278" s="307"/>
      <c r="P278" s="307"/>
      <c r="Q278" s="307"/>
      <c r="R278" s="307"/>
      <c r="S278" s="307"/>
      <c r="T278" s="307"/>
      <c r="U278" s="307"/>
      <c r="V278" s="307"/>
      <c r="W278" s="307"/>
      <c r="X278" s="307"/>
      <c r="Y278" s="307"/>
      <c r="Z278" s="307"/>
      <c r="AA278" s="307"/>
      <c r="AB278" s="307"/>
      <c r="AC278" s="307"/>
      <c r="AD278" s="307"/>
      <c r="AE278" s="307"/>
      <c r="AF278" s="307"/>
      <c r="AG278" s="307"/>
      <c r="AH278" s="307"/>
      <c r="AI278" s="307"/>
      <c r="AJ278" s="307"/>
      <c r="AK278" s="307"/>
      <c r="AL278" s="307"/>
      <c r="AM278" s="307"/>
      <c r="AN278" s="307"/>
      <c r="AO278" s="307"/>
      <c r="AP278" s="307"/>
      <c r="AQ278" s="307"/>
      <c r="AR278" s="307"/>
      <c r="AS278" s="307"/>
      <c r="AT278" s="307"/>
      <c r="AU278" s="307"/>
      <c r="AV278" s="307"/>
      <c r="AW278" s="307"/>
      <c r="AX278" s="307"/>
      <c r="AY278" s="307"/>
      <c r="AZ278" s="307"/>
      <c r="BA278" s="307"/>
      <c r="BB278" s="307"/>
      <c r="BC278" s="307"/>
      <c r="BD278" s="307"/>
      <c r="BE278" s="307"/>
      <c r="BF278" s="307"/>
      <c r="BG278" s="307"/>
      <c r="BH278" s="307"/>
      <c r="BI278" s="307"/>
      <c r="BJ278" s="307"/>
      <c r="BK278" s="307"/>
      <c r="BL278" s="307"/>
      <c r="BM278" s="307"/>
      <c r="BN278" s="307"/>
      <c r="BO278" s="307"/>
      <c r="BP278" s="307"/>
      <c r="BQ278" s="307"/>
      <c r="BR278" s="307"/>
      <c r="BS278" s="307"/>
      <c r="BT278" s="409"/>
      <c r="BV278" s="309"/>
      <c r="BW278" s="309"/>
      <c r="BX278" s="309"/>
      <c r="BY278" s="309"/>
      <c r="BZ278" s="309"/>
      <c r="CA278" s="309"/>
      <c r="CB278" s="309"/>
      <c r="CC278" s="309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9"/>
      <c r="FG278" s="309"/>
      <c r="FH278" s="309"/>
      <c r="FI278" s="309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9"/>
      <c r="FU278" s="309"/>
      <c r="FV278" s="309"/>
      <c r="FW278" s="309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9"/>
      <c r="GI278" s="309"/>
      <c r="GJ278" s="309"/>
      <c r="GK278" s="309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9"/>
      <c r="GW278" s="309"/>
      <c r="GX278" s="309"/>
      <c r="GY278" s="309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9"/>
      <c r="HK278" s="309"/>
      <c r="HL278" s="309"/>
      <c r="HM278" s="309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9"/>
      <c r="HY278" s="309"/>
      <c r="HZ278" s="309"/>
      <c r="IA278" s="309"/>
      <c r="IB278" s="309"/>
      <c r="IC278" s="309"/>
      <c r="ID278" s="309"/>
      <c r="IE278" s="309"/>
      <c r="IF278" s="309"/>
      <c r="IG278" s="309"/>
      <c r="IH278" s="309"/>
    </row>
    <row r="279" spans="1:242" ht="12.75" customHeight="1" x14ac:dyDescent="0.25">
      <c r="A279" s="247"/>
      <c r="B279" s="264"/>
      <c r="C279" s="264"/>
      <c r="D279" s="307"/>
      <c r="E279" s="307"/>
      <c r="F279" s="307"/>
      <c r="G279" s="307"/>
      <c r="H279" s="307"/>
      <c r="I279" s="307"/>
      <c r="J279" s="307"/>
      <c r="K279" s="307"/>
      <c r="L279" s="307"/>
      <c r="M279" s="307"/>
      <c r="N279" s="307"/>
      <c r="O279" s="307"/>
      <c r="P279" s="307"/>
      <c r="Q279" s="307"/>
      <c r="R279" s="307"/>
      <c r="S279" s="307"/>
      <c r="T279" s="307"/>
      <c r="U279" s="307"/>
      <c r="V279" s="307"/>
      <c r="W279" s="307"/>
      <c r="X279" s="307"/>
      <c r="Y279" s="307"/>
      <c r="Z279" s="307"/>
      <c r="AA279" s="307"/>
      <c r="AB279" s="307"/>
      <c r="AC279" s="307"/>
      <c r="AD279" s="307"/>
      <c r="AE279" s="307"/>
      <c r="AF279" s="307"/>
      <c r="AG279" s="307"/>
      <c r="AH279" s="307"/>
      <c r="AI279" s="307"/>
      <c r="AJ279" s="307"/>
      <c r="AK279" s="307"/>
      <c r="AL279" s="307"/>
      <c r="AM279" s="307"/>
      <c r="AN279" s="307"/>
      <c r="AO279" s="307"/>
      <c r="AP279" s="307"/>
      <c r="AQ279" s="307"/>
      <c r="AR279" s="307"/>
      <c r="AS279" s="307"/>
      <c r="AT279" s="307"/>
      <c r="AU279" s="307"/>
      <c r="AV279" s="307"/>
      <c r="AW279" s="307"/>
      <c r="AX279" s="307"/>
      <c r="AY279" s="307"/>
      <c r="AZ279" s="307"/>
      <c r="BA279" s="307"/>
      <c r="BB279" s="307"/>
      <c r="BC279" s="307"/>
      <c r="BD279" s="307"/>
      <c r="BE279" s="307"/>
      <c r="BF279" s="307"/>
      <c r="BG279" s="307"/>
      <c r="BH279" s="307"/>
      <c r="BI279" s="307"/>
      <c r="BJ279" s="307"/>
      <c r="BK279" s="307"/>
      <c r="BL279" s="307"/>
      <c r="BM279" s="307"/>
      <c r="BN279" s="307"/>
      <c r="BO279" s="307"/>
      <c r="BP279" s="307"/>
      <c r="BQ279" s="307"/>
      <c r="BR279" s="307"/>
      <c r="BS279" s="307"/>
      <c r="BT279" s="409"/>
      <c r="BV279" s="309"/>
      <c r="BW279" s="309"/>
      <c r="BX279" s="309"/>
      <c r="BY279" s="309"/>
      <c r="BZ279" s="309"/>
      <c r="CA279" s="309"/>
      <c r="CB279" s="309"/>
      <c r="CC279" s="309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9"/>
      <c r="CO279" s="309"/>
      <c r="CP279" s="309"/>
      <c r="CQ279" s="309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9"/>
      <c r="DC279" s="309"/>
      <c r="DD279" s="309"/>
      <c r="DE279" s="309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9"/>
      <c r="DQ279" s="309"/>
      <c r="DR279" s="309"/>
      <c r="DS279" s="309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9"/>
      <c r="EE279" s="309"/>
      <c r="EF279" s="309"/>
      <c r="EG279" s="309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9"/>
      <c r="ES279" s="309"/>
      <c r="ET279" s="309"/>
      <c r="EU279" s="309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9"/>
      <c r="FG279" s="309"/>
      <c r="FH279" s="309"/>
      <c r="FI279" s="309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9"/>
      <c r="FU279" s="309"/>
      <c r="FV279" s="309"/>
      <c r="FW279" s="309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9"/>
      <c r="GI279" s="309"/>
      <c r="GJ279" s="309"/>
      <c r="GK279" s="309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9"/>
      <c r="GW279" s="309"/>
      <c r="GX279" s="309"/>
      <c r="GY279" s="309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9"/>
      <c r="HK279" s="309"/>
      <c r="HL279" s="309"/>
      <c r="HM279" s="309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9"/>
      <c r="HY279" s="309"/>
      <c r="HZ279" s="309"/>
      <c r="IA279" s="309"/>
      <c r="IB279" s="309"/>
      <c r="IC279" s="309"/>
      <c r="ID279" s="309"/>
      <c r="IE279" s="309"/>
      <c r="IF279" s="309"/>
      <c r="IG279" s="309"/>
      <c r="IH279" s="309"/>
    </row>
    <row r="280" spans="1:242" ht="12.75" customHeight="1" x14ac:dyDescent="0.25">
      <c r="A280" s="247"/>
      <c r="B280" s="264"/>
      <c r="C280" s="264"/>
      <c r="D280" s="307"/>
      <c r="E280" s="307"/>
      <c r="F280" s="307"/>
      <c r="G280" s="307"/>
      <c r="H280" s="307"/>
      <c r="I280" s="307"/>
      <c r="J280" s="307"/>
      <c r="K280" s="307"/>
      <c r="L280" s="307"/>
      <c r="M280" s="307"/>
      <c r="N280" s="307"/>
      <c r="O280" s="307"/>
      <c r="P280" s="307"/>
      <c r="Q280" s="307"/>
      <c r="R280" s="307"/>
      <c r="S280" s="307"/>
      <c r="T280" s="307"/>
      <c r="U280" s="307"/>
      <c r="V280" s="307"/>
      <c r="W280" s="307"/>
      <c r="X280" s="307"/>
      <c r="Y280" s="307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7"/>
      <c r="AK280" s="307"/>
      <c r="AL280" s="307"/>
      <c r="AM280" s="307"/>
      <c r="AN280" s="307"/>
      <c r="AO280" s="307"/>
      <c r="AP280" s="307"/>
      <c r="AQ280" s="307"/>
      <c r="AR280" s="307"/>
      <c r="AS280" s="307"/>
      <c r="AT280" s="307"/>
      <c r="AU280" s="307"/>
      <c r="AV280" s="307"/>
      <c r="AW280" s="307"/>
      <c r="AX280" s="307"/>
      <c r="AY280" s="307"/>
      <c r="AZ280" s="307"/>
      <c r="BA280" s="307"/>
      <c r="BB280" s="307"/>
      <c r="BC280" s="307"/>
      <c r="BD280" s="307"/>
      <c r="BE280" s="307"/>
      <c r="BF280" s="307"/>
      <c r="BG280" s="307"/>
      <c r="BH280" s="307"/>
      <c r="BI280" s="307"/>
      <c r="BJ280" s="307"/>
      <c r="BK280" s="307"/>
      <c r="BL280" s="307"/>
      <c r="BM280" s="307"/>
      <c r="BN280" s="307"/>
      <c r="BO280" s="307"/>
      <c r="BP280" s="307"/>
      <c r="BQ280" s="307"/>
      <c r="BR280" s="307"/>
      <c r="BS280" s="307"/>
      <c r="BT280" s="409"/>
      <c r="BV280" s="309"/>
      <c r="BW280" s="309"/>
      <c r="BX280" s="309"/>
      <c r="BY280" s="309"/>
      <c r="BZ280" s="309"/>
      <c r="CA280" s="309"/>
      <c r="CB280" s="309"/>
      <c r="CC280" s="309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9"/>
      <c r="CO280" s="309"/>
      <c r="CP280" s="309"/>
      <c r="CQ280" s="309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9"/>
      <c r="DC280" s="309"/>
      <c r="DD280" s="309"/>
      <c r="DE280" s="309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9"/>
      <c r="DQ280" s="309"/>
      <c r="DR280" s="309"/>
      <c r="DS280" s="309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9"/>
      <c r="EE280" s="309"/>
      <c r="EF280" s="309"/>
      <c r="EG280" s="309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9"/>
      <c r="ES280" s="309"/>
      <c r="ET280" s="309"/>
      <c r="EU280" s="309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9"/>
      <c r="FG280" s="309"/>
      <c r="FH280" s="309"/>
      <c r="FI280" s="309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9"/>
      <c r="FU280" s="309"/>
      <c r="FV280" s="309"/>
      <c r="FW280" s="309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9"/>
      <c r="GI280" s="309"/>
      <c r="GJ280" s="309"/>
      <c r="GK280" s="309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9"/>
      <c r="GW280" s="309"/>
      <c r="GX280" s="309"/>
      <c r="GY280" s="309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9"/>
      <c r="HK280" s="309"/>
      <c r="HL280" s="309"/>
      <c r="HM280" s="309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9"/>
      <c r="HY280" s="309"/>
      <c r="HZ280" s="309"/>
      <c r="IA280" s="309"/>
      <c r="IB280" s="309"/>
      <c r="IC280" s="309"/>
      <c r="ID280" s="309"/>
      <c r="IE280" s="309"/>
      <c r="IF280" s="309"/>
      <c r="IG280" s="309"/>
      <c r="IH280" s="309"/>
    </row>
    <row r="281" spans="1:242" ht="12.75" customHeight="1" x14ac:dyDescent="0.25">
      <c r="A281" s="247"/>
      <c r="B281" s="264"/>
      <c r="C281" s="264"/>
      <c r="D281" s="307"/>
      <c r="E281" s="307"/>
      <c r="F281" s="307"/>
      <c r="G281" s="307"/>
      <c r="H281" s="307"/>
      <c r="I281" s="307"/>
      <c r="J281" s="307"/>
      <c r="K281" s="307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7"/>
      <c r="W281" s="307"/>
      <c r="X281" s="307"/>
      <c r="Y281" s="307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/>
      <c r="AJ281" s="307"/>
      <c r="AK281" s="307"/>
      <c r="AL281" s="307"/>
      <c r="AM281" s="307"/>
      <c r="AN281" s="307"/>
      <c r="AO281" s="307"/>
      <c r="AP281" s="307"/>
      <c r="AQ281" s="307"/>
      <c r="AR281" s="307"/>
      <c r="AS281" s="307"/>
      <c r="AT281" s="307"/>
      <c r="AU281" s="307"/>
      <c r="AV281" s="307"/>
      <c r="AW281" s="307"/>
      <c r="AX281" s="307"/>
      <c r="AY281" s="307"/>
      <c r="AZ281" s="307"/>
      <c r="BA281" s="307"/>
      <c r="BB281" s="307"/>
      <c r="BC281" s="307"/>
      <c r="BD281" s="307"/>
      <c r="BE281" s="307"/>
      <c r="BF281" s="307"/>
      <c r="BG281" s="307"/>
      <c r="BH281" s="307"/>
      <c r="BI281" s="307"/>
      <c r="BJ281" s="307"/>
      <c r="BK281" s="307"/>
      <c r="BL281" s="307"/>
      <c r="BM281" s="307"/>
      <c r="BN281" s="307"/>
      <c r="BO281" s="307"/>
      <c r="BP281" s="307"/>
      <c r="BQ281" s="307"/>
      <c r="BR281" s="307"/>
      <c r="BS281" s="307"/>
      <c r="BT281" s="409"/>
      <c r="BV281" s="309"/>
      <c r="BW281" s="309"/>
      <c r="BX281" s="309"/>
      <c r="BY281" s="309"/>
      <c r="BZ281" s="309"/>
      <c r="CA281" s="309"/>
      <c r="CB281" s="309"/>
      <c r="CC281" s="309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9"/>
      <c r="CO281" s="309"/>
      <c r="CP281" s="309"/>
      <c r="CQ281" s="309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9"/>
      <c r="DC281" s="309"/>
      <c r="DD281" s="309"/>
      <c r="DE281" s="309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9"/>
      <c r="DQ281" s="309"/>
      <c r="DR281" s="309"/>
      <c r="DS281" s="309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9"/>
      <c r="EE281" s="309"/>
      <c r="EF281" s="309"/>
      <c r="EG281" s="309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9"/>
      <c r="ES281" s="309"/>
      <c r="ET281" s="309"/>
      <c r="EU281" s="309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9"/>
      <c r="FG281" s="309"/>
      <c r="FH281" s="309"/>
      <c r="FI281" s="309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9"/>
      <c r="FU281" s="309"/>
      <c r="FV281" s="309"/>
      <c r="FW281" s="309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9"/>
      <c r="GI281" s="309"/>
      <c r="GJ281" s="309"/>
      <c r="GK281" s="309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9"/>
      <c r="GW281" s="309"/>
      <c r="GX281" s="309"/>
      <c r="GY281" s="309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9"/>
      <c r="HK281" s="309"/>
      <c r="HL281" s="309"/>
      <c r="HM281" s="309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9"/>
      <c r="HY281" s="309"/>
      <c r="HZ281" s="309"/>
      <c r="IA281" s="309"/>
      <c r="IB281" s="309"/>
      <c r="IC281" s="309"/>
      <c r="ID281" s="309"/>
      <c r="IE281" s="309"/>
      <c r="IF281" s="309"/>
      <c r="IG281" s="309"/>
      <c r="IH281" s="309"/>
    </row>
    <row r="282" spans="1:242" ht="12.75" customHeight="1" x14ac:dyDescent="0.25">
      <c r="A282" s="247"/>
      <c r="B282" s="264"/>
      <c r="C282" s="264"/>
      <c r="D282" s="307"/>
      <c r="E282" s="307"/>
      <c r="F282" s="307"/>
      <c r="G282" s="307"/>
      <c r="H282" s="307"/>
      <c r="I282" s="307"/>
      <c r="J282" s="307"/>
      <c r="K282" s="307"/>
      <c r="L282" s="307"/>
      <c r="M282" s="307"/>
      <c r="N282" s="307"/>
      <c r="O282" s="307"/>
      <c r="P282" s="307"/>
      <c r="Q282" s="307"/>
      <c r="R282" s="307"/>
      <c r="S282" s="307"/>
      <c r="T282" s="307"/>
      <c r="U282" s="307"/>
      <c r="V282" s="307"/>
      <c r="W282" s="307"/>
      <c r="X282" s="307"/>
      <c r="Y282" s="307"/>
      <c r="Z282" s="307"/>
      <c r="AA282" s="307"/>
      <c r="AB282" s="307"/>
      <c r="AC282" s="307"/>
      <c r="AD282" s="307"/>
      <c r="AE282" s="307"/>
      <c r="AF282" s="307"/>
      <c r="AG282" s="307"/>
      <c r="AH282" s="307"/>
      <c r="AI282" s="307"/>
      <c r="AJ282" s="307"/>
      <c r="AK282" s="307"/>
      <c r="AL282" s="307"/>
      <c r="AM282" s="307"/>
      <c r="AN282" s="307"/>
      <c r="AO282" s="307"/>
      <c r="AP282" s="307"/>
      <c r="AQ282" s="307"/>
      <c r="AR282" s="307"/>
      <c r="AS282" s="307"/>
      <c r="AT282" s="307"/>
      <c r="AU282" s="307"/>
      <c r="AV282" s="307"/>
      <c r="AW282" s="307"/>
      <c r="AX282" s="307"/>
      <c r="AY282" s="307"/>
      <c r="AZ282" s="307"/>
      <c r="BA282" s="307"/>
      <c r="BB282" s="307"/>
      <c r="BC282" s="307"/>
      <c r="BD282" s="307"/>
      <c r="BE282" s="307"/>
      <c r="BF282" s="307"/>
      <c r="BG282" s="307"/>
      <c r="BH282" s="307"/>
      <c r="BI282" s="307"/>
      <c r="BJ282" s="307"/>
      <c r="BK282" s="307"/>
      <c r="BL282" s="307"/>
      <c r="BM282" s="307"/>
      <c r="BN282" s="307"/>
      <c r="BO282" s="307"/>
      <c r="BP282" s="307"/>
      <c r="BQ282" s="307"/>
      <c r="BR282" s="307"/>
      <c r="BS282" s="307"/>
      <c r="BT282" s="409"/>
      <c r="BV282" s="309"/>
      <c r="BW282" s="309"/>
      <c r="BX282" s="309"/>
      <c r="BY282" s="309"/>
      <c r="BZ282" s="309"/>
      <c r="CA282" s="309"/>
      <c r="CB282" s="309"/>
      <c r="CC282" s="309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9"/>
      <c r="CO282" s="309"/>
      <c r="CP282" s="309"/>
      <c r="CQ282" s="309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9"/>
      <c r="DC282" s="309"/>
      <c r="DD282" s="309"/>
      <c r="DE282" s="309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9"/>
      <c r="DQ282" s="309"/>
      <c r="DR282" s="309"/>
      <c r="DS282" s="309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9"/>
      <c r="EE282" s="309"/>
      <c r="EF282" s="309"/>
      <c r="EG282" s="309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9"/>
      <c r="ES282" s="309"/>
      <c r="ET282" s="309"/>
      <c r="EU282" s="309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9"/>
      <c r="FG282" s="309"/>
      <c r="FH282" s="309"/>
      <c r="FI282" s="309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9"/>
      <c r="FU282" s="309"/>
      <c r="FV282" s="309"/>
      <c r="FW282" s="309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9"/>
      <c r="GI282" s="309"/>
      <c r="GJ282" s="309"/>
      <c r="GK282" s="309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9"/>
      <c r="GW282" s="309"/>
      <c r="GX282" s="309"/>
      <c r="GY282" s="309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9"/>
      <c r="HK282" s="309"/>
      <c r="HL282" s="309"/>
      <c r="HM282" s="309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9"/>
      <c r="HY282" s="309"/>
      <c r="HZ282" s="309"/>
      <c r="IA282" s="309"/>
      <c r="IB282" s="309"/>
      <c r="IC282" s="309"/>
      <c r="ID282" s="309"/>
      <c r="IE282" s="309"/>
      <c r="IF282" s="309"/>
      <c r="IG282" s="309"/>
      <c r="IH282" s="309"/>
    </row>
    <row r="283" spans="1:242" ht="12.75" customHeight="1" x14ac:dyDescent="0.25">
      <c r="A283" s="247"/>
      <c r="B283" s="264"/>
      <c r="C283" s="264"/>
      <c r="D283" s="307"/>
      <c r="E283" s="307"/>
      <c r="F283" s="307"/>
      <c r="G283" s="307"/>
      <c r="H283" s="307"/>
      <c r="I283" s="307"/>
      <c r="J283" s="307"/>
      <c r="K283" s="307"/>
      <c r="L283" s="307"/>
      <c r="M283" s="307"/>
      <c r="N283" s="307"/>
      <c r="O283" s="307"/>
      <c r="P283" s="307"/>
      <c r="Q283" s="307"/>
      <c r="R283" s="307"/>
      <c r="S283" s="307"/>
      <c r="T283" s="307"/>
      <c r="U283" s="307"/>
      <c r="V283" s="307"/>
      <c r="W283" s="307"/>
      <c r="X283" s="307"/>
      <c r="Y283" s="307"/>
      <c r="Z283" s="307"/>
      <c r="AA283" s="307"/>
      <c r="AB283" s="307"/>
      <c r="AC283" s="307"/>
      <c r="AD283" s="307"/>
      <c r="AE283" s="307"/>
      <c r="AF283" s="307"/>
      <c r="AG283" s="307"/>
      <c r="AH283" s="307"/>
      <c r="AI283" s="307"/>
      <c r="AJ283" s="307"/>
      <c r="AK283" s="307"/>
      <c r="AL283" s="307"/>
      <c r="AM283" s="307"/>
      <c r="AN283" s="307"/>
      <c r="AO283" s="307"/>
      <c r="AP283" s="307"/>
      <c r="AQ283" s="307"/>
      <c r="AR283" s="307"/>
      <c r="AS283" s="307"/>
      <c r="AT283" s="307"/>
      <c r="AU283" s="307"/>
      <c r="AV283" s="307"/>
      <c r="AW283" s="307"/>
      <c r="AX283" s="307"/>
      <c r="AY283" s="307"/>
      <c r="AZ283" s="307"/>
      <c r="BA283" s="307"/>
      <c r="BB283" s="307"/>
      <c r="BC283" s="307"/>
      <c r="BD283" s="307"/>
      <c r="BE283" s="307"/>
      <c r="BF283" s="307"/>
      <c r="BG283" s="307"/>
      <c r="BH283" s="307"/>
      <c r="BI283" s="307"/>
      <c r="BJ283" s="307"/>
      <c r="BK283" s="307"/>
      <c r="BL283" s="307"/>
      <c r="BM283" s="307"/>
      <c r="BN283" s="307"/>
      <c r="BO283" s="307"/>
      <c r="BP283" s="307"/>
      <c r="BQ283" s="307"/>
      <c r="BR283" s="307"/>
      <c r="BS283" s="307"/>
      <c r="BT283" s="409"/>
      <c r="BV283" s="309"/>
      <c r="BW283" s="309"/>
      <c r="BX283" s="309"/>
      <c r="BY283" s="309"/>
      <c r="BZ283" s="309"/>
      <c r="CA283" s="309"/>
      <c r="CB283" s="309"/>
      <c r="CC283" s="309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9"/>
      <c r="CO283" s="309"/>
      <c r="CP283" s="309"/>
      <c r="CQ283" s="309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9"/>
      <c r="DC283" s="309"/>
      <c r="DD283" s="309"/>
      <c r="DE283" s="309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9"/>
      <c r="DQ283" s="309"/>
      <c r="DR283" s="309"/>
      <c r="DS283" s="309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9"/>
      <c r="EE283" s="309"/>
      <c r="EF283" s="309"/>
      <c r="EG283" s="309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9"/>
      <c r="ES283" s="309"/>
      <c r="ET283" s="309"/>
      <c r="EU283" s="309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9"/>
      <c r="FG283" s="309"/>
      <c r="FH283" s="309"/>
      <c r="FI283" s="309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9"/>
      <c r="FU283" s="309"/>
      <c r="FV283" s="309"/>
      <c r="FW283" s="309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9"/>
      <c r="GI283" s="309"/>
      <c r="GJ283" s="309"/>
      <c r="GK283" s="309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9"/>
      <c r="GW283" s="309"/>
      <c r="GX283" s="309"/>
      <c r="GY283" s="309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9"/>
      <c r="HK283" s="309"/>
      <c r="HL283" s="309"/>
      <c r="HM283" s="309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9"/>
      <c r="HY283" s="309"/>
      <c r="HZ283" s="309"/>
      <c r="IA283" s="309"/>
      <c r="IB283" s="309"/>
      <c r="IC283" s="309"/>
      <c r="ID283" s="309"/>
      <c r="IE283" s="309"/>
      <c r="IF283" s="309"/>
      <c r="IG283" s="309"/>
      <c r="IH283" s="309"/>
    </row>
    <row r="284" spans="1:242" ht="12.75" customHeight="1" x14ac:dyDescent="0.25">
      <c r="A284" s="247"/>
      <c r="B284" s="264"/>
      <c r="C284" s="264"/>
      <c r="D284" s="307"/>
      <c r="E284" s="307"/>
      <c r="F284" s="307"/>
      <c r="G284" s="307"/>
      <c r="H284" s="307"/>
      <c r="I284" s="307"/>
      <c r="J284" s="307"/>
      <c r="K284" s="307"/>
      <c r="L284" s="307"/>
      <c r="M284" s="307"/>
      <c r="N284" s="307"/>
      <c r="O284" s="307"/>
      <c r="P284" s="307"/>
      <c r="Q284" s="307"/>
      <c r="R284" s="307"/>
      <c r="S284" s="307"/>
      <c r="T284" s="307"/>
      <c r="U284" s="307"/>
      <c r="V284" s="307"/>
      <c r="W284" s="307"/>
      <c r="X284" s="307"/>
      <c r="Y284" s="307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7"/>
      <c r="AK284" s="307"/>
      <c r="AL284" s="307"/>
      <c r="AM284" s="307"/>
      <c r="AN284" s="307"/>
      <c r="AO284" s="307"/>
      <c r="AP284" s="307"/>
      <c r="AQ284" s="307"/>
      <c r="AR284" s="307"/>
      <c r="AS284" s="307"/>
      <c r="AT284" s="307"/>
      <c r="AU284" s="307"/>
      <c r="AV284" s="307"/>
      <c r="AW284" s="307"/>
      <c r="AX284" s="307"/>
      <c r="AY284" s="307"/>
      <c r="AZ284" s="307"/>
      <c r="BA284" s="307"/>
      <c r="BB284" s="307"/>
      <c r="BC284" s="307"/>
      <c r="BD284" s="307"/>
      <c r="BE284" s="307"/>
      <c r="BF284" s="307"/>
      <c r="BG284" s="307"/>
      <c r="BH284" s="307"/>
      <c r="BI284" s="307"/>
      <c r="BJ284" s="307"/>
      <c r="BK284" s="307"/>
      <c r="BL284" s="307"/>
      <c r="BM284" s="307"/>
      <c r="BN284" s="307"/>
      <c r="BO284" s="307"/>
      <c r="BP284" s="307"/>
      <c r="BQ284" s="307"/>
      <c r="BR284" s="307"/>
      <c r="BS284" s="307"/>
      <c r="BT284" s="409"/>
      <c r="BV284" s="309"/>
      <c r="BW284" s="309"/>
      <c r="BX284" s="309"/>
      <c r="BY284" s="309"/>
      <c r="BZ284" s="309"/>
      <c r="CA284" s="309"/>
      <c r="CB284" s="309"/>
      <c r="CC284" s="309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9"/>
      <c r="CO284" s="309"/>
      <c r="CP284" s="309"/>
      <c r="CQ284" s="309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9"/>
      <c r="DC284" s="309"/>
      <c r="DD284" s="309"/>
      <c r="DE284" s="309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9"/>
      <c r="DQ284" s="309"/>
      <c r="DR284" s="309"/>
      <c r="DS284" s="309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9"/>
      <c r="EE284" s="309"/>
      <c r="EF284" s="309"/>
      <c r="EG284" s="309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9"/>
      <c r="ES284" s="309"/>
      <c r="ET284" s="309"/>
      <c r="EU284" s="309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9"/>
      <c r="FG284" s="309"/>
      <c r="FH284" s="309"/>
      <c r="FI284" s="309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9"/>
      <c r="FU284" s="309"/>
      <c r="FV284" s="309"/>
      <c r="FW284" s="309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9"/>
      <c r="GI284" s="309"/>
      <c r="GJ284" s="309"/>
      <c r="GK284" s="309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9"/>
      <c r="GW284" s="309"/>
      <c r="GX284" s="309"/>
      <c r="GY284" s="309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9"/>
      <c r="HK284" s="309"/>
      <c r="HL284" s="309"/>
      <c r="HM284" s="309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9"/>
      <c r="HY284" s="309"/>
      <c r="HZ284" s="309"/>
      <c r="IA284" s="309"/>
      <c r="IB284" s="309"/>
      <c r="IC284" s="309"/>
      <c r="ID284" s="309"/>
      <c r="IE284" s="309"/>
      <c r="IF284" s="309"/>
      <c r="IG284" s="309"/>
      <c r="IH284" s="309"/>
    </row>
    <row r="285" spans="1:242" ht="12.75" customHeight="1" x14ac:dyDescent="0.25">
      <c r="A285" s="247"/>
      <c r="B285" s="264"/>
      <c r="C285" s="264"/>
      <c r="D285" s="307"/>
      <c r="E285" s="307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7"/>
      <c r="AF285" s="307"/>
      <c r="AG285" s="307"/>
      <c r="AH285" s="307"/>
      <c r="AI285" s="307"/>
      <c r="AJ285" s="307"/>
      <c r="AK285" s="307"/>
      <c r="AL285" s="307"/>
      <c r="AM285" s="307"/>
      <c r="AN285" s="307"/>
      <c r="AO285" s="307"/>
      <c r="AP285" s="307"/>
      <c r="AQ285" s="307"/>
      <c r="AR285" s="307"/>
      <c r="AS285" s="307"/>
      <c r="AT285" s="307"/>
      <c r="AU285" s="307"/>
      <c r="AV285" s="307"/>
      <c r="AW285" s="307"/>
      <c r="AX285" s="307"/>
      <c r="AY285" s="307"/>
      <c r="AZ285" s="307"/>
      <c r="BA285" s="307"/>
      <c r="BB285" s="307"/>
      <c r="BC285" s="307"/>
      <c r="BD285" s="307"/>
      <c r="BE285" s="307"/>
      <c r="BF285" s="307"/>
      <c r="BG285" s="307"/>
      <c r="BH285" s="307"/>
      <c r="BI285" s="307"/>
      <c r="BJ285" s="307"/>
      <c r="BK285" s="307"/>
      <c r="BL285" s="307"/>
      <c r="BM285" s="307"/>
      <c r="BN285" s="307"/>
      <c r="BO285" s="307"/>
      <c r="BP285" s="307"/>
      <c r="BQ285" s="307"/>
      <c r="BR285" s="307"/>
      <c r="BS285" s="307"/>
      <c r="BT285" s="409"/>
      <c r="BV285" s="309"/>
      <c r="BW285" s="309"/>
      <c r="BX285" s="309"/>
      <c r="BY285" s="309"/>
      <c r="BZ285" s="309"/>
      <c r="CA285" s="309"/>
      <c r="CB285" s="309"/>
      <c r="CC285" s="309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9"/>
      <c r="CO285" s="309"/>
      <c r="CP285" s="309"/>
      <c r="CQ285" s="309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9"/>
      <c r="DC285" s="309"/>
      <c r="DD285" s="309"/>
      <c r="DE285" s="309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9"/>
      <c r="DQ285" s="309"/>
      <c r="DR285" s="309"/>
      <c r="DS285" s="309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9"/>
      <c r="EE285" s="309"/>
      <c r="EF285" s="309"/>
      <c r="EG285" s="309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9"/>
      <c r="ES285" s="309"/>
      <c r="ET285" s="309"/>
      <c r="EU285" s="309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9"/>
      <c r="FG285" s="309"/>
      <c r="FH285" s="309"/>
      <c r="FI285" s="309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9"/>
      <c r="FU285" s="309"/>
      <c r="FV285" s="309"/>
      <c r="FW285" s="309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9"/>
      <c r="GI285" s="309"/>
      <c r="GJ285" s="309"/>
      <c r="GK285" s="309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9"/>
      <c r="GW285" s="309"/>
      <c r="GX285" s="309"/>
      <c r="GY285" s="309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9"/>
      <c r="HK285" s="309"/>
      <c r="HL285" s="309"/>
      <c r="HM285" s="309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9"/>
      <c r="HY285" s="309"/>
      <c r="HZ285" s="309"/>
      <c r="IA285" s="309"/>
      <c r="IB285" s="309"/>
      <c r="IC285" s="309"/>
      <c r="ID285" s="309"/>
      <c r="IE285" s="309"/>
      <c r="IF285" s="309"/>
      <c r="IG285" s="309"/>
      <c r="IH285" s="309"/>
    </row>
    <row r="286" spans="1:242" ht="12.75" customHeight="1" x14ac:dyDescent="0.25">
      <c r="A286" s="247"/>
      <c r="B286" s="264"/>
      <c r="C286" s="264"/>
      <c r="D286" s="307"/>
      <c r="E286" s="307"/>
      <c r="F286" s="307"/>
      <c r="G286" s="307"/>
      <c r="H286" s="307"/>
      <c r="I286" s="307"/>
      <c r="J286" s="307"/>
      <c r="K286" s="307"/>
      <c r="L286" s="307"/>
      <c r="M286" s="307"/>
      <c r="N286" s="307"/>
      <c r="O286" s="307"/>
      <c r="P286" s="307"/>
      <c r="Q286" s="307"/>
      <c r="R286" s="307"/>
      <c r="S286" s="307"/>
      <c r="T286" s="307"/>
      <c r="U286" s="307"/>
      <c r="V286" s="307"/>
      <c r="W286" s="307"/>
      <c r="X286" s="307"/>
      <c r="Y286" s="307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7"/>
      <c r="AK286" s="307"/>
      <c r="AL286" s="307"/>
      <c r="AM286" s="307"/>
      <c r="AN286" s="307"/>
      <c r="AO286" s="307"/>
      <c r="AP286" s="307"/>
      <c r="AQ286" s="307"/>
      <c r="AR286" s="307"/>
      <c r="AS286" s="307"/>
      <c r="AT286" s="307"/>
      <c r="AU286" s="307"/>
      <c r="AV286" s="307"/>
      <c r="AW286" s="307"/>
      <c r="AX286" s="307"/>
      <c r="AY286" s="307"/>
      <c r="AZ286" s="307"/>
      <c r="BA286" s="307"/>
      <c r="BB286" s="307"/>
      <c r="BC286" s="307"/>
      <c r="BD286" s="307"/>
      <c r="BE286" s="307"/>
      <c r="BF286" s="307"/>
      <c r="BG286" s="307"/>
      <c r="BH286" s="307"/>
      <c r="BI286" s="307"/>
      <c r="BJ286" s="307"/>
      <c r="BK286" s="307"/>
      <c r="BL286" s="307"/>
      <c r="BM286" s="307"/>
      <c r="BN286" s="307"/>
      <c r="BO286" s="307"/>
      <c r="BP286" s="307"/>
      <c r="BQ286" s="307"/>
      <c r="BR286" s="307"/>
      <c r="BS286" s="307"/>
      <c r="BT286" s="409"/>
      <c r="BV286" s="309"/>
      <c r="BW286" s="309"/>
      <c r="BX286" s="309"/>
      <c r="BY286" s="309"/>
      <c r="BZ286" s="309"/>
      <c r="CA286" s="309"/>
      <c r="CB286" s="309"/>
      <c r="CC286" s="309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9"/>
      <c r="CO286" s="309"/>
      <c r="CP286" s="309"/>
      <c r="CQ286" s="309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9"/>
      <c r="DC286" s="309"/>
      <c r="DD286" s="309"/>
      <c r="DE286" s="309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9"/>
      <c r="DQ286" s="309"/>
      <c r="DR286" s="309"/>
      <c r="DS286" s="309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9"/>
      <c r="EE286" s="309"/>
      <c r="EF286" s="309"/>
      <c r="EG286" s="309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9"/>
      <c r="ES286" s="309"/>
      <c r="ET286" s="309"/>
      <c r="EU286" s="309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9"/>
      <c r="FG286" s="309"/>
      <c r="FH286" s="309"/>
      <c r="FI286" s="309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9"/>
      <c r="FU286" s="309"/>
      <c r="FV286" s="309"/>
      <c r="FW286" s="309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9"/>
      <c r="GI286" s="309"/>
      <c r="GJ286" s="309"/>
      <c r="GK286" s="309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9"/>
      <c r="GW286" s="309"/>
      <c r="GX286" s="309"/>
      <c r="GY286" s="309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9"/>
      <c r="HK286" s="309"/>
      <c r="HL286" s="309"/>
      <c r="HM286" s="309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9"/>
      <c r="HY286" s="309"/>
      <c r="HZ286" s="309"/>
      <c r="IA286" s="309"/>
      <c r="IB286" s="309"/>
      <c r="IC286" s="309"/>
      <c r="ID286" s="309"/>
      <c r="IE286" s="309"/>
      <c r="IF286" s="309"/>
      <c r="IG286" s="309"/>
      <c r="IH286" s="309"/>
    </row>
    <row r="287" spans="1:242" ht="12.75" customHeight="1" x14ac:dyDescent="0.25">
      <c r="A287" s="247"/>
      <c r="B287" s="264"/>
      <c r="C287" s="264"/>
      <c r="D287" s="307"/>
      <c r="E287" s="307"/>
      <c r="F287" s="307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7"/>
      <c r="AK287" s="307"/>
      <c r="AL287" s="307"/>
      <c r="AM287" s="307"/>
      <c r="AN287" s="307"/>
      <c r="AO287" s="307"/>
      <c r="AP287" s="307"/>
      <c r="AQ287" s="307"/>
      <c r="AR287" s="307"/>
      <c r="AS287" s="307"/>
      <c r="AT287" s="307"/>
      <c r="AU287" s="307"/>
      <c r="AV287" s="307"/>
      <c r="AW287" s="307"/>
      <c r="AX287" s="307"/>
      <c r="AY287" s="307"/>
      <c r="AZ287" s="307"/>
      <c r="BA287" s="307"/>
      <c r="BB287" s="307"/>
      <c r="BC287" s="307"/>
      <c r="BD287" s="307"/>
      <c r="BE287" s="307"/>
      <c r="BF287" s="307"/>
      <c r="BG287" s="307"/>
      <c r="BH287" s="307"/>
      <c r="BI287" s="307"/>
      <c r="BJ287" s="307"/>
      <c r="BK287" s="307"/>
      <c r="BL287" s="307"/>
      <c r="BM287" s="307"/>
      <c r="BN287" s="307"/>
      <c r="BO287" s="307"/>
      <c r="BP287" s="307"/>
      <c r="BQ287" s="307"/>
      <c r="BR287" s="307"/>
      <c r="BS287" s="307"/>
      <c r="BT287" s="409"/>
      <c r="BV287" s="309"/>
      <c r="BW287" s="309"/>
      <c r="BX287" s="309"/>
      <c r="BY287" s="309"/>
      <c r="BZ287" s="309"/>
      <c r="CA287" s="309"/>
      <c r="CB287" s="309"/>
      <c r="CC287" s="309"/>
      <c r="CD287" s="309"/>
      <c r="CE287" s="309"/>
      <c r="CF287" s="309"/>
      <c r="CG287" s="309"/>
      <c r="CH287" s="309"/>
      <c r="CI287" s="309"/>
      <c r="CJ287" s="309"/>
      <c r="CK287" s="309"/>
      <c r="CL287" s="309"/>
      <c r="CM287" s="309"/>
      <c r="CN287" s="309"/>
      <c r="CO287" s="309"/>
      <c r="CP287" s="309"/>
      <c r="CQ287" s="309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9"/>
      <c r="DC287" s="309"/>
      <c r="DD287" s="309"/>
      <c r="DE287" s="309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9"/>
      <c r="DQ287" s="309"/>
      <c r="DR287" s="309"/>
      <c r="DS287" s="309"/>
      <c r="DT287" s="309"/>
      <c r="DU287" s="309"/>
      <c r="DV287" s="309"/>
      <c r="DW287" s="309"/>
      <c r="DX287" s="309"/>
      <c r="DY287" s="309"/>
      <c r="DZ287" s="309"/>
      <c r="EA287" s="309"/>
      <c r="EB287" s="309"/>
      <c r="EC287" s="309"/>
      <c r="ED287" s="309"/>
      <c r="EE287" s="309"/>
      <c r="EF287" s="309"/>
      <c r="EG287" s="309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9"/>
      <c r="ES287" s="309"/>
      <c r="ET287" s="309"/>
      <c r="EU287" s="309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9"/>
      <c r="FG287" s="309"/>
      <c r="FH287" s="309"/>
      <c r="FI287" s="309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9"/>
      <c r="FU287" s="309"/>
      <c r="FV287" s="309"/>
      <c r="FW287" s="309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9"/>
      <c r="GI287" s="309"/>
      <c r="GJ287" s="309"/>
      <c r="GK287" s="309"/>
      <c r="GL287" s="309"/>
      <c r="GM287" s="309"/>
      <c r="GN287" s="309"/>
      <c r="GO287" s="309"/>
      <c r="GP287" s="309"/>
      <c r="GQ287" s="309"/>
      <c r="GR287" s="309"/>
      <c r="GS287" s="309"/>
      <c r="GT287" s="309"/>
      <c r="GU287" s="309"/>
      <c r="GV287" s="309"/>
      <c r="GW287" s="309"/>
      <c r="GX287" s="309"/>
      <c r="GY287" s="309"/>
      <c r="GZ287" s="309"/>
      <c r="HA287" s="309"/>
      <c r="HB287" s="309"/>
      <c r="HC287" s="309"/>
      <c r="HD287" s="309"/>
      <c r="HE287" s="309"/>
      <c r="HF287" s="309"/>
      <c r="HG287" s="309"/>
      <c r="HH287" s="309"/>
      <c r="HI287" s="309"/>
      <c r="HJ287" s="309"/>
      <c r="HK287" s="309"/>
      <c r="HL287" s="309"/>
      <c r="HM287" s="309"/>
      <c r="HN287" s="309"/>
      <c r="HO287" s="309"/>
      <c r="HP287" s="309"/>
      <c r="HQ287" s="309"/>
      <c r="HR287" s="309"/>
      <c r="HS287" s="309"/>
      <c r="HT287" s="309"/>
      <c r="HU287" s="309"/>
      <c r="HV287" s="309"/>
      <c r="HW287" s="309"/>
      <c r="HX287" s="309"/>
      <c r="HY287" s="309"/>
      <c r="HZ287" s="309"/>
      <c r="IA287" s="309"/>
      <c r="IB287" s="309"/>
      <c r="IC287" s="309"/>
      <c r="ID287" s="309"/>
      <c r="IE287" s="309"/>
      <c r="IF287" s="309"/>
      <c r="IG287" s="309"/>
      <c r="IH287" s="309"/>
    </row>
    <row r="288" spans="1:242" ht="12.75" customHeight="1" x14ac:dyDescent="0.25">
      <c r="A288" s="247"/>
      <c r="B288" s="264"/>
      <c r="C288" s="264"/>
      <c r="D288" s="307"/>
      <c r="E288" s="307"/>
      <c r="F288" s="307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  <c r="AA288" s="307"/>
      <c r="AB288" s="307"/>
      <c r="AC288" s="307"/>
      <c r="AD288" s="307"/>
      <c r="AE288" s="307"/>
      <c r="AF288" s="307"/>
      <c r="AG288" s="307"/>
      <c r="AH288" s="307"/>
      <c r="AI288" s="307"/>
      <c r="AJ288" s="307"/>
      <c r="AK288" s="307"/>
      <c r="AL288" s="307"/>
      <c r="AM288" s="307"/>
      <c r="AN288" s="307"/>
      <c r="AO288" s="307"/>
      <c r="AP288" s="307"/>
      <c r="AQ288" s="307"/>
      <c r="AR288" s="307"/>
      <c r="AS288" s="307"/>
      <c r="AT288" s="307"/>
      <c r="AU288" s="307"/>
      <c r="AV288" s="307"/>
      <c r="AW288" s="307"/>
      <c r="AX288" s="307"/>
      <c r="AY288" s="307"/>
      <c r="AZ288" s="307"/>
      <c r="BA288" s="307"/>
      <c r="BB288" s="307"/>
      <c r="BC288" s="307"/>
      <c r="BD288" s="307"/>
      <c r="BE288" s="307"/>
      <c r="BF288" s="307"/>
      <c r="BG288" s="307"/>
      <c r="BH288" s="307"/>
      <c r="BI288" s="307"/>
      <c r="BJ288" s="307"/>
      <c r="BK288" s="307"/>
      <c r="BL288" s="307"/>
      <c r="BM288" s="307"/>
      <c r="BN288" s="307"/>
      <c r="BO288" s="307"/>
      <c r="BP288" s="307"/>
      <c r="BQ288" s="307"/>
      <c r="BR288" s="307"/>
      <c r="BS288" s="307"/>
      <c r="BT288" s="409"/>
      <c r="BV288" s="309"/>
      <c r="BW288" s="309"/>
      <c r="BX288" s="309"/>
      <c r="BY288" s="309"/>
      <c r="BZ288" s="309"/>
      <c r="CA288" s="309"/>
      <c r="CB288" s="309"/>
      <c r="CC288" s="309"/>
      <c r="CD288" s="309"/>
      <c r="CE288" s="309"/>
      <c r="CF288" s="309"/>
      <c r="CG288" s="309"/>
      <c r="CH288" s="309"/>
      <c r="CI288" s="309"/>
      <c r="CJ288" s="309"/>
      <c r="CK288" s="309"/>
      <c r="CL288" s="309"/>
      <c r="CM288" s="309"/>
      <c r="CN288" s="309"/>
      <c r="CO288" s="309"/>
      <c r="CP288" s="309"/>
      <c r="CQ288" s="309"/>
      <c r="CR288" s="309"/>
      <c r="CS288" s="309"/>
      <c r="CT288" s="309"/>
      <c r="CU288" s="309"/>
      <c r="CV288" s="309"/>
      <c r="CW288" s="309"/>
      <c r="CX288" s="309"/>
      <c r="CY288" s="309"/>
      <c r="CZ288" s="309"/>
      <c r="DA288" s="309"/>
      <c r="DB288" s="309"/>
      <c r="DC288" s="309"/>
      <c r="DD288" s="309"/>
      <c r="DE288" s="309"/>
      <c r="DF288" s="309"/>
      <c r="DG288" s="309"/>
      <c r="DH288" s="309"/>
      <c r="DI288" s="309"/>
      <c r="DJ288" s="309"/>
      <c r="DK288" s="309"/>
      <c r="DL288" s="309"/>
      <c r="DM288" s="309"/>
      <c r="DN288" s="309"/>
      <c r="DO288" s="309"/>
      <c r="DP288" s="309"/>
      <c r="DQ288" s="309"/>
      <c r="DR288" s="309"/>
      <c r="DS288" s="309"/>
      <c r="DT288" s="309"/>
      <c r="DU288" s="309"/>
      <c r="DV288" s="309"/>
      <c r="DW288" s="309"/>
      <c r="DX288" s="309"/>
      <c r="DY288" s="309"/>
      <c r="DZ288" s="309"/>
      <c r="EA288" s="309"/>
      <c r="EB288" s="309"/>
      <c r="EC288" s="309"/>
      <c r="ED288" s="309"/>
      <c r="EE288" s="309"/>
      <c r="EF288" s="309"/>
      <c r="EG288" s="309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9"/>
      <c r="ES288" s="309"/>
      <c r="ET288" s="309"/>
      <c r="EU288" s="309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9"/>
      <c r="FG288" s="309"/>
      <c r="FH288" s="309"/>
      <c r="FI288" s="309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9"/>
      <c r="FU288" s="309"/>
      <c r="FV288" s="309"/>
      <c r="FW288" s="309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9"/>
      <c r="GI288" s="309"/>
      <c r="GJ288" s="309"/>
      <c r="GK288" s="309"/>
      <c r="GL288" s="309"/>
      <c r="GM288" s="309"/>
      <c r="GN288" s="309"/>
      <c r="GO288" s="309"/>
      <c r="GP288" s="309"/>
      <c r="GQ288" s="309"/>
      <c r="GR288" s="309"/>
      <c r="GS288" s="309"/>
      <c r="GT288" s="309"/>
      <c r="GU288" s="309"/>
      <c r="GV288" s="309"/>
      <c r="GW288" s="309"/>
      <c r="GX288" s="309"/>
      <c r="GY288" s="309"/>
      <c r="GZ288" s="309"/>
      <c r="HA288" s="309"/>
      <c r="HB288" s="309"/>
      <c r="HC288" s="309"/>
      <c r="HD288" s="309"/>
      <c r="HE288" s="309"/>
      <c r="HF288" s="309"/>
      <c r="HG288" s="309"/>
      <c r="HH288" s="309"/>
      <c r="HI288" s="309"/>
      <c r="HJ288" s="309"/>
      <c r="HK288" s="309"/>
      <c r="HL288" s="309"/>
      <c r="HM288" s="309"/>
      <c r="HN288" s="309"/>
      <c r="HO288" s="309"/>
      <c r="HP288" s="309"/>
      <c r="HQ288" s="309"/>
      <c r="HR288" s="309"/>
      <c r="HS288" s="309"/>
      <c r="HT288" s="309"/>
      <c r="HU288" s="309"/>
      <c r="HV288" s="309"/>
      <c r="HW288" s="309"/>
      <c r="HX288" s="309"/>
      <c r="HY288" s="309"/>
      <c r="HZ288" s="309"/>
      <c r="IA288" s="309"/>
      <c r="IB288" s="309"/>
      <c r="IC288" s="309"/>
      <c r="ID288" s="309"/>
      <c r="IE288" s="309"/>
      <c r="IF288" s="309"/>
      <c r="IG288" s="309"/>
      <c r="IH288" s="309"/>
    </row>
    <row r="289" spans="1:242" ht="12.75" customHeight="1" x14ac:dyDescent="0.25">
      <c r="A289" s="247"/>
      <c r="B289" s="264"/>
      <c r="C289" s="264"/>
      <c r="D289" s="307"/>
      <c r="E289" s="307"/>
      <c r="F289" s="307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  <c r="AA289" s="307"/>
      <c r="AB289" s="307"/>
      <c r="AC289" s="307"/>
      <c r="AD289" s="307"/>
      <c r="AE289" s="307"/>
      <c r="AF289" s="307"/>
      <c r="AG289" s="307"/>
      <c r="AH289" s="307"/>
      <c r="AI289" s="307"/>
      <c r="AJ289" s="307"/>
      <c r="AK289" s="307"/>
      <c r="AL289" s="307"/>
      <c r="AM289" s="307"/>
      <c r="AN289" s="307"/>
      <c r="AO289" s="307"/>
      <c r="AP289" s="307"/>
      <c r="AQ289" s="307"/>
      <c r="AR289" s="307"/>
      <c r="AS289" s="307"/>
      <c r="AT289" s="307"/>
      <c r="AU289" s="307"/>
      <c r="AV289" s="307"/>
      <c r="AW289" s="307"/>
      <c r="AX289" s="307"/>
      <c r="AY289" s="307"/>
      <c r="AZ289" s="307"/>
      <c r="BA289" s="307"/>
      <c r="BB289" s="307"/>
      <c r="BC289" s="307"/>
      <c r="BD289" s="307"/>
      <c r="BE289" s="307"/>
      <c r="BF289" s="307"/>
      <c r="BG289" s="307"/>
      <c r="BH289" s="307"/>
      <c r="BI289" s="307"/>
      <c r="BJ289" s="307"/>
      <c r="BK289" s="307"/>
      <c r="BL289" s="307"/>
      <c r="BM289" s="307"/>
      <c r="BN289" s="307"/>
      <c r="BO289" s="307"/>
      <c r="BP289" s="307"/>
      <c r="BQ289" s="307"/>
      <c r="BR289" s="307"/>
      <c r="BS289" s="307"/>
      <c r="BT289" s="409"/>
      <c r="BV289" s="309"/>
      <c r="BW289" s="309"/>
      <c r="BX289" s="309"/>
      <c r="BY289" s="309"/>
      <c r="BZ289" s="309"/>
      <c r="CA289" s="309"/>
      <c r="CB289" s="309"/>
      <c r="CC289" s="309"/>
      <c r="CD289" s="309"/>
      <c r="CE289" s="309"/>
      <c r="CF289" s="309"/>
      <c r="CG289" s="309"/>
      <c r="CH289" s="309"/>
      <c r="CI289" s="309"/>
      <c r="CJ289" s="309"/>
      <c r="CK289" s="309"/>
      <c r="CL289" s="309"/>
      <c r="CM289" s="309"/>
      <c r="CN289" s="309"/>
      <c r="CO289" s="309"/>
      <c r="CP289" s="309"/>
      <c r="CQ289" s="309"/>
      <c r="CR289" s="309"/>
      <c r="CS289" s="309"/>
      <c r="CT289" s="309"/>
      <c r="CU289" s="309"/>
      <c r="CV289" s="309"/>
      <c r="CW289" s="309"/>
      <c r="CX289" s="309"/>
      <c r="CY289" s="309"/>
      <c r="CZ289" s="309"/>
      <c r="DA289" s="309"/>
      <c r="DB289" s="309"/>
      <c r="DC289" s="309"/>
      <c r="DD289" s="309"/>
      <c r="DE289" s="309"/>
      <c r="DF289" s="309"/>
      <c r="DG289" s="309"/>
      <c r="DH289" s="309"/>
      <c r="DI289" s="309"/>
      <c r="DJ289" s="309"/>
      <c r="DK289" s="309"/>
      <c r="DL289" s="309"/>
      <c r="DM289" s="309"/>
      <c r="DN289" s="309"/>
      <c r="DO289" s="309"/>
      <c r="DP289" s="309"/>
      <c r="DQ289" s="309"/>
      <c r="DR289" s="309"/>
      <c r="DS289" s="309"/>
      <c r="DT289" s="309"/>
      <c r="DU289" s="309"/>
      <c r="DV289" s="309"/>
      <c r="DW289" s="309"/>
      <c r="DX289" s="309"/>
      <c r="DY289" s="309"/>
      <c r="DZ289" s="309"/>
      <c r="EA289" s="309"/>
      <c r="EB289" s="309"/>
      <c r="EC289" s="309"/>
      <c r="ED289" s="309"/>
      <c r="EE289" s="309"/>
      <c r="EF289" s="309"/>
      <c r="EG289" s="309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9"/>
      <c r="ES289" s="309"/>
      <c r="ET289" s="309"/>
      <c r="EU289" s="309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9"/>
      <c r="FG289" s="309"/>
      <c r="FH289" s="309"/>
      <c r="FI289" s="309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9"/>
      <c r="FU289" s="309"/>
      <c r="FV289" s="309"/>
      <c r="FW289" s="309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9"/>
      <c r="GI289" s="309"/>
      <c r="GJ289" s="309"/>
      <c r="GK289" s="309"/>
      <c r="GL289" s="309"/>
      <c r="GM289" s="309"/>
      <c r="GN289" s="309"/>
      <c r="GO289" s="309"/>
      <c r="GP289" s="309"/>
      <c r="GQ289" s="309"/>
      <c r="GR289" s="309"/>
      <c r="GS289" s="309"/>
      <c r="GT289" s="309"/>
      <c r="GU289" s="309"/>
      <c r="GV289" s="309"/>
      <c r="GW289" s="309"/>
      <c r="GX289" s="309"/>
      <c r="GY289" s="309"/>
      <c r="GZ289" s="309"/>
      <c r="HA289" s="309"/>
      <c r="HB289" s="309"/>
      <c r="HC289" s="309"/>
      <c r="HD289" s="309"/>
      <c r="HE289" s="309"/>
      <c r="HF289" s="309"/>
      <c r="HG289" s="309"/>
      <c r="HH289" s="309"/>
      <c r="HI289" s="309"/>
      <c r="HJ289" s="309"/>
      <c r="HK289" s="309"/>
      <c r="HL289" s="309"/>
      <c r="HM289" s="309"/>
      <c r="HN289" s="309"/>
      <c r="HO289" s="309"/>
      <c r="HP289" s="309"/>
      <c r="HQ289" s="309"/>
      <c r="HR289" s="309"/>
      <c r="HS289" s="309"/>
      <c r="HT289" s="309"/>
      <c r="HU289" s="309"/>
      <c r="HV289" s="309"/>
      <c r="HW289" s="309"/>
      <c r="HX289" s="309"/>
      <c r="HY289" s="309"/>
      <c r="HZ289" s="309"/>
      <c r="IA289" s="309"/>
      <c r="IB289" s="309"/>
      <c r="IC289" s="309"/>
      <c r="ID289" s="309"/>
      <c r="IE289" s="309"/>
      <c r="IF289" s="309"/>
      <c r="IG289" s="309"/>
      <c r="IH289" s="309"/>
    </row>
    <row r="290" spans="1:242" ht="12.75" customHeight="1" x14ac:dyDescent="0.25">
      <c r="A290" s="247"/>
      <c r="B290" s="264"/>
      <c r="C290" s="264"/>
      <c r="D290" s="307"/>
      <c r="E290" s="307"/>
      <c r="F290" s="307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07"/>
      <c r="AS290" s="307"/>
      <c r="AT290" s="307"/>
      <c r="AU290" s="307"/>
      <c r="AV290" s="307"/>
      <c r="AW290" s="307"/>
      <c r="AX290" s="307"/>
      <c r="AY290" s="307"/>
      <c r="AZ290" s="307"/>
      <c r="BA290" s="307"/>
      <c r="BB290" s="307"/>
      <c r="BC290" s="307"/>
      <c r="BD290" s="307"/>
      <c r="BE290" s="307"/>
      <c r="BF290" s="307"/>
      <c r="BG290" s="307"/>
      <c r="BH290" s="307"/>
      <c r="BI290" s="307"/>
      <c r="BJ290" s="307"/>
      <c r="BK290" s="307"/>
      <c r="BL290" s="307"/>
      <c r="BM290" s="307"/>
      <c r="BN290" s="307"/>
      <c r="BO290" s="307"/>
      <c r="BP290" s="307"/>
      <c r="BQ290" s="307"/>
      <c r="BR290" s="307"/>
      <c r="BS290" s="307"/>
      <c r="BT290" s="409"/>
      <c r="BV290" s="309"/>
      <c r="BW290" s="309"/>
      <c r="BX290" s="309"/>
      <c r="BY290" s="309"/>
      <c r="BZ290" s="309"/>
      <c r="CA290" s="309"/>
      <c r="CB290" s="309"/>
      <c r="CC290" s="309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9"/>
      <c r="CO290" s="309"/>
      <c r="CP290" s="309"/>
      <c r="CQ290" s="309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9"/>
      <c r="DC290" s="309"/>
      <c r="DD290" s="309"/>
      <c r="DE290" s="309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9"/>
      <c r="DQ290" s="309"/>
      <c r="DR290" s="309"/>
      <c r="DS290" s="309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9"/>
      <c r="EE290" s="309"/>
      <c r="EF290" s="309"/>
      <c r="EG290" s="309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9"/>
      <c r="FG290" s="309"/>
      <c r="FH290" s="309"/>
      <c r="FI290" s="309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9"/>
      <c r="FU290" s="309"/>
      <c r="FV290" s="309"/>
      <c r="FW290" s="309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9"/>
      <c r="GI290" s="309"/>
      <c r="GJ290" s="309"/>
      <c r="GK290" s="309"/>
      <c r="GL290" s="309"/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9"/>
      <c r="GW290" s="309"/>
      <c r="GX290" s="309"/>
      <c r="GY290" s="309"/>
      <c r="GZ290" s="309"/>
      <c r="HA290" s="309"/>
      <c r="HB290" s="309"/>
      <c r="HC290" s="309"/>
      <c r="HD290" s="309"/>
      <c r="HE290" s="309"/>
      <c r="HF290" s="309"/>
      <c r="HG290" s="309"/>
      <c r="HH290" s="309"/>
      <c r="HI290" s="309"/>
      <c r="HJ290" s="309"/>
      <c r="HK290" s="309"/>
      <c r="HL290" s="309"/>
      <c r="HM290" s="309"/>
      <c r="HN290" s="309"/>
      <c r="HO290" s="309"/>
      <c r="HP290" s="309"/>
      <c r="HQ290" s="309"/>
      <c r="HR290" s="309"/>
      <c r="HS290" s="309"/>
      <c r="HT290" s="309"/>
      <c r="HU290" s="309"/>
      <c r="HV290" s="309"/>
      <c r="HW290" s="309"/>
      <c r="HX290" s="309"/>
      <c r="HY290" s="309"/>
      <c r="HZ290" s="309"/>
      <c r="IA290" s="309"/>
      <c r="IB290" s="309"/>
      <c r="IC290" s="309"/>
      <c r="ID290" s="309"/>
      <c r="IE290" s="309"/>
      <c r="IF290" s="309"/>
      <c r="IG290" s="309"/>
      <c r="IH290" s="309"/>
    </row>
    <row r="291" spans="1:242" ht="12.75" customHeight="1" x14ac:dyDescent="0.25">
      <c r="A291" s="247"/>
      <c r="B291" s="264"/>
      <c r="C291" s="264"/>
      <c r="D291" s="307"/>
      <c r="E291" s="307"/>
      <c r="F291" s="307"/>
      <c r="G291" s="307"/>
      <c r="H291" s="307"/>
      <c r="I291" s="307"/>
      <c r="J291" s="307"/>
      <c r="K291" s="307"/>
      <c r="L291" s="307"/>
      <c r="M291" s="307"/>
      <c r="N291" s="307"/>
      <c r="O291" s="307"/>
      <c r="P291" s="307"/>
      <c r="Q291" s="307"/>
      <c r="R291" s="307"/>
      <c r="S291" s="307"/>
      <c r="T291" s="307"/>
      <c r="U291" s="307"/>
      <c r="V291" s="307"/>
      <c r="W291" s="307"/>
      <c r="X291" s="307"/>
      <c r="Y291" s="307"/>
      <c r="Z291" s="307"/>
      <c r="AA291" s="307"/>
      <c r="AB291" s="307"/>
      <c r="AC291" s="307"/>
      <c r="AD291" s="307"/>
      <c r="AE291" s="307"/>
      <c r="AF291" s="307"/>
      <c r="AG291" s="307"/>
      <c r="AH291" s="307"/>
      <c r="AI291" s="307"/>
      <c r="AJ291" s="307"/>
      <c r="AK291" s="307"/>
      <c r="AL291" s="307"/>
      <c r="AM291" s="307"/>
      <c r="AN291" s="307"/>
      <c r="AO291" s="307"/>
      <c r="AP291" s="307"/>
      <c r="AQ291" s="307"/>
      <c r="AR291" s="307"/>
      <c r="AS291" s="307"/>
      <c r="AT291" s="307"/>
      <c r="AU291" s="307"/>
      <c r="AV291" s="307"/>
      <c r="AW291" s="307"/>
      <c r="AX291" s="307"/>
      <c r="AY291" s="307"/>
      <c r="AZ291" s="307"/>
      <c r="BA291" s="307"/>
      <c r="BB291" s="307"/>
      <c r="BC291" s="307"/>
      <c r="BD291" s="307"/>
      <c r="BE291" s="307"/>
      <c r="BF291" s="307"/>
      <c r="BG291" s="307"/>
      <c r="BH291" s="307"/>
      <c r="BI291" s="307"/>
      <c r="BJ291" s="307"/>
      <c r="BK291" s="307"/>
      <c r="BL291" s="307"/>
      <c r="BM291" s="307"/>
      <c r="BN291" s="307"/>
      <c r="BO291" s="307"/>
      <c r="BP291" s="307"/>
      <c r="BQ291" s="307"/>
      <c r="BR291" s="307"/>
      <c r="BS291" s="307"/>
      <c r="BT291" s="409"/>
      <c r="BV291" s="309"/>
      <c r="BW291" s="309"/>
      <c r="BX291" s="309"/>
      <c r="BY291" s="309"/>
      <c r="BZ291" s="309"/>
      <c r="CA291" s="309"/>
      <c r="CB291" s="309"/>
      <c r="CC291" s="309"/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9"/>
      <c r="CO291" s="309"/>
      <c r="CP291" s="309"/>
      <c r="CQ291" s="309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9"/>
      <c r="DC291" s="309"/>
      <c r="DD291" s="309"/>
      <c r="DE291" s="309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9"/>
      <c r="DQ291" s="309"/>
      <c r="DR291" s="309"/>
      <c r="DS291" s="309"/>
      <c r="DT291" s="309"/>
      <c r="DU291" s="309"/>
      <c r="DV291" s="309"/>
      <c r="DW291" s="309"/>
      <c r="DX291" s="309"/>
      <c r="DY291" s="309"/>
      <c r="DZ291" s="309"/>
      <c r="EA291" s="309"/>
      <c r="EB291" s="309"/>
      <c r="EC291" s="309"/>
      <c r="ED291" s="309"/>
      <c r="EE291" s="309"/>
      <c r="EF291" s="309"/>
      <c r="EG291" s="309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9"/>
      <c r="ES291" s="309"/>
      <c r="ET291" s="309"/>
      <c r="EU291" s="309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9"/>
      <c r="FG291" s="309"/>
      <c r="FH291" s="309"/>
      <c r="FI291" s="309"/>
      <c r="FJ291" s="309"/>
      <c r="FK291" s="309"/>
      <c r="FL291" s="309"/>
      <c r="FM291" s="309"/>
      <c r="FN291" s="309"/>
      <c r="FO291" s="309"/>
      <c r="FP291" s="309"/>
      <c r="FQ291" s="309"/>
      <c r="FR291" s="309"/>
      <c r="FS291" s="309"/>
      <c r="FT291" s="309"/>
      <c r="FU291" s="309"/>
      <c r="FV291" s="309"/>
      <c r="FW291" s="309"/>
      <c r="FX291" s="309"/>
      <c r="FY291" s="309"/>
      <c r="FZ291" s="309"/>
      <c r="GA291" s="309"/>
      <c r="GB291" s="309"/>
      <c r="GC291" s="309"/>
      <c r="GD291" s="309"/>
      <c r="GE291" s="309"/>
      <c r="GF291" s="309"/>
      <c r="GG291" s="309"/>
      <c r="GH291" s="309"/>
      <c r="GI291" s="309"/>
      <c r="GJ291" s="309"/>
      <c r="GK291" s="309"/>
      <c r="GL291" s="309"/>
      <c r="GM291" s="309"/>
      <c r="GN291" s="309"/>
      <c r="GO291" s="309"/>
      <c r="GP291" s="309"/>
      <c r="GQ291" s="309"/>
      <c r="GR291" s="309"/>
      <c r="GS291" s="309"/>
      <c r="GT291" s="309"/>
      <c r="GU291" s="309"/>
      <c r="GV291" s="309"/>
      <c r="GW291" s="309"/>
      <c r="GX291" s="309"/>
      <c r="GY291" s="309"/>
      <c r="GZ291" s="309"/>
      <c r="HA291" s="309"/>
      <c r="HB291" s="309"/>
      <c r="HC291" s="309"/>
      <c r="HD291" s="309"/>
      <c r="HE291" s="309"/>
      <c r="HF291" s="309"/>
      <c r="HG291" s="309"/>
      <c r="HH291" s="309"/>
      <c r="HI291" s="309"/>
      <c r="HJ291" s="309"/>
      <c r="HK291" s="309"/>
      <c r="HL291" s="309"/>
      <c r="HM291" s="309"/>
      <c r="HN291" s="309"/>
      <c r="HO291" s="309"/>
      <c r="HP291" s="309"/>
      <c r="HQ291" s="309"/>
      <c r="HR291" s="309"/>
      <c r="HS291" s="309"/>
      <c r="HT291" s="309"/>
      <c r="HU291" s="309"/>
      <c r="HV291" s="309"/>
      <c r="HW291" s="309"/>
      <c r="HX291" s="309"/>
      <c r="HY291" s="309"/>
      <c r="HZ291" s="309"/>
      <c r="IA291" s="309"/>
      <c r="IB291" s="309"/>
      <c r="IC291" s="309"/>
      <c r="ID291" s="309"/>
      <c r="IE291" s="309"/>
      <c r="IF291" s="309"/>
      <c r="IG291" s="309"/>
      <c r="IH291" s="309"/>
    </row>
    <row r="292" spans="1:242" ht="12.75" customHeight="1" x14ac:dyDescent="0.25">
      <c r="A292" s="247"/>
      <c r="B292" s="264"/>
      <c r="C292" s="264"/>
      <c r="D292" s="307"/>
      <c r="E292" s="307"/>
      <c r="F292" s="307"/>
      <c r="G292" s="307"/>
      <c r="H292" s="307"/>
      <c r="I292" s="307"/>
      <c r="J292" s="307"/>
      <c r="K292" s="307"/>
      <c r="L292" s="307"/>
      <c r="M292" s="307"/>
      <c r="N292" s="307"/>
      <c r="O292" s="307"/>
      <c r="P292" s="307"/>
      <c r="Q292" s="307"/>
      <c r="R292" s="307"/>
      <c r="S292" s="307"/>
      <c r="T292" s="307"/>
      <c r="U292" s="307"/>
      <c r="V292" s="307"/>
      <c r="W292" s="307"/>
      <c r="X292" s="307"/>
      <c r="Y292" s="307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7"/>
      <c r="AK292" s="307"/>
      <c r="AL292" s="307"/>
      <c r="AM292" s="307"/>
      <c r="AN292" s="307"/>
      <c r="AO292" s="307"/>
      <c r="AP292" s="307"/>
      <c r="AQ292" s="307"/>
      <c r="AR292" s="307"/>
      <c r="AS292" s="307"/>
      <c r="AT292" s="307"/>
      <c r="AU292" s="307"/>
      <c r="AV292" s="307"/>
      <c r="AW292" s="307"/>
      <c r="AX292" s="307"/>
      <c r="AY292" s="307"/>
      <c r="AZ292" s="307"/>
      <c r="BA292" s="307"/>
      <c r="BB292" s="307"/>
      <c r="BC292" s="307"/>
      <c r="BD292" s="307"/>
      <c r="BE292" s="307"/>
      <c r="BF292" s="307"/>
      <c r="BG292" s="307"/>
      <c r="BH292" s="307"/>
      <c r="BI292" s="307"/>
      <c r="BJ292" s="307"/>
      <c r="BK292" s="307"/>
      <c r="BL292" s="307"/>
      <c r="BM292" s="307"/>
      <c r="BN292" s="307"/>
      <c r="BO292" s="307"/>
      <c r="BP292" s="307"/>
      <c r="BQ292" s="307"/>
      <c r="BR292" s="307"/>
      <c r="BS292" s="307"/>
      <c r="BT292" s="4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309"/>
      <c r="GV292" s="309"/>
      <c r="GW292" s="309"/>
      <c r="GX292" s="309"/>
      <c r="GY292" s="309"/>
      <c r="GZ292" s="309"/>
      <c r="HA292" s="309"/>
      <c r="HB292" s="309"/>
      <c r="HC292" s="309"/>
      <c r="HD292" s="309"/>
      <c r="HE292" s="309"/>
      <c r="HF292" s="309"/>
      <c r="HG292" s="309"/>
      <c r="HH292" s="309"/>
      <c r="HI292" s="309"/>
      <c r="HJ292" s="309"/>
      <c r="HK292" s="309"/>
      <c r="HL292" s="309"/>
      <c r="HM292" s="309"/>
      <c r="HN292" s="309"/>
      <c r="HO292" s="309"/>
      <c r="HP292" s="309"/>
      <c r="HQ292" s="309"/>
      <c r="HR292" s="309"/>
      <c r="HS292" s="309"/>
      <c r="HT292" s="309"/>
      <c r="HU292" s="309"/>
      <c r="HV292" s="309"/>
      <c r="HW292" s="309"/>
      <c r="HX292" s="309"/>
      <c r="HY292" s="309"/>
      <c r="HZ292" s="309"/>
      <c r="IA292" s="309"/>
      <c r="IB292" s="309"/>
      <c r="IC292" s="309"/>
      <c r="ID292" s="309"/>
      <c r="IE292" s="309"/>
      <c r="IF292" s="309"/>
      <c r="IG292" s="309"/>
      <c r="IH292" s="309"/>
    </row>
    <row r="293" spans="1:242" ht="12.75" customHeight="1" x14ac:dyDescent="0.25">
      <c r="A293" s="247"/>
      <c r="B293" s="264"/>
      <c r="C293" s="264"/>
      <c r="D293" s="307"/>
      <c r="E293" s="307"/>
      <c r="F293" s="307"/>
      <c r="G293" s="307"/>
      <c r="H293" s="307"/>
      <c r="I293" s="307"/>
      <c r="J293" s="307"/>
      <c r="K293" s="307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7"/>
      <c r="AY293" s="307"/>
      <c r="AZ293" s="307"/>
      <c r="BA293" s="307"/>
      <c r="BB293" s="307"/>
      <c r="BC293" s="307"/>
      <c r="BD293" s="307"/>
      <c r="BE293" s="307"/>
      <c r="BF293" s="307"/>
      <c r="BG293" s="307"/>
      <c r="BH293" s="307"/>
      <c r="BI293" s="307"/>
      <c r="BJ293" s="307"/>
      <c r="BK293" s="307"/>
      <c r="BL293" s="307"/>
      <c r="BM293" s="307"/>
      <c r="BN293" s="307"/>
      <c r="BO293" s="307"/>
      <c r="BP293" s="307"/>
      <c r="BQ293" s="307"/>
      <c r="BR293" s="307"/>
      <c r="BS293" s="307"/>
      <c r="BT293" s="4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309"/>
      <c r="GV293" s="309"/>
      <c r="GW293" s="309"/>
      <c r="GX293" s="309"/>
      <c r="GY293" s="309"/>
      <c r="GZ293" s="309"/>
      <c r="HA293" s="309"/>
      <c r="HB293" s="309"/>
      <c r="HC293" s="309"/>
      <c r="HD293" s="309"/>
      <c r="HE293" s="309"/>
      <c r="HF293" s="309"/>
      <c r="HG293" s="309"/>
      <c r="HH293" s="309"/>
      <c r="HI293" s="309"/>
      <c r="HJ293" s="309"/>
      <c r="HK293" s="309"/>
      <c r="HL293" s="309"/>
      <c r="HM293" s="309"/>
      <c r="HN293" s="309"/>
      <c r="HO293" s="309"/>
      <c r="HP293" s="309"/>
      <c r="HQ293" s="309"/>
      <c r="HR293" s="309"/>
      <c r="HS293" s="309"/>
      <c r="HT293" s="309"/>
      <c r="HU293" s="309"/>
      <c r="HV293" s="309"/>
      <c r="HW293" s="309"/>
      <c r="HX293" s="309"/>
      <c r="HY293" s="309"/>
      <c r="HZ293" s="309"/>
      <c r="IA293" s="309"/>
      <c r="IB293" s="309"/>
      <c r="IC293" s="309"/>
      <c r="ID293" s="309"/>
      <c r="IE293" s="309"/>
      <c r="IF293" s="309"/>
      <c r="IG293" s="309"/>
      <c r="IH293" s="309"/>
    </row>
    <row r="294" spans="1:242" ht="12.75" customHeight="1" x14ac:dyDescent="0.25">
      <c r="A294" s="247"/>
      <c r="B294" s="264"/>
      <c r="C294" s="264"/>
      <c r="D294" s="307"/>
      <c r="E294" s="307"/>
      <c r="F294" s="307"/>
      <c r="G294" s="307"/>
      <c r="H294" s="307"/>
      <c r="I294" s="307"/>
      <c r="J294" s="307"/>
      <c r="K294" s="307"/>
      <c r="L294" s="307"/>
      <c r="M294" s="307"/>
      <c r="N294" s="307"/>
      <c r="O294" s="307"/>
      <c r="P294" s="307"/>
      <c r="Q294" s="307"/>
      <c r="R294" s="307"/>
      <c r="S294" s="307"/>
      <c r="T294" s="307"/>
      <c r="U294" s="307"/>
      <c r="V294" s="307"/>
      <c r="W294" s="307"/>
      <c r="X294" s="307"/>
      <c r="Y294" s="307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7"/>
      <c r="AK294" s="307"/>
      <c r="AL294" s="307"/>
      <c r="AM294" s="307"/>
      <c r="AN294" s="307"/>
      <c r="AO294" s="307"/>
      <c r="AP294" s="307"/>
      <c r="AQ294" s="307"/>
      <c r="AR294" s="307"/>
      <c r="AS294" s="307"/>
      <c r="AT294" s="307"/>
      <c r="AU294" s="307"/>
      <c r="AV294" s="307"/>
      <c r="AW294" s="307"/>
      <c r="AX294" s="307"/>
      <c r="AY294" s="307"/>
      <c r="AZ294" s="307"/>
      <c r="BA294" s="307"/>
      <c r="BB294" s="307"/>
      <c r="BC294" s="307"/>
      <c r="BD294" s="307"/>
      <c r="BE294" s="307"/>
      <c r="BF294" s="307"/>
      <c r="BG294" s="307"/>
      <c r="BH294" s="307"/>
      <c r="BI294" s="307"/>
      <c r="BJ294" s="307"/>
      <c r="BK294" s="307"/>
      <c r="BL294" s="307"/>
      <c r="BM294" s="307"/>
      <c r="BN294" s="307"/>
      <c r="BO294" s="307"/>
      <c r="BP294" s="307"/>
      <c r="BQ294" s="307"/>
      <c r="BR294" s="307"/>
      <c r="BS294" s="307"/>
      <c r="BT294" s="409"/>
      <c r="BV294" s="309"/>
      <c r="BW294" s="309"/>
      <c r="BX294" s="309"/>
      <c r="BY294" s="309"/>
      <c r="BZ294" s="309"/>
      <c r="CA294" s="309"/>
      <c r="CB294" s="309"/>
      <c r="CC294" s="309"/>
      <c r="CD294" s="309"/>
      <c r="CE294" s="309"/>
      <c r="CF294" s="309"/>
      <c r="CG294" s="309"/>
      <c r="CH294" s="309"/>
      <c r="CI294" s="309"/>
      <c r="CJ294" s="309"/>
      <c r="CK294" s="309"/>
      <c r="CL294" s="309"/>
      <c r="CM294" s="309"/>
      <c r="CN294" s="309"/>
      <c r="CO294" s="309"/>
      <c r="CP294" s="309"/>
      <c r="CQ294" s="309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9"/>
      <c r="DC294" s="309"/>
      <c r="DD294" s="309"/>
      <c r="DE294" s="309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9"/>
      <c r="DQ294" s="309"/>
      <c r="DR294" s="309"/>
      <c r="DS294" s="309"/>
      <c r="DT294" s="309"/>
      <c r="DU294" s="309"/>
      <c r="DV294" s="309"/>
      <c r="DW294" s="309"/>
      <c r="DX294" s="309"/>
      <c r="DY294" s="309"/>
      <c r="DZ294" s="309"/>
      <c r="EA294" s="309"/>
      <c r="EB294" s="309"/>
      <c r="EC294" s="309"/>
      <c r="ED294" s="309"/>
      <c r="EE294" s="309"/>
      <c r="EF294" s="309"/>
      <c r="EG294" s="309"/>
      <c r="EH294" s="309"/>
      <c r="EI294" s="309"/>
      <c r="EJ294" s="309"/>
      <c r="EK294" s="309"/>
      <c r="EL294" s="309"/>
      <c r="EM294" s="309"/>
      <c r="EN294" s="309"/>
      <c r="EO294" s="309"/>
      <c r="EP294" s="309"/>
      <c r="EQ294" s="309"/>
      <c r="ER294" s="309"/>
      <c r="ES294" s="309"/>
      <c r="ET294" s="309"/>
      <c r="EU294" s="309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9"/>
      <c r="FG294" s="309"/>
      <c r="FH294" s="309"/>
      <c r="FI294" s="309"/>
      <c r="FJ294" s="309"/>
      <c r="FK294" s="309"/>
      <c r="FL294" s="309"/>
      <c r="FM294" s="309"/>
      <c r="FN294" s="309"/>
      <c r="FO294" s="309"/>
      <c r="FP294" s="309"/>
      <c r="FQ294" s="309"/>
      <c r="FR294" s="309"/>
      <c r="FS294" s="309"/>
      <c r="FT294" s="309"/>
      <c r="FU294" s="309"/>
      <c r="FV294" s="309"/>
      <c r="FW294" s="309"/>
      <c r="FX294" s="309"/>
      <c r="FY294" s="309"/>
      <c r="FZ294" s="309"/>
      <c r="GA294" s="309"/>
      <c r="GB294" s="309"/>
      <c r="GC294" s="309"/>
      <c r="GD294" s="309"/>
      <c r="GE294" s="309"/>
      <c r="GF294" s="309"/>
      <c r="GG294" s="309"/>
      <c r="GH294" s="309"/>
      <c r="GI294" s="309"/>
      <c r="GJ294" s="309"/>
      <c r="GK294" s="309"/>
      <c r="GL294" s="309"/>
      <c r="GM294" s="309"/>
      <c r="GN294" s="309"/>
      <c r="GO294" s="309"/>
      <c r="GP294" s="309"/>
      <c r="GQ294" s="309"/>
      <c r="GR294" s="309"/>
      <c r="GS294" s="309"/>
      <c r="GT294" s="309"/>
      <c r="GU294" s="309"/>
      <c r="GV294" s="309"/>
      <c r="GW294" s="309"/>
      <c r="GX294" s="309"/>
      <c r="GY294" s="309"/>
      <c r="GZ294" s="309"/>
      <c r="HA294" s="309"/>
      <c r="HB294" s="309"/>
      <c r="HC294" s="309"/>
      <c r="HD294" s="309"/>
      <c r="HE294" s="309"/>
      <c r="HF294" s="309"/>
      <c r="HG294" s="309"/>
      <c r="HH294" s="309"/>
      <c r="HI294" s="309"/>
      <c r="HJ294" s="309"/>
      <c r="HK294" s="309"/>
      <c r="HL294" s="309"/>
      <c r="HM294" s="309"/>
      <c r="HN294" s="309"/>
      <c r="HO294" s="309"/>
      <c r="HP294" s="309"/>
      <c r="HQ294" s="309"/>
      <c r="HR294" s="309"/>
      <c r="HS294" s="309"/>
      <c r="HT294" s="309"/>
      <c r="HU294" s="309"/>
      <c r="HV294" s="309"/>
      <c r="HW294" s="309"/>
      <c r="HX294" s="309"/>
      <c r="HY294" s="309"/>
      <c r="HZ294" s="309"/>
      <c r="IA294" s="309"/>
      <c r="IB294" s="309"/>
      <c r="IC294" s="309"/>
      <c r="ID294" s="309"/>
      <c r="IE294" s="309"/>
      <c r="IF294" s="309"/>
      <c r="IG294" s="309"/>
      <c r="IH294" s="309"/>
    </row>
    <row r="295" spans="1:242" ht="12.75" customHeight="1" x14ac:dyDescent="0.25">
      <c r="A295" s="247"/>
      <c r="B295" s="264"/>
      <c r="C295" s="264"/>
      <c r="D295" s="307"/>
      <c r="E295" s="307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  <c r="AA295" s="307"/>
      <c r="AB295" s="307"/>
      <c r="AC295" s="307"/>
      <c r="AD295" s="307"/>
      <c r="AE295" s="307"/>
      <c r="AF295" s="307"/>
      <c r="AG295" s="307"/>
      <c r="AH295" s="307"/>
      <c r="AI295" s="307"/>
      <c r="AJ295" s="307"/>
      <c r="AK295" s="307"/>
      <c r="AL295" s="307"/>
      <c r="AM295" s="307"/>
      <c r="AN295" s="307"/>
      <c r="AO295" s="307"/>
      <c r="AP295" s="307"/>
      <c r="AQ295" s="307"/>
      <c r="AR295" s="307"/>
      <c r="AS295" s="307"/>
      <c r="AT295" s="307"/>
      <c r="AU295" s="307"/>
      <c r="AV295" s="307"/>
      <c r="AW295" s="307"/>
      <c r="AX295" s="307"/>
      <c r="AY295" s="307"/>
      <c r="AZ295" s="307"/>
      <c r="BA295" s="307"/>
      <c r="BB295" s="307"/>
      <c r="BC295" s="307"/>
      <c r="BD295" s="307"/>
      <c r="BE295" s="307"/>
      <c r="BF295" s="307"/>
      <c r="BG295" s="307"/>
      <c r="BH295" s="307"/>
      <c r="BI295" s="307"/>
      <c r="BJ295" s="307"/>
      <c r="BK295" s="307"/>
      <c r="BL295" s="307"/>
      <c r="BM295" s="307"/>
      <c r="BN295" s="307"/>
      <c r="BO295" s="307"/>
      <c r="BP295" s="307"/>
      <c r="BQ295" s="307"/>
      <c r="BR295" s="307"/>
      <c r="BS295" s="307"/>
      <c r="BT295" s="409"/>
      <c r="BV295" s="309"/>
      <c r="BW295" s="309"/>
      <c r="BX295" s="309"/>
      <c r="BY295" s="309"/>
      <c r="BZ295" s="309"/>
      <c r="CA295" s="309"/>
      <c r="CB295" s="309"/>
      <c r="CC295" s="309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9"/>
      <c r="CO295" s="309"/>
      <c r="CP295" s="309"/>
      <c r="CQ295" s="309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9"/>
      <c r="DC295" s="309"/>
      <c r="DD295" s="309"/>
      <c r="DE295" s="309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9"/>
      <c r="DQ295" s="309"/>
      <c r="DR295" s="309"/>
      <c r="DS295" s="309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9"/>
      <c r="EE295" s="309"/>
      <c r="EF295" s="309"/>
      <c r="EG295" s="309"/>
      <c r="EH295" s="309"/>
      <c r="EI295" s="309"/>
      <c r="EJ295" s="309"/>
      <c r="EK295" s="309"/>
      <c r="EL295" s="309"/>
      <c r="EM295" s="309"/>
      <c r="EN295" s="309"/>
      <c r="EO295" s="309"/>
      <c r="EP295" s="309"/>
      <c r="EQ295" s="309"/>
      <c r="ER295" s="309"/>
      <c r="ES295" s="309"/>
      <c r="ET295" s="309"/>
      <c r="EU295" s="309"/>
      <c r="EV295" s="309"/>
      <c r="EW295" s="309"/>
      <c r="EX295" s="309"/>
      <c r="EY295" s="309"/>
      <c r="EZ295" s="309"/>
      <c r="FA295" s="309"/>
      <c r="FB295" s="309"/>
      <c r="FC295" s="309"/>
      <c r="FD295" s="309"/>
      <c r="FE295" s="309"/>
      <c r="FF295" s="309"/>
      <c r="FG295" s="309"/>
      <c r="FH295" s="309"/>
      <c r="FI295" s="309"/>
      <c r="FJ295" s="309"/>
      <c r="FK295" s="309"/>
      <c r="FL295" s="309"/>
      <c r="FM295" s="309"/>
      <c r="FN295" s="309"/>
      <c r="FO295" s="309"/>
      <c r="FP295" s="309"/>
      <c r="FQ295" s="309"/>
      <c r="FR295" s="309"/>
      <c r="FS295" s="309"/>
      <c r="FT295" s="309"/>
      <c r="FU295" s="309"/>
      <c r="FV295" s="309"/>
      <c r="FW295" s="309"/>
      <c r="FX295" s="309"/>
      <c r="FY295" s="309"/>
      <c r="FZ295" s="309"/>
      <c r="GA295" s="309"/>
      <c r="GB295" s="309"/>
      <c r="GC295" s="309"/>
      <c r="GD295" s="309"/>
      <c r="GE295" s="309"/>
      <c r="GF295" s="309"/>
      <c r="GG295" s="309"/>
      <c r="GH295" s="309"/>
      <c r="GI295" s="309"/>
      <c r="GJ295" s="309"/>
      <c r="GK295" s="309"/>
      <c r="GL295" s="309"/>
      <c r="GM295" s="309"/>
      <c r="GN295" s="309"/>
      <c r="GO295" s="309"/>
      <c r="GP295" s="309"/>
      <c r="GQ295" s="309"/>
      <c r="GR295" s="309"/>
      <c r="GS295" s="309"/>
      <c r="GT295" s="309"/>
      <c r="GU295" s="309"/>
      <c r="GV295" s="309"/>
      <c r="GW295" s="309"/>
      <c r="GX295" s="309"/>
      <c r="GY295" s="309"/>
      <c r="GZ295" s="309"/>
      <c r="HA295" s="309"/>
      <c r="HB295" s="309"/>
      <c r="HC295" s="309"/>
      <c r="HD295" s="309"/>
      <c r="HE295" s="309"/>
      <c r="HF295" s="309"/>
      <c r="HG295" s="309"/>
      <c r="HH295" s="309"/>
      <c r="HI295" s="309"/>
      <c r="HJ295" s="309"/>
      <c r="HK295" s="309"/>
      <c r="HL295" s="309"/>
      <c r="HM295" s="309"/>
      <c r="HN295" s="309"/>
      <c r="HO295" s="309"/>
      <c r="HP295" s="309"/>
      <c r="HQ295" s="309"/>
      <c r="HR295" s="309"/>
      <c r="HS295" s="309"/>
      <c r="HT295" s="309"/>
      <c r="HU295" s="309"/>
      <c r="HV295" s="309"/>
      <c r="HW295" s="309"/>
      <c r="HX295" s="309"/>
      <c r="HY295" s="309"/>
      <c r="HZ295" s="309"/>
      <c r="IA295" s="309"/>
      <c r="IB295" s="309"/>
      <c r="IC295" s="309"/>
      <c r="ID295" s="309"/>
      <c r="IE295" s="309"/>
      <c r="IF295" s="309"/>
      <c r="IG295" s="309"/>
      <c r="IH295" s="309"/>
    </row>
    <row r="296" spans="1:242" ht="12.75" customHeight="1" x14ac:dyDescent="0.25">
      <c r="A296" s="247"/>
      <c r="B296" s="264"/>
      <c r="C296" s="264"/>
      <c r="D296" s="307"/>
      <c r="E296" s="307"/>
      <c r="F296" s="307"/>
      <c r="G296" s="307"/>
      <c r="H296" s="307"/>
      <c r="I296" s="307"/>
      <c r="J296" s="307"/>
      <c r="K296" s="307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307"/>
      <c r="W296" s="307"/>
      <c r="X296" s="307"/>
      <c r="Y296" s="307"/>
      <c r="Z296" s="307"/>
      <c r="AA296" s="307"/>
      <c r="AB296" s="307"/>
      <c r="AC296" s="307"/>
      <c r="AD296" s="307"/>
      <c r="AE296" s="307"/>
      <c r="AF296" s="307"/>
      <c r="AG296" s="307"/>
      <c r="AH296" s="307"/>
      <c r="AI296" s="307"/>
      <c r="AJ296" s="307"/>
      <c r="AK296" s="307"/>
      <c r="AL296" s="307"/>
      <c r="AM296" s="307"/>
      <c r="AN296" s="307"/>
      <c r="AO296" s="307"/>
      <c r="AP296" s="307"/>
      <c r="AQ296" s="307"/>
      <c r="AR296" s="307"/>
      <c r="AS296" s="307"/>
      <c r="AT296" s="307"/>
      <c r="AU296" s="307"/>
      <c r="AV296" s="307"/>
      <c r="AW296" s="307"/>
      <c r="AX296" s="307"/>
      <c r="AY296" s="307"/>
      <c r="AZ296" s="307"/>
      <c r="BA296" s="307"/>
      <c r="BB296" s="307"/>
      <c r="BC296" s="307"/>
      <c r="BD296" s="307"/>
      <c r="BE296" s="307"/>
      <c r="BF296" s="307"/>
      <c r="BG296" s="307"/>
      <c r="BH296" s="307"/>
      <c r="BI296" s="307"/>
      <c r="BJ296" s="307"/>
      <c r="BK296" s="307"/>
      <c r="BL296" s="307"/>
      <c r="BM296" s="307"/>
      <c r="BN296" s="307"/>
      <c r="BO296" s="307"/>
      <c r="BP296" s="307"/>
      <c r="BQ296" s="307"/>
      <c r="BR296" s="307"/>
      <c r="BS296" s="307"/>
      <c r="BT296" s="409"/>
      <c r="BV296" s="309"/>
      <c r="BW296" s="309"/>
      <c r="BX296" s="309"/>
      <c r="BY296" s="309"/>
      <c r="BZ296" s="309"/>
      <c r="CA296" s="309"/>
      <c r="CB296" s="309"/>
      <c r="CC296" s="309"/>
      <c r="CD296" s="309"/>
      <c r="CE296" s="309"/>
      <c r="CF296" s="309"/>
      <c r="CG296" s="309"/>
      <c r="CH296" s="309"/>
      <c r="CI296" s="309"/>
      <c r="CJ296" s="309"/>
      <c r="CK296" s="309"/>
      <c r="CL296" s="309"/>
      <c r="CM296" s="309"/>
      <c r="CN296" s="309"/>
      <c r="CO296" s="309"/>
      <c r="CP296" s="309"/>
      <c r="CQ296" s="309"/>
      <c r="CR296" s="309"/>
      <c r="CS296" s="309"/>
      <c r="CT296" s="309"/>
      <c r="CU296" s="309"/>
      <c r="CV296" s="309"/>
      <c r="CW296" s="309"/>
      <c r="CX296" s="309"/>
      <c r="CY296" s="309"/>
      <c r="CZ296" s="309"/>
      <c r="DA296" s="309"/>
      <c r="DB296" s="309"/>
      <c r="DC296" s="309"/>
      <c r="DD296" s="309"/>
      <c r="DE296" s="309"/>
      <c r="DF296" s="309"/>
      <c r="DG296" s="309"/>
      <c r="DH296" s="309"/>
      <c r="DI296" s="309"/>
      <c r="DJ296" s="309"/>
      <c r="DK296" s="309"/>
      <c r="DL296" s="309"/>
      <c r="DM296" s="309"/>
      <c r="DN296" s="309"/>
      <c r="DO296" s="309"/>
      <c r="DP296" s="309"/>
      <c r="DQ296" s="309"/>
      <c r="DR296" s="309"/>
      <c r="DS296" s="309"/>
      <c r="DT296" s="309"/>
      <c r="DU296" s="309"/>
      <c r="DV296" s="309"/>
      <c r="DW296" s="309"/>
      <c r="DX296" s="309"/>
      <c r="DY296" s="309"/>
      <c r="DZ296" s="309"/>
      <c r="EA296" s="309"/>
      <c r="EB296" s="309"/>
      <c r="EC296" s="309"/>
      <c r="ED296" s="309"/>
      <c r="EE296" s="309"/>
      <c r="EF296" s="309"/>
      <c r="EG296" s="309"/>
      <c r="EH296" s="309"/>
      <c r="EI296" s="309"/>
      <c r="EJ296" s="309"/>
      <c r="EK296" s="309"/>
      <c r="EL296" s="309"/>
      <c r="EM296" s="309"/>
      <c r="EN296" s="309"/>
      <c r="EO296" s="309"/>
      <c r="EP296" s="309"/>
      <c r="EQ296" s="309"/>
      <c r="ER296" s="309"/>
      <c r="ES296" s="309"/>
      <c r="ET296" s="309"/>
      <c r="EU296" s="309"/>
      <c r="EV296" s="309"/>
      <c r="EW296" s="309"/>
      <c r="EX296" s="309"/>
      <c r="EY296" s="309"/>
      <c r="EZ296" s="309"/>
      <c r="FA296" s="309"/>
      <c r="FB296" s="309"/>
      <c r="FC296" s="309"/>
      <c r="FD296" s="309"/>
      <c r="FE296" s="309"/>
      <c r="FF296" s="309"/>
      <c r="FG296" s="309"/>
      <c r="FH296" s="309"/>
      <c r="FI296" s="309"/>
      <c r="FJ296" s="309"/>
      <c r="FK296" s="309"/>
      <c r="FL296" s="309"/>
      <c r="FM296" s="309"/>
      <c r="FN296" s="309"/>
      <c r="FO296" s="309"/>
      <c r="FP296" s="309"/>
      <c r="FQ296" s="309"/>
      <c r="FR296" s="309"/>
      <c r="FS296" s="309"/>
      <c r="FT296" s="309"/>
      <c r="FU296" s="309"/>
      <c r="FV296" s="309"/>
      <c r="FW296" s="309"/>
      <c r="FX296" s="309"/>
      <c r="FY296" s="309"/>
      <c r="FZ296" s="309"/>
      <c r="GA296" s="309"/>
      <c r="GB296" s="309"/>
      <c r="GC296" s="309"/>
      <c r="GD296" s="309"/>
      <c r="GE296" s="309"/>
      <c r="GF296" s="309"/>
      <c r="GG296" s="309"/>
      <c r="GH296" s="309"/>
      <c r="GI296" s="309"/>
      <c r="GJ296" s="309"/>
      <c r="GK296" s="309"/>
      <c r="GL296" s="309"/>
      <c r="GM296" s="309"/>
      <c r="GN296" s="309"/>
      <c r="GO296" s="309"/>
      <c r="GP296" s="309"/>
      <c r="GQ296" s="309"/>
      <c r="GR296" s="309"/>
      <c r="GS296" s="309"/>
      <c r="GT296" s="309"/>
      <c r="GU296" s="309"/>
      <c r="GV296" s="309"/>
      <c r="GW296" s="309"/>
      <c r="GX296" s="309"/>
      <c r="GY296" s="309"/>
      <c r="GZ296" s="309"/>
      <c r="HA296" s="309"/>
      <c r="HB296" s="309"/>
      <c r="HC296" s="309"/>
      <c r="HD296" s="309"/>
      <c r="HE296" s="309"/>
      <c r="HF296" s="309"/>
      <c r="HG296" s="309"/>
      <c r="HH296" s="309"/>
      <c r="HI296" s="309"/>
      <c r="HJ296" s="309"/>
      <c r="HK296" s="309"/>
      <c r="HL296" s="309"/>
      <c r="HM296" s="309"/>
      <c r="HN296" s="309"/>
      <c r="HO296" s="309"/>
      <c r="HP296" s="309"/>
      <c r="HQ296" s="309"/>
      <c r="HR296" s="309"/>
      <c r="HS296" s="309"/>
      <c r="HT296" s="309"/>
      <c r="HU296" s="309"/>
      <c r="HV296" s="309"/>
      <c r="HW296" s="309"/>
      <c r="HX296" s="309"/>
      <c r="HY296" s="309"/>
      <c r="HZ296" s="309"/>
      <c r="IA296" s="309"/>
      <c r="IB296" s="309"/>
      <c r="IC296" s="309"/>
      <c r="ID296" s="309"/>
      <c r="IE296" s="309"/>
      <c r="IF296" s="309"/>
      <c r="IG296" s="309"/>
      <c r="IH296" s="309"/>
    </row>
    <row r="297" spans="1:242" ht="12.75" customHeight="1" x14ac:dyDescent="0.25">
      <c r="A297" s="247"/>
      <c r="B297" s="264"/>
      <c r="C297" s="264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7"/>
      <c r="W297" s="307"/>
      <c r="X297" s="307"/>
      <c r="Y297" s="307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7"/>
      <c r="AK297" s="307"/>
      <c r="AL297" s="307"/>
      <c r="AM297" s="307"/>
      <c r="AN297" s="307"/>
      <c r="AO297" s="307"/>
      <c r="AP297" s="307"/>
      <c r="AQ297" s="307"/>
      <c r="AR297" s="307"/>
      <c r="AS297" s="307"/>
      <c r="AT297" s="307"/>
      <c r="AU297" s="307"/>
      <c r="AV297" s="307"/>
      <c r="AW297" s="307"/>
      <c r="AX297" s="307"/>
      <c r="AY297" s="307"/>
      <c r="AZ297" s="307"/>
      <c r="BA297" s="307"/>
      <c r="BB297" s="307"/>
      <c r="BC297" s="307"/>
      <c r="BD297" s="307"/>
      <c r="BE297" s="307"/>
      <c r="BF297" s="307"/>
      <c r="BG297" s="307"/>
      <c r="BH297" s="307"/>
      <c r="BI297" s="307"/>
      <c r="BJ297" s="307"/>
      <c r="BK297" s="307"/>
      <c r="BL297" s="307"/>
      <c r="BM297" s="307"/>
      <c r="BN297" s="307"/>
      <c r="BO297" s="307"/>
      <c r="BP297" s="307"/>
      <c r="BQ297" s="307"/>
      <c r="BR297" s="307"/>
      <c r="BS297" s="307"/>
      <c r="BT297" s="409"/>
      <c r="BV297" s="309"/>
      <c r="BW297" s="309"/>
      <c r="BX297" s="309"/>
      <c r="BY297" s="309"/>
      <c r="BZ297" s="309"/>
      <c r="CA297" s="309"/>
      <c r="CB297" s="309"/>
      <c r="CC297" s="309"/>
      <c r="CD297" s="309"/>
      <c r="CE297" s="309"/>
      <c r="CF297" s="309"/>
      <c r="CG297" s="309"/>
      <c r="CH297" s="309"/>
      <c r="CI297" s="309"/>
      <c r="CJ297" s="309"/>
      <c r="CK297" s="309"/>
      <c r="CL297" s="309"/>
      <c r="CM297" s="309"/>
      <c r="CN297" s="309"/>
      <c r="CO297" s="309"/>
      <c r="CP297" s="309"/>
      <c r="CQ297" s="309"/>
      <c r="CR297" s="309"/>
      <c r="CS297" s="309"/>
      <c r="CT297" s="309"/>
      <c r="CU297" s="309"/>
      <c r="CV297" s="309"/>
      <c r="CW297" s="309"/>
      <c r="CX297" s="309"/>
      <c r="CY297" s="309"/>
      <c r="CZ297" s="309"/>
      <c r="DA297" s="309"/>
      <c r="DB297" s="309"/>
      <c r="DC297" s="309"/>
      <c r="DD297" s="309"/>
      <c r="DE297" s="309"/>
      <c r="DF297" s="309"/>
      <c r="DG297" s="309"/>
      <c r="DH297" s="309"/>
      <c r="DI297" s="309"/>
      <c r="DJ297" s="309"/>
      <c r="DK297" s="309"/>
      <c r="DL297" s="309"/>
      <c r="DM297" s="309"/>
      <c r="DN297" s="309"/>
      <c r="DO297" s="309"/>
      <c r="DP297" s="309"/>
      <c r="DQ297" s="309"/>
      <c r="DR297" s="309"/>
      <c r="DS297" s="309"/>
      <c r="DT297" s="309"/>
      <c r="DU297" s="309"/>
      <c r="DV297" s="309"/>
      <c r="DW297" s="309"/>
      <c r="DX297" s="309"/>
      <c r="DY297" s="309"/>
      <c r="DZ297" s="309"/>
      <c r="EA297" s="309"/>
      <c r="EB297" s="309"/>
      <c r="EC297" s="309"/>
      <c r="ED297" s="309"/>
      <c r="EE297" s="309"/>
      <c r="EF297" s="309"/>
      <c r="EG297" s="309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9"/>
      <c r="ES297" s="309"/>
      <c r="ET297" s="309"/>
      <c r="EU297" s="309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9"/>
      <c r="FG297" s="309"/>
      <c r="FH297" s="309"/>
      <c r="FI297" s="309"/>
      <c r="FJ297" s="309"/>
      <c r="FK297" s="309"/>
      <c r="FL297" s="309"/>
      <c r="FM297" s="309"/>
      <c r="FN297" s="309"/>
      <c r="FO297" s="309"/>
      <c r="FP297" s="309"/>
      <c r="FQ297" s="309"/>
      <c r="FR297" s="309"/>
      <c r="FS297" s="309"/>
      <c r="FT297" s="309"/>
      <c r="FU297" s="309"/>
      <c r="FV297" s="309"/>
      <c r="FW297" s="309"/>
      <c r="FX297" s="309"/>
      <c r="FY297" s="309"/>
      <c r="FZ297" s="309"/>
      <c r="GA297" s="309"/>
      <c r="GB297" s="309"/>
      <c r="GC297" s="309"/>
      <c r="GD297" s="309"/>
      <c r="GE297" s="309"/>
      <c r="GF297" s="309"/>
      <c r="GG297" s="309"/>
      <c r="GH297" s="309"/>
      <c r="GI297" s="309"/>
      <c r="GJ297" s="309"/>
      <c r="GK297" s="309"/>
      <c r="GL297" s="309"/>
      <c r="GM297" s="309"/>
      <c r="GN297" s="309"/>
      <c r="GO297" s="309"/>
      <c r="GP297" s="309"/>
      <c r="GQ297" s="309"/>
      <c r="GR297" s="309"/>
      <c r="GS297" s="309"/>
      <c r="GT297" s="309"/>
      <c r="GU297" s="309"/>
      <c r="GV297" s="309"/>
      <c r="GW297" s="309"/>
      <c r="GX297" s="309"/>
      <c r="GY297" s="309"/>
      <c r="GZ297" s="309"/>
      <c r="HA297" s="309"/>
      <c r="HB297" s="309"/>
      <c r="HC297" s="309"/>
      <c r="HD297" s="309"/>
      <c r="HE297" s="309"/>
      <c r="HF297" s="309"/>
      <c r="HG297" s="309"/>
      <c r="HH297" s="309"/>
      <c r="HI297" s="309"/>
      <c r="HJ297" s="309"/>
      <c r="HK297" s="309"/>
      <c r="HL297" s="309"/>
      <c r="HM297" s="309"/>
      <c r="HN297" s="309"/>
      <c r="HO297" s="309"/>
      <c r="HP297" s="309"/>
      <c r="HQ297" s="309"/>
      <c r="HR297" s="309"/>
      <c r="HS297" s="309"/>
      <c r="HT297" s="309"/>
      <c r="HU297" s="309"/>
      <c r="HV297" s="309"/>
      <c r="HW297" s="309"/>
      <c r="HX297" s="309"/>
      <c r="HY297" s="309"/>
      <c r="HZ297" s="309"/>
      <c r="IA297" s="309"/>
      <c r="IB297" s="309"/>
      <c r="IC297" s="309"/>
      <c r="ID297" s="309"/>
      <c r="IE297" s="309"/>
      <c r="IF297" s="309"/>
      <c r="IG297" s="309"/>
      <c r="IH297" s="309"/>
    </row>
    <row r="298" spans="1:242" ht="12.75" customHeight="1" x14ac:dyDescent="0.25">
      <c r="A298" s="247"/>
      <c r="B298" s="264"/>
      <c r="C298" s="264"/>
      <c r="D298" s="307"/>
      <c r="E298" s="307"/>
      <c r="F298" s="307"/>
      <c r="G298" s="307"/>
      <c r="H298" s="307"/>
      <c r="I298" s="307"/>
      <c r="J298" s="307"/>
      <c r="K298" s="307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7"/>
      <c r="X298" s="307"/>
      <c r="Y298" s="307"/>
      <c r="Z298" s="307"/>
      <c r="AA298" s="307"/>
      <c r="AB298" s="307"/>
      <c r="AC298" s="307"/>
      <c r="AD298" s="307"/>
      <c r="AE298" s="307"/>
      <c r="AF298" s="307"/>
      <c r="AG298" s="307"/>
      <c r="AH298" s="307"/>
      <c r="AI298" s="307"/>
      <c r="AJ298" s="307"/>
      <c r="AK298" s="307"/>
      <c r="AL298" s="307"/>
      <c r="AM298" s="307"/>
      <c r="AN298" s="307"/>
      <c r="AO298" s="307"/>
      <c r="AP298" s="307"/>
      <c r="AQ298" s="307"/>
      <c r="AR298" s="307"/>
      <c r="AS298" s="307"/>
      <c r="AT298" s="307"/>
      <c r="AU298" s="307"/>
      <c r="AV298" s="307"/>
      <c r="AW298" s="307"/>
      <c r="AX298" s="307"/>
      <c r="AY298" s="307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07"/>
      <c r="BJ298" s="307"/>
      <c r="BK298" s="307"/>
      <c r="BL298" s="307"/>
      <c r="BM298" s="307"/>
      <c r="BN298" s="307"/>
      <c r="BO298" s="307"/>
      <c r="BP298" s="307"/>
      <c r="BQ298" s="307"/>
      <c r="BR298" s="307"/>
      <c r="BS298" s="307"/>
      <c r="BT298" s="409"/>
      <c r="BV298" s="309"/>
      <c r="BW298" s="309"/>
      <c r="BX298" s="309"/>
      <c r="BY298" s="309"/>
      <c r="BZ298" s="309"/>
      <c r="CA298" s="309"/>
      <c r="CB298" s="309"/>
      <c r="CC298" s="309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9"/>
      <c r="CO298" s="309"/>
      <c r="CP298" s="309"/>
      <c r="CQ298" s="309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9"/>
      <c r="DC298" s="309"/>
      <c r="DD298" s="309"/>
      <c r="DE298" s="309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9"/>
      <c r="DQ298" s="309"/>
      <c r="DR298" s="309"/>
      <c r="DS298" s="309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9"/>
      <c r="EE298" s="309"/>
      <c r="EF298" s="309"/>
      <c r="EG298" s="309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9"/>
      <c r="ES298" s="309"/>
      <c r="ET298" s="309"/>
      <c r="EU298" s="309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9"/>
      <c r="FG298" s="309"/>
      <c r="FH298" s="309"/>
      <c r="FI298" s="309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9"/>
      <c r="FU298" s="309"/>
      <c r="FV298" s="309"/>
      <c r="FW298" s="309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9"/>
      <c r="GI298" s="309"/>
      <c r="GJ298" s="309"/>
      <c r="GK298" s="309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309"/>
      <c r="GV298" s="309"/>
      <c r="GW298" s="309"/>
      <c r="GX298" s="309"/>
      <c r="GY298" s="309"/>
      <c r="GZ298" s="309"/>
      <c r="HA298" s="309"/>
      <c r="HB298" s="309"/>
      <c r="HC298" s="309"/>
      <c r="HD298" s="309"/>
      <c r="HE298" s="309"/>
      <c r="HF298" s="309"/>
      <c r="HG298" s="309"/>
      <c r="HH298" s="309"/>
      <c r="HI298" s="309"/>
      <c r="HJ298" s="309"/>
      <c r="HK298" s="309"/>
      <c r="HL298" s="309"/>
      <c r="HM298" s="309"/>
      <c r="HN298" s="309"/>
      <c r="HO298" s="309"/>
      <c r="HP298" s="309"/>
      <c r="HQ298" s="309"/>
      <c r="HR298" s="309"/>
      <c r="HS298" s="309"/>
      <c r="HT298" s="309"/>
      <c r="HU298" s="309"/>
      <c r="HV298" s="309"/>
      <c r="HW298" s="309"/>
      <c r="HX298" s="309"/>
      <c r="HY298" s="309"/>
      <c r="HZ298" s="309"/>
      <c r="IA298" s="309"/>
      <c r="IB298" s="309"/>
      <c r="IC298" s="309"/>
      <c r="ID298" s="309"/>
      <c r="IE298" s="309"/>
      <c r="IF298" s="309"/>
      <c r="IG298" s="309"/>
      <c r="IH298" s="309"/>
    </row>
    <row r="299" spans="1:242" ht="12.75" customHeight="1" x14ac:dyDescent="0.25">
      <c r="A299" s="247"/>
      <c r="B299" s="264"/>
      <c r="C299" s="264"/>
      <c r="D299" s="307"/>
      <c r="E299" s="307"/>
      <c r="F299" s="307"/>
      <c r="G299" s="307"/>
      <c r="H299" s="307"/>
      <c r="I299" s="307"/>
      <c r="J299" s="307"/>
      <c r="K299" s="307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7"/>
      <c r="W299" s="307"/>
      <c r="X299" s="307"/>
      <c r="Y299" s="307"/>
      <c r="Z299" s="307"/>
      <c r="AA299" s="307"/>
      <c r="AB299" s="307"/>
      <c r="AC299" s="307"/>
      <c r="AD299" s="307"/>
      <c r="AE299" s="307"/>
      <c r="AF299" s="307"/>
      <c r="AG299" s="307"/>
      <c r="AH299" s="307"/>
      <c r="AI299" s="307"/>
      <c r="AJ299" s="307"/>
      <c r="AK299" s="307"/>
      <c r="AL299" s="307"/>
      <c r="AM299" s="307"/>
      <c r="AN299" s="307"/>
      <c r="AO299" s="307"/>
      <c r="AP299" s="307"/>
      <c r="AQ299" s="307"/>
      <c r="AR299" s="307"/>
      <c r="AS299" s="307"/>
      <c r="AT299" s="307"/>
      <c r="AU299" s="307"/>
      <c r="AV299" s="307"/>
      <c r="AW299" s="307"/>
      <c r="AX299" s="307"/>
      <c r="AY299" s="307"/>
      <c r="AZ299" s="307"/>
      <c r="BA299" s="307"/>
      <c r="BB299" s="307"/>
      <c r="BC299" s="307"/>
      <c r="BD299" s="307"/>
      <c r="BE299" s="307"/>
      <c r="BF299" s="307"/>
      <c r="BG299" s="307"/>
      <c r="BH299" s="307"/>
      <c r="BI299" s="307"/>
      <c r="BJ299" s="307"/>
      <c r="BK299" s="307"/>
      <c r="BL299" s="307"/>
      <c r="BM299" s="307"/>
      <c r="BN299" s="307"/>
      <c r="BO299" s="307"/>
      <c r="BP299" s="307"/>
      <c r="BQ299" s="307"/>
      <c r="BR299" s="307"/>
      <c r="BS299" s="307"/>
      <c r="BT299" s="409"/>
      <c r="BV299" s="309"/>
      <c r="BW299" s="309"/>
      <c r="BX299" s="309"/>
      <c r="BY299" s="309"/>
      <c r="BZ299" s="309"/>
      <c r="CA299" s="309"/>
      <c r="CB299" s="309"/>
      <c r="CC299" s="309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9"/>
      <c r="CO299" s="309"/>
      <c r="CP299" s="309"/>
      <c r="CQ299" s="309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9"/>
      <c r="DC299" s="309"/>
      <c r="DD299" s="309"/>
      <c r="DE299" s="309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9"/>
      <c r="DQ299" s="309"/>
      <c r="DR299" s="309"/>
      <c r="DS299" s="309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9"/>
      <c r="EE299" s="309"/>
      <c r="EF299" s="309"/>
      <c r="EG299" s="309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9"/>
      <c r="ES299" s="309"/>
      <c r="ET299" s="309"/>
      <c r="EU299" s="309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9"/>
      <c r="FG299" s="309"/>
      <c r="FH299" s="309"/>
      <c r="FI299" s="309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9"/>
      <c r="FU299" s="309"/>
      <c r="FV299" s="309"/>
      <c r="FW299" s="309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9"/>
      <c r="GI299" s="309"/>
      <c r="GJ299" s="309"/>
      <c r="GK299" s="309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9"/>
      <c r="GW299" s="309"/>
      <c r="GX299" s="309"/>
      <c r="GY299" s="309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9"/>
      <c r="HK299" s="309"/>
      <c r="HL299" s="309"/>
      <c r="HM299" s="309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9"/>
      <c r="HY299" s="309"/>
      <c r="HZ299" s="309"/>
      <c r="IA299" s="309"/>
      <c r="IB299" s="309"/>
      <c r="IC299" s="309"/>
      <c r="ID299" s="309"/>
      <c r="IE299" s="309"/>
      <c r="IF299" s="309"/>
      <c r="IG299" s="309"/>
      <c r="IH299" s="309"/>
    </row>
    <row r="300" spans="1:242" ht="12.75" customHeight="1" x14ac:dyDescent="0.25">
      <c r="A300" s="247"/>
      <c r="B300" s="264"/>
      <c r="C300" s="264"/>
      <c r="D300" s="307"/>
      <c r="E300" s="307"/>
      <c r="F300" s="307"/>
      <c r="G300" s="307"/>
      <c r="H300" s="307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07"/>
      <c r="AS300" s="307"/>
      <c r="AT300" s="307"/>
      <c r="AU300" s="307"/>
      <c r="AV300" s="307"/>
      <c r="AW300" s="307"/>
      <c r="AX300" s="307"/>
      <c r="AY300" s="307"/>
      <c r="AZ300" s="307"/>
      <c r="BA300" s="307"/>
      <c r="BB300" s="307"/>
      <c r="BC300" s="307"/>
      <c r="BD300" s="307"/>
      <c r="BE300" s="307"/>
      <c r="BF300" s="307"/>
      <c r="BG300" s="307"/>
      <c r="BH300" s="307"/>
      <c r="BI300" s="307"/>
      <c r="BJ300" s="307"/>
      <c r="BK300" s="307"/>
      <c r="BL300" s="307"/>
      <c r="BM300" s="307"/>
      <c r="BN300" s="307"/>
      <c r="BO300" s="307"/>
      <c r="BP300" s="307"/>
      <c r="BQ300" s="307"/>
      <c r="BR300" s="307"/>
      <c r="BS300" s="307"/>
      <c r="BT300" s="409"/>
      <c r="BV300" s="309"/>
      <c r="BW300" s="309"/>
      <c r="BX300" s="309"/>
      <c r="BY300" s="309"/>
      <c r="BZ300" s="309"/>
      <c r="CA300" s="309"/>
      <c r="CB300" s="309"/>
      <c r="CC300" s="309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9"/>
      <c r="CO300" s="309"/>
      <c r="CP300" s="309"/>
      <c r="CQ300" s="309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9"/>
      <c r="DC300" s="309"/>
      <c r="DD300" s="309"/>
      <c r="DE300" s="309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9"/>
      <c r="DQ300" s="309"/>
      <c r="DR300" s="309"/>
      <c r="DS300" s="309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9"/>
      <c r="EE300" s="309"/>
      <c r="EF300" s="309"/>
      <c r="EG300" s="309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9"/>
      <c r="ES300" s="309"/>
      <c r="ET300" s="309"/>
      <c r="EU300" s="309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9"/>
      <c r="FG300" s="309"/>
      <c r="FH300" s="309"/>
      <c r="FI300" s="309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9"/>
      <c r="FU300" s="309"/>
      <c r="FV300" s="309"/>
      <c r="FW300" s="309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9"/>
      <c r="GI300" s="309"/>
      <c r="GJ300" s="309"/>
      <c r="GK300" s="309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9"/>
      <c r="GW300" s="309"/>
      <c r="GX300" s="309"/>
      <c r="GY300" s="309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9"/>
      <c r="HK300" s="309"/>
      <c r="HL300" s="309"/>
      <c r="HM300" s="309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9"/>
      <c r="HY300" s="309"/>
      <c r="HZ300" s="309"/>
      <c r="IA300" s="309"/>
      <c r="IB300" s="309"/>
      <c r="IC300" s="309"/>
      <c r="ID300" s="309"/>
      <c r="IE300" s="309"/>
      <c r="IF300" s="309"/>
      <c r="IG300" s="309"/>
      <c r="IH300" s="309"/>
    </row>
    <row r="301" spans="1:242" ht="12.75" customHeight="1" x14ac:dyDescent="0.25">
      <c r="A301" s="247"/>
      <c r="B301" s="264"/>
      <c r="C301" s="264"/>
      <c r="D301" s="307"/>
      <c r="E301" s="307"/>
      <c r="F301" s="307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7"/>
      <c r="AT301" s="307"/>
      <c r="AU301" s="307"/>
      <c r="AV301" s="307"/>
      <c r="AW301" s="307"/>
      <c r="AX301" s="307"/>
      <c r="AY301" s="307"/>
      <c r="AZ301" s="307"/>
      <c r="BA301" s="307"/>
      <c r="BB301" s="307"/>
      <c r="BC301" s="307"/>
      <c r="BD301" s="307"/>
      <c r="BE301" s="307"/>
      <c r="BF301" s="307"/>
      <c r="BG301" s="307"/>
      <c r="BH301" s="307"/>
      <c r="BI301" s="307"/>
      <c r="BJ301" s="307"/>
      <c r="BK301" s="307"/>
      <c r="BL301" s="307"/>
      <c r="BM301" s="307"/>
      <c r="BN301" s="307"/>
      <c r="BO301" s="307"/>
      <c r="BP301" s="307"/>
      <c r="BQ301" s="307"/>
      <c r="BR301" s="307"/>
      <c r="BS301" s="307"/>
      <c r="BT301" s="409"/>
      <c r="BV301" s="309"/>
      <c r="BW301" s="309"/>
      <c r="BX301" s="309"/>
      <c r="BY301" s="309"/>
      <c r="BZ301" s="309"/>
      <c r="CA301" s="309"/>
      <c r="CB301" s="309"/>
      <c r="CC301" s="309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9"/>
      <c r="CO301" s="309"/>
      <c r="CP301" s="309"/>
      <c r="CQ301" s="309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9"/>
      <c r="DC301" s="309"/>
      <c r="DD301" s="309"/>
      <c r="DE301" s="309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9"/>
      <c r="DQ301" s="309"/>
      <c r="DR301" s="309"/>
      <c r="DS301" s="309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9"/>
      <c r="EE301" s="309"/>
      <c r="EF301" s="309"/>
      <c r="EG301" s="309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9"/>
      <c r="ES301" s="309"/>
      <c r="ET301" s="309"/>
      <c r="EU301" s="309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9"/>
      <c r="FG301" s="309"/>
      <c r="FH301" s="309"/>
      <c r="FI301" s="309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9"/>
      <c r="FU301" s="309"/>
      <c r="FV301" s="309"/>
      <c r="FW301" s="309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9"/>
      <c r="GI301" s="309"/>
      <c r="GJ301" s="309"/>
      <c r="GK301" s="309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9"/>
      <c r="GW301" s="309"/>
      <c r="GX301" s="309"/>
      <c r="GY301" s="309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9"/>
      <c r="HK301" s="309"/>
      <c r="HL301" s="309"/>
      <c r="HM301" s="309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9"/>
      <c r="HY301" s="309"/>
      <c r="HZ301" s="309"/>
      <c r="IA301" s="309"/>
      <c r="IB301" s="309"/>
      <c r="IC301" s="309"/>
      <c r="ID301" s="309"/>
      <c r="IE301" s="309"/>
      <c r="IF301" s="309"/>
      <c r="IG301" s="309"/>
      <c r="IH301" s="309"/>
    </row>
    <row r="302" spans="1:242" ht="12.75" customHeight="1" x14ac:dyDescent="0.25">
      <c r="A302" s="247"/>
      <c r="B302" s="264"/>
      <c r="C302" s="264"/>
      <c r="D302" s="307"/>
      <c r="E302" s="307"/>
      <c r="F302" s="307"/>
      <c r="G302" s="307"/>
      <c r="H302" s="307"/>
      <c r="I302" s="307"/>
      <c r="J302" s="307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7"/>
      <c r="X302" s="307"/>
      <c r="Y302" s="307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7"/>
      <c r="AK302" s="307"/>
      <c r="AL302" s="307"/>
      <c r="AM302" s="307"/>
      <c r="AN302" s="307"/>
      <c r="AO302" s="307"/>
      <c r="AP302" s="307"/>
      <c r="AQ302" s="307"/>
      <c r="AR302" s="307"/>
      <c r="AS302" s="307"/>
      <c r="AT302" s="307"/>
      <c r="AU302" s="307"/>
      <c r="AV302" s="307"/>
      <c r="AW302" s="307"/>
      <c r="AX302" s="307"/>
      <c r="AY302" s="307"/>
      <c r="AZ302" s="307"/>
      <c r="BA302" s="307"/>
      <c r="BB302" s="307"/>
      <c r="BC302" s="307"/>
      <c r="BD302" s="307"/>
      <c r="BE302" s="307"/>
      <c r="BF302" s="307"/>
      <c r="BG302" s="307"/>
      <c r="BH302" s="307"/>
      <c r="BI302" s="307"/>
      <c r="BJ302" s="307"/>
      <c r="BK302" s="307"/>
      <c r="BL302" s="307"/>
      <c r="BM302" s="307"/>
      <c r="BN302" s="307"/>
      <c r="BO302" s="307"/>
      <c r="BP302" s="307"/>
      <c r="BQ302" s="307"/>
      <c r="BR302" s="307"/>
      <c r="BS302" s="307"/>
      <c r="BT302" s="409"/>
      <c r="BV302" s="309"/>
      <c r="BW302" s="309"/>
      <c r="BX302" s="309"/>
      <c r="BY302" s="309"/>
      <c r="BZ302" s="309"/>
      <c r="CA302" s="309"/>
      <c r="CB302" s="309"/>
      <c r="CC302" s="309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9"/>
      <c r="CO302" s="309"/>
      <c r="CP302" s="309"/>
      <c r="CQ302" s="309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9"/>
      <c r="DC302" s="309"/>
      <c r="DD302" s="309"/>
      <c r="DE302" s="309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9"/>
      <c r="DQ302" s="309"/>
      <c r="DR302" s="309"/>
      <c r="DS302" s="309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9"/>
      <c r="EE302" s="309"/>
      <c r="EF302" s="309"/>
      <c r="EG302" s="309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9"/>
      <c r="ES302" s="309"/>
      <c r="ET302" s="309"/>
      <c r="EU302" s="309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9"/>
      <c r="FG302" s="309"/>
      <c r="FH302" s="309"/>
      <c r="FI302" s="309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9"/>
      <c r="FU302" s="309"/>
      <c r="FV302" s="309"/>
      <c r="FW302" s="309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9"/>
      <c r="GI302" s="309"/>
      <c r="GJ302" s="309"/>
      <c r="GK302" s="309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9"/>
      <c r="GW302" s="309"/>
      <c r="GX302" s="309"/>
      <c r="GY302" s="309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9"/>
      <c r="HK302" s="309"/>
      <c r="HL302" s="309"/>
      <c r="HM302" s="309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9"/>
      <c r="HY302" s="309"/>
      <c r="HZ302" s="309"/>
      <c r="IA302" s="309"/>
      <c r="IB302" s="309"/>
      <c r="IC302" s="309"/>
      <c r="ID302" s="309"/>
      <c r="IE302" s="309"/>
      <c r="IF302" s="309"/>
      <c r="IG302" s="309"/>
      <c r="IH302" s="309"/>
    </row>
    <row r="303" spans="1:242" ht="12.75" customHeight="1" x14ac:dyDescent="0.25">
      <c r="A303" s="247"/>
      <c r="B303" s="264"/>
      <c r="C303" s="264"/>
      <c r="D303" s="307"/>
      <c r="E303" s="307"/>
      <c r="F303" s="307"/>
      <c r="G303" s="307"/>
      <c r="H303" s="307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7"/>
      <c r="AK303" s="307"/>
      <c r="AL303" s="307"/>
      <c r="AM303" s="307"/>
      <c r="AN303" s="307"/>
      <c r="AO303" s="307"/>
      <c r="AP303" s="307"/>
      <c r="AQ303" s="307"/>
      <c r="AR303" s="307"/>
      <c r="AS303" s="307"/>
      <c r="AT303" s="307"/>
      <c r="AU303" s="307"/>
      <c r="AV303" s="307"/>
      <c r="AW303" s="307"/>
      <c r="AX303" s="307"/>
      <c r="AY303" s="307"/>
      <c r="AZ303" s="307"/>
      <c r="BA303" s="307"/>
      <c r="BB303" s="307"/>
      <c r="BC303" s="307"/>
      <c r="BD303" s="307"/>
      <c r="BE303" s="307"/>
      <c r="BF303" s="307"/>
      <c r="BG303" s="307"/>
      <c r="BH303" s="307"/>
      <c r="BI303" s="307"/>
      <c r="BJ303" s="307"/>
      <c r="BK303" s="307"/>
      <c r="BL303" s="307"/>
      <c r="BM303" s="307"/>
      <c r="BN303" s="307"/>
      <c r="BO303" s="307"/>
      <c r="BP303" s="307"/>
      <c r="BQ303" s="307"/>
      <c r="BR303" s="307"/>
      <c r="BS303" s="307"/>
      <c r="BT303" s="409"/>
      <c r="BV303" s="309"/>
      <c r="BW303" s="309"/>
      <c r="BX303" s="309"/>
      <c r="BY303" s="309"/>
      <c r="BZ303" s="309"/>
      <c r="CA303" s="309"/>
      <c r="CB303" s="309"/>
      <c r="CC303" s="309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9"/>
      <c r="CO303" s="309"/>
      <c r="CP303" s="309"/>
      <c r="CQ303" s="309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9"/>
      <c r="DC303" s="309"/>
      <c r="DD303" s="309"/>
      <c r="DE303" s="309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9"/>
      <c r="DQ303" s="309"/>
      <c r="DR303" s="309"/>
      <c r="DS303" s="309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9"/>
      <c r="EE303" s="309"/>
      <c r="EF303" s="309"/>
      <c r="EG303" s="309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9"/>
      <c r="ES303" s="309"/>
      <c r="ET303" s="309"/>
      <c r="EU303" s="309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9"/>
      <c r="FG303" s="309"/>
      <c r="FH303" s="309"/>
      <c r="FI303" s="309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9"/>
      <c r="FU303" s="309"/>
      <c r="FV303" s="309"/>
      <c r="FW303" s="309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  <c r="HK303" s="309"/>
      <c r="HL303" s="309"/>
      <c r="HM303" s="309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9"/>
      <c r="HY303" s="309"/>
      <c r="HZ303" s="309"/>
      <c r="IA303" s="309"/>
      <c r="IB303" s="309"/>
      <c r="IC303" s="309"/>
      <c r="ID303" s="309"/>
      <c r="IE303" s="309"/>
      <c r="IF303" s="309"/>
      <c r="IG303" s="309"/>
      <c r="IH303" s="309"/>
    </row>
    <row r="304" spans="1:242" ht="12.75" customHeight="1" x14ac:dyDescent="0.25">
      <c r="A304" s="247"/>
      <c r="B304" s="264"/>
      <c r="C304" s="264"/>
      <c r="D304" s="307"/>
      <c r="E304" s="307"/>
      <c r="F304" s="307"/>
      <c r="G304" s="307"/>
      <c r="H304" s="307"/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/>
      <c r="AR304" s="307"/>
      <c r="AS304" s="307"/>
      <c r="AT304" s="307"/>
      <c r="AU304" s="307"/>
      <c r="AV304" s="307"/>
      <c r="AW304" s="307"/>
      <c r="AX304" s="307"/>
      <c r="AY304" s="307"/>
      <c r="AZ304" s="307"/>
      <c r="BA304" s="307"/>
      <c r="BB304" s="307"/>
      <c r="BC304" s="307"/>
      <c r="BD304" s="307"/>
      <c r="BE304" s="307"/>
      <c r="BF304" s="307"/>
      <c r="BG304" s="307"/>
      <c r="BH304" s="307"/>
      <c r="BI304" s="307"/>
      <c r="BJ304" s="307"/>
      <c r="BK304" s="307"/>
      <c r="BL304" s="307"/>
      <c r="BM304" s="307"/>
      <c r="BN304" s="307"/>
      <c r="BO304" s="307"/>
      <c r="BP304" s="307"/>
      <c r="BQ304" s="307"/>
      <c r="BR304" s="307"/>
      <c r="BS304" s="307"/>
      <c r="BT304" s="409"/>
      <c r="BV304" s="309"/>
      <c r="BW304" s="309"/>
      <c r="BX304" s="309"/>
      <c r="BY304" s="309"/>
      <c r="BZ304" s="309"/>
      <c r="CA304" s="309"/>
      <c r="CB304" s="309"/>
      <c r="CC304" s="309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9"/>
      <c r="CO304" s="309"/>
      <c r="CP304" s="309"/>
      <c r="CQ304" s="309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9"/>
      <c r="DC304" s="309"/>
      <c r="DD304" s="309"/>
      <c r="DE304" s="309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9"/>
      <c r="DQ304" s="309"/>
      <c r="DR304" s="309"/>
      <c r="DS304" s="309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9"/>
      <c r="EE304" s="309"/>
      <c r="EF304" s="309"/>
      <c r="EG304" s="309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9"/>
      <c r="ES304" s="309"/>
      <c r="ET304" s="309"/>
      <c r="EU304" s="309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9"/>
      <c r="FG304" s="309"/>
      <c r="FH304" s="309"/>
      <c r="FI304" s="309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9"/>
      <c r="FU304" s="309"/>
      <c r="FV304" s="309"/>
      <c r="FW304" s="309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9"/>
      <c r="GI304" s="309"/>
      <c r="GJ304" s="309"/>
      <c r="GK304" s="309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9"/>
      <c r="GW304" s="309"/>
      <c r="GX304" s="309"/>
      <c r="GY304" s="309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9"/>
      <c r="HK304" s="309"/>
      <c r="HL304" s="309"/>
      <c r="HM304" s="309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9"/>
      <c r="HY304" s="309"/>
      <c r="HZ304" s="309"/>
      <c r="IA304" s="309"/>
      <c r="IB304" s="309"/>
      <c r="IC304" s="309"/>
      <c r="ID304" s="309"/>
      <c r="IE304" s="309"/>
      <c r="IF304" s="309"/>
      <c r="IG304" s="309"/>
      <c r="IH304" s="309"/>
    </row>
    <row r="305" spans="1:242" ht="12.75" customHeight="1" x14ac:dyDescent="0.25">
      <c r="A305" s="247"/>
      <c r="B305" s="264"/>
      <c r="C305" s="264"/>
      <c r="D305" s="307"/>
      <c r="E305" s="307"/>
      <c r="F305" s="307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7"/>
      <c r="AK305" s="307"/>
      <c r="AL305" s="307"/>
      <c r="AM305" s="307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307"/>
      <c r="AX305" s="307"/>
      <c r="AY305" s="307"/>
      <c r="AZ305" s="307"/>
      <c r="BA305" s="307"/>
      <c r="BB305" s="307"/>
      <c r="BC305" s="307"/>
      <c r="BD305" s="307"/>
      <c r="BE305" s="307"/>
      <c r="BF305" s="307"/>
      <c r="BG305" s="307"/>
      <c r="BH305" s="307"/>
      <c r="BI305" s="307"/>
      <c r="BJ305" s="307"/>
      <c r="BK305" s="307"/>
      <c r="BL305" s="307"/>
      <c r="BM305" s="307"/>
      <c r="BN305" s="307"/>
      <c r="BO305" s="307"/>
      <c r="BP305" s="307"/>
      <c r="BQ305" s="307"/>
      <c r="BR305" s="307"/>
      <c r="BS305" s="307"/>
      <c r="BT305" s="409"/>
      <c r="BV305" s="309"/>
      <c r="BW305" s="309"/>
      <c r="BX305" s="309"/>
      <c r="BY305" s="309"/>
      <c r="BZ305" s="309"/>
      <c r="CA305" s="309"/>
      <c r="CB305" s="309"/>
      <c r="CC305" s="309"/>
      <c r="CD305" s="309"/>
      <c r="CE305" s="309"/>
      <c r="CF305" s="309"/>
      <c r="CG305" s="309"/>
      <c r="CH305" s="309"/>
      <c r="CI305" s="309"/>
      <c r="CJ305" s="309"/>
      <c r="CK305" s="309"/>
      <c r="CL305" s="309"/>
      <c r="CM305" s="309"/>
      <c r="CN305" s="309"/>
      <c r="CO305" s="309"/>
      <c r="CP305" s="309"/>
      <c r="CQ305" s="309"/>
      <c r="CR305" s="309"/>
      <c r="CS305" s="309"/>
      <c r="CT305" s="309"/>
      <c r="CU305" s="309"/>
      <c r="CV305" s="309"/>
      <c r="CW305" s="309"/>
      <c r="CX305" s="309"/>
      <c r="CY305" s="309"/>
      <c r="CZ305" s="309"/>
      <c r="DA305" s="309"/>
      <c r="DB305" s="309"/>
      <c r="DC305" s="309"/>
      <c r="DD305" s="309"/>
      <c r="DE305" s="309"/>
      <c r="DF305" s="309"/>
      <c r="DG305" s="309"/>
      <c r="DH305" s="309"/>
      <c r="DI305" s="309"/>
      <c r="DJ305" s="309"/>
      <c r="DK305" s="309"/>
      <c r="DL305" s="309"/>
      <c r="DM305" s="309"/>
      <c r="DN305" s="309"/>
      <c r="DO305" s="309"/>
      <c r="DP305" s="309"/>
      <c r="DQ305" s="309"/>
      <c r="DR305" s="309"/>
      <c r="DS305" s="309"/>
      <c r="DT305" s="309"/>
      <c r="DU305" s="309"/>
      <c r="DV305" s="309"/>
      <c r="DW305" s="309"/>
      <c r="DX305" s="309"/>
      <c r="DY305" s="309"/>
      <c r="DZ305" s="309"/>
      <c r="EA305" s="309"/>
      <c r="EB305" s="309"/>
      <c r="EC305" s="309"/>
      <c r="ED305" s="309"/>
      <c r="EE305" s="309"/>
      <c r="EF305" s="309"/>
      <c r="EG305" s="309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9"/>
      <c r="ES305" s="309"/>
      <c r="ET305" s="309"/>
      <c r="EU305" s="309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9"/>
      <c r="FG305" s="309"/>
      <c r="FH305" s="309"/>
      <c r="FI305" s="309"/>
      <c r="FJ305" s="309"/>
      <c r="FK305" s="309"/>
      <c r="FL305" s="309"/>
      <c r="FM305" s="309"/>
      <c r="FN305" s="309"/>
      <c r="FO305" s="309"/>
      <c r="FP305" s="309"/>
      <c r="FQ305" s="309"/>
      <c r="FR305" s="309"/>
      <c r="FS305" s="309"/>
      <c r="FT305" s="309"/>
      <c r="FU305" s="309"/>
      <c r="FV305" s="309"/>
      <c r="FW305" s="309"/>
      <c r="FX305" s="309"/>
      <c r="FY305" s="309"/>
      <c r="FZ305" s="309"/>
      <c r="GA305" s="309"/>
      <c r="GB305" s="309"/>
      <c r="GC305" s="309"/>
      <c r="GD305" s="309"/>
      <c r="GE305" s="309"/>
      <c r="GF305" s="309"/>
      <c r="GG305" s="309"/>
      <c r="GH305" s="309"/>
      <c r="GI305" s="309"/>
      <c r="GJ305" s="309"/>
      <c r="GK305" s="309"/>
      <c r="GL305" s="309"/>
      <c r="GM305" s="309"/>
      <c r="GN305" s="309"/>
      <c r="GO305" s="309"/>
      <c r="GP305" s="309"/>
      <c r="GQ305" s="309"/>
      <c r="GR305" s="309"/>
      <c r="GS305" s="309"/>
      <c r="GT305" s="309"/>
      <c r="GU305" s="309"/>
      <c r="GV305" s="309"/>
      <c r="GW305" s="309"/>
      <c r="GX305" s="309"/>
      <c r="GY305" s="309"/>
      <c r="GZ305" s="309"/>
      <c r="HA305" s="309"/>
      <c r="HB305" s="309"/>
      <c r="HC305" s="309"/>
      <c r="HD305" s="309"/>
      <c r="HE305" s="309"/>
      <c r="HF305" s="309"/>
      <c r="HG305" s="309"/>
      <c r="HH305" s="309"/>
      <c r="HI305" s="309"/>
      <c r="HJ305" s="309"/>
      <c r="HK305" s="309"/>
      <c r="HL305" s="309"/>
      <c r="HM305" s="309"/>
      <c r="HN305" s="309"/>
      <c r="HO305" s="309"/>
      <c r="HP305" s="309"/>
      <c r="HQ305" s="309"/>
      <c r="HR305" s="309"/>
      <c r="HS305" s="309"/>
      <c r="HT305" s="309"/>
      <c r="HU305" s="309"/>
      <c r="HV305" s="309"/>
      <c r="HW305" s="309"/>
      <c r="HX305" s="309"/>
      <c r="HY305" s="309"/>
      <c r="HZ305" s="309"/>
      <c r="IA305" s="309"/>
      <c r="IB305" s="309"/>
      <c r="IC305" s="309"/>
      <c r="ID305" s="309"/>
      <c r="IE305" s="309"/>
      <c r="IF305" s="309"/>
      <c r="IG305" s="309"/>
      <c r="IH305" s="309"/>
    </row>
    <row r="306" spans="1:242" ht="12.75" customHeight="1" x14ac:dyDescent="0.25">
      <c r="A306" s="247"/>
      <c r="B306" s="264"/>
      <c r="C306" s="264"/>
      <c r="D306" s="307"/>
      <c r="E306" s="307"/>
      <c r="F306" s="307"/>
      <c r="G306" s="307"/>
      <c r="H306" s="307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7"/>
      <c r="AK306" s="307"/>
      <c r="AL306" s="307"/>
      <c r="AM306" s="307"/>
      <c r="AN306" s="307"/>
      <c r="AO306" s="307"/>
      <c r="AP306" s="307"/>
      <c r="AQ306" s="307"/>
      <c r="AR306" s="307"/>
      <c r="AS306" s="307"/>
      <c r="AT306" s="307"/>
      <c r="AU306" s="307"/>
      <c r="AV306" s="307"/>
      <c r="AW306" s="307"/>
      <c r="AX306" s="307"/>
      <c r="AY306" s="307"/>
      <c r="AZ306" s="307"/>
      <c r="BA306" s="307"/>
      <c r="BB306" s="307"/>
      <c r="BC306" s="307"/>
      <c r="BD306" s="307"/>
      <c r="BE306" s="307"/>
      <c r="BF306" s="307"/>
      <c r="BG306" s="307"/>
      <c r="BH306" s="307"/>
      <c r="BI306" s="307"/>
      <c r="BJ306" s="307"/>
      <c r="BK306" s="307"/>
      <c r="BL306" s="307"/>
      <c r="BM306" s="307"/>
      <c r="BN306" s="307"/>
      <c r="BO306" s="307"/>
      <c r="BP306" s="307"/>
      <c r="BQ306" s="307"/>
      <c r="BR306" s="307"/>
      <c r="BS306" s="307"/>
      <c r="BT306" s="409"/>
      <c r="BV306" s="309"/>
      <c r="BW306" s="309"/>
      <c r="BX306" s="309"/>
      <c r="BY306" s="309"/>
      <c r="BZ306" s="309"/>
      <c r="CA306" s="309"/>
      <c r="CB306" s="309"/>
      <c r="CC306" s="309"/>
      <c r="CD306" s="309"/>
      <c r="CE306" s="309"/>
      <c r="CF306" s="309"/>
      <c r="CG306" s="309"/>
      <c r="CH306" s="309"/>
      <c r="CI306" s="309"/>
      <c r="CJ306" s="309"/>
      <c r="CK306" s="309"/>
      <c r="CL306" s="309"/>
      <c r="CM306" s="309"/>
      <c r="CN306" s="309"/>
      <c r="CO306" s="309"/>
      <c r="CP306" s="309"/>
      <c r="CQ306" s="309"/>
      <c r="CR306" s="309"/>
      <c r="CS306" s="309"/>
      <c r="CT306" s="309"/>
      <c r="CU306" s="309"/>
      <c r="CV306" s="309"/>
      <c r="CW306" s="309"/>
      <c r="CX306" s="309"/>
      <c r="CY306" s="309"/>
      <c r="CZ306" s="309"/>
      <c r="DA306" s="309"/>
      <c r="DB306" s="309"/>
      <c r="DC306" s="309"/>
      <c r="DD306" s="309"/>
      <c r="DE306" s="309"/>
      <c r="DF306" s="309"/>
      <c r="DG306" s="309"/>
      <c r="DH306" s="309"/>
      <c r="DI306" s="309"/>
      <c r="DJ306" s="309"/>
      <c r="DK306" s="309"/>
      <c r="DL306" s="309"/>
      <c r="DM306" s="309"/>
      <c r="DN306" s="309"/>
      <c r="DO306" s="309"/>
      <c r="DP306" s="309"/>
      <c r="DQ306" s="309"/>
      <c r="DR306" s="309"/>
      <c r="DS306" s="309"/>
      <c r="DT306" s="309"/>
      <c r="DU306" s="309"/>
      <c r="DV306" s="309"/>
      <c r="DW306" s="309"/>
      <c r="DX306" s="309"/>
      <c r="DY306" s="309"/>
      <c r="DZ306" s="309"/>
      <c r="EA306" s="309"/>
      <c r="EB306" s="309"/>
      <c r="EC306" s="309"/>
      <c r="ED306" s="309"/>
      <c r="EE306" s="309"/>
      <c r="EF306" s="309"/>
      <c r="EG306" s="309"/>
      <c r="EH306" s="309"/>
      <c r="EI306" s="309"/>
      <c r="EJ306" s="309"/>
      <c r="EK306" s="309"/>
      <c r="EL306" s="309"/>
      <c r="EM306" s="309"/>
      <c r="EN306" s="309"/>
      <c r="EO306" s="309"/>
      <c r="EP306" s="309"/>
      <c r="EQ306" s="309"/>
      <c r="ER306" s="309"/>
      <c r="ES306" s="309"/>
      <c r="ET306" s="309"/>
      <c r="EU306" s="309"/>
      <c r="EV306" s="309"/>
      <c r="EW306" s="309"/>
      <c r="EX306" s="309"/>
      <c r="EY306" s="309"/>
      <c r="EZ306" s="309"/>
      <c r="FA306" s="309"/>
      <c r="FB306" s="309"/>
      <c r="FC306" s="309"/>
      <c r="FD306" s="309"/>
      <c r="FE306" s="309"/>
      <c r="FF306" s="309"/>
      <c r="FG306" s="309"/>
      <c r="FH306" s="309"/>
      <c r="FI306" s="309"/>
      <c r="FJ306" s="309"/>
      <c r="FK306" s="309"/>
      <c r="FL306" s="309"/>
      <c r="FM306" s="309"/>
      <c r="FN306" s="309"/>
      <c r="FO306" s="309"/>
      <c r="FP306" s="309"/>
      <c r="FQ306" s="309"/>
      <c r="FR306" s="309"/>
      <c r="FS306" s="309"/>
      <c r="FT306" s="309"/>
      <c r="FU306" s="309"/>
      <c r="FV306" s="309"/>
      <c r="FW306" s="309"/>
      <c r="FX306" s="309"/>
      <c r="FY306" s="309"/>
      <c r="FZ306" s="309"/>
      <c r="GA306" s="309"/>
      <c r="GB306" s="309"/>
      <c r="GC306" s="309"/>
      <c r="GD306" s="309"/>
      <c r="GE306" s="309"/>
      <c r="GF306" s="309"/>
      <c r="GG306" s="309"/>
      <c r="GH306" s="309"/>
      <c r="GI306" s="309"/>
      <c r="GJ306" s="309"/>
      <c r="GK306" s="309"/>
      <c r="GL306" s="309"/>
      <c r="GM306" s="309"/>
      <c r="GN306" s="309"/>
      <c r="GO306" s="309"/>
      <c r="GP306" s="309"/>
      <c r="GQ306" s="309"/>
      <c r="GR306" s="309"/>
      <c r="GS306" s="309"/>
      <c r="GT306" s="309"/>
      <c r="GU306" s="309"/>
      <c r="GV306" s="309"/>
      <c r="GW306" s="309"/>
      <c r="GX306" s="309"/>
      <c r="GY306" s="309"/>
      <c r="GZ306" s="309"/>
      <c r="HA306" s="309"/>
      <c r="HB306" s="309"/>
      <c r="HC306" s="309"/>
      <c r="HD306" s="309"/>
      <c r="HE306" s="309"/>
      <c r="HF306" s="309"/>
      <c r="HG306" s="309"/>
      <c r="HH306" s="309"/>
      <c r="HI306" s="309"/>
      <c r="HJ306" s="309"/>
      <c r="HK306" s="309"/>
      <c r="HL306" s="309"/>
      <c r="HM306" s="309"/>
      <c r="HN306" s="309"/>
      <c r="HO306" s="309"/>
      <c r="HP306" s="309"/>
      <c r="HQ306" s="309"/>
      <c r="HR306" s="309"/>
      <c r="HS306" s="309"/>
      <c r="HT306" s="309"/>
      <c r="HU306" s="309"/>
      <c r="HV306" s="309"/>
      <c r="HW306" s="309"/>
      <c r="HX306" s="309"/>
      <c r="HY306" s="309"/>
      <c r="HZ306" s="309"/>
      <c r="IA306" s="309"/>
      <c r="IB306" s="309"/>
      <c r="IC306" s="309"/>
      <c r="ID306" s="309"/>
      <c r="IE306" s="309"/>
      <c r="IF306" s="309"/>
      <c r="IG306" s="309"/>
      <c r="IH306" s="309"/>
    </row>
    <row r="307" spans="1:242" ht="12.75" customHeight="1" x14ac:dyDescent="0.25">
      <c r="A307" s="247"/>
      <c r="B307" s="264"/>
      <c r="C307" s="264"/>
      <c r="D307" s="307"/>
      <c r="E307" s="307"/>
      <c r="F307" s="307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  <c r="AJ307" s="307"/>
      <c r="AK307" s="307"/>
      <c r="AL307" s="307"/>
      <c r="AM307" s="307"/>
      <c r="AN307" s="307"/>
      <c r="AO307" s="307"/>
      <c r="AP307" s="307"/>
      <c r="AQ307" s="307"/>
      <c r="AR307" s="307"/>
      <c r="AS307" s="307"/>
      <c r="AT307" s="307"/>
      <c r="AU307" s="307"/>
      <c r="AV307" s="307"/>
      <c r="AW307" s="307"/>
      <c r="AX307" s="307"/>
      <c r="AY307" s="307"/>
      <c r="AZ307" s="307"/>
      <c r="BA307" s="307"/>
      <c r="BB307" s="307"/>
      <c r="BC307" s="307"/>
      <c r="BD307" s="307"/>
      <c r="BE307" s="307"/>
      <c r="BF307" s="307"/>
      <c r="BG307" s="307"/>
      <c r="BH307" s="307"/>
      <c r="BI307" s="307"/>
      <c r="BJ307" s="307"/>
      <c r="BK307" s="307"/>
      <c r="BL307" s="307"/>
      <c r="BM307" s="307"/>
      <c r="BN307" s="307"/>
      <c r="BO307" s="307"/>
      <c r="BP307" s="307"/>
      <c r="BQ307" s="307"/>
      <c r="BR307" s="307"/>
      <c r="BS307" s="307"/>
      <c r="BT307" s="409"/>
      <c r="BV307" s="309"/>
      <c r="BW307" s="309"/>
      <c r="BX307" s="309"/>
      <c r="BY307" s="309"/>
      <c r="BZ307" s="309"/>
      <c r="CA307" s="309"/>
      <c r="CB307" s="309"/>
      <c r="CC307" s="309"/>
      <c r="CD307" s="309"/>
      <c r="CE307" s="309"/>
      <c r="CF307" s="309"/>
      <c r="CG307" s="309"/>
      <c r="CH307" s="309"/>
      <c r="CI307" s="309"/>
      <c r="CJ307" s="309"/>
      <c r="CK307" s="309"/>
      <c r="CL307" s="309"/>
      <c r="CM307" s="309"/>
      <c r="CN307" s="309"/>
      <c r="CO307" s="309"/>
      <c r="CP307" s="309"/>
      <c r="CQ307" s="309"/>
      <c r="CR307" s="309"/>
      <c r="CS307" s="309"/>
      <c r="CT307" s="309"/>
      <c r="CU307" s="309"/>
      <c r="CV307" s="309"/>
      <c r="CW307" s="309"/>
      <c r="CX307" s="309"/>
      <c r="CY307" s="309"/>
      <c r="CZ307" s="309"/>
      <c r="DA307" s="309"/>
      <c r="DB307" s="309"/>
      <c r="DC307" s="309"/>
      <c r="DD307" s="309"/>
      <c r="DE307" s="309"/>
      <c r="DF307" s="309"/>
      <c r="DG307" s="309"/>
      <c r="DH307" s="309"/>
      <c r="DI307" s="309"/>
      <c r="DJ307" s="309"/>
      <c r="DK307" s="309"/>
      <c r="DL307" s="309"/>
      <c r="DM307" s="309"/>
      <c r="DN307" s="309"/>
      <c r="DO307" s="309"/>
      <c r="DP307" s="309"/>
      <c r="DQ307" s="309"/>
      <c r="DR307" s="309"/>
      <c r="DS307" s="309"/>
      <c r="DT307" s="309"/>
      <c r="DU307" s="309"/>
      <c r="DV307" s="309"/>
      <c r="DW307" s="309"/>
      <c r="DX307" s="309"/>
      <c r="DY307" s="309"/>
      <c r="DZ307" s="309"/>
      <c r="EA307" s="309"/>
      <c r="EB307" s="309"/>
      <c r="EC307" s="309"/>
      <c r="ED307" s="309"/>
      <c r="EE307" s="309"/>
      <c r="EF307" s="309"/>
      <c r="EG307" s="309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9"/>
      <c r="ES307" s="309"/>
      <c r="ET307" s="309"/>
      <c r="EU307" s="309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309"/>
      <c r="FF307" s="309"/>
      <c r="FG307" s="309"/>
      <c r="FH307" s="309"/>
      <c r="FI307" s="309"/>
      <c r="FJ307" s="309"/>
      <c r="FK307" s="309"/>
      <c r="FL307" s="309"/>
      <c r="FM307" s="309"/>
      <c r="FN307" s="309"/>
      <c r="FO307" s="309"/>
      <c r="FP307" s="309"/>
      <c r="FQ307" s="309"/>
      <c r="FR307" s="309"/>
      <c r="FS307" s="309"/>
      <c r="FT307" s="309"/>
      <c r="FU307" s="309"/>
      <c r="FV307" s="309"/>
      <c r="FW307" s="309"/>
      <c r="FX307" s="309"/>
      <c r="FY307" s="309"/>
      <c r="FZ307" s="309"/>
      <c r="GA307" s="309"/>
      <c r="GB307" s="309"/>
      <c r="GC307" s="309"/>
      <c r="GD307" s="309"/>
      <c r="GE307" s="309"/>
      <c r="GF307" s="309"/>
      <c r="GG307" s="309"/>
      <c r="GH307" s="309"/>
      <c r="GI307" s="309"/>
      <c r="GJ307" s="309"/>
      <c r="GK307" s="309"/>
      <c r="GL307" s="309"/>
      <c r="GM307" s="309"/>
      <c r="GN307" s="309"/>
      <c r="GO307" s="309"/>
      <c r="GP307" s="309"/>
      <c r="GQ307" s="309"/>
      <c r="GR307" s="309"/>
      <c r="GS307" s="309"/>
      <c r="GT307" s="309"/>
      <c r="GU307" s="309"/>
      <c r="GV307" s="309"/>
      <c r="GW307" s="309"/>
      <c r="GX307" s="309"/>
      <c r="GY307" s="309"/>
      <c r="GZ307" s="309"/>
      <c r="HA307" s="309"/>
      <c r="HB307" s="309"/>
      <c r="HC307" s="309"/>
      <c r="HD307" s="309"/>
      <c r="HE307" s="309"/>
      <c r="HF307" s="309"/>
      <c r="HG307" s="309"/>
      <c r="HH307" s="309"/>
      <c r="HI307" s="309"/>
      <c r="HJ307" s="309"/>
      <c r="HK307" s="309"/>
      <c r="HL307" s="309"/>
      <c r="HM307" s="309"/>
      <c r="HN307" s="309"/>
      <c r="HO307" s="309"/>
      <c r="HP307" s="309"/>
      <c r="HQ307" s="309"/>
      <c r="HR307" s="309"/>
      <c r="HS307" s="309"/>
      <c r="HT307" s="309"/>
      <c r="HU307" s="309"/>
      <c r="HV307" s="309"/>
      <c r="HW307" s="309"/>
      <c r="HX307" s="309"/>
      <c r="HY307" s="309"/>
      <c r="HZ307" s="309"/>
      <c r="IA307" s="309"/>
      <c r="IB307" s="309"/>
      <c r="IC307" s="309"/>
      <c r="ID307" s="309"/>
      <c r="IE307" s="309"/>
      <c r="IF307" s="309"/>
      <c r="IG307" s="309"/>
      <c r="IH307" s="309"/>
    </row>
    <row r="308" spans="1:242" ht="12.75" customHeight="1" x14ac:dyDescent="0.25">
      <c r="A308" s="247"/>
      <c r="B308" s="264"/>
      <c r="C308" s="264"/>
      <c r="D308" s="307"/>
      <c r="E308" s="307"/>
      <c r="F308" s="307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  <c r="AJ308" s="307"/>
      <c r="AK308" s="307"/>
      <c r="AL308" s="307"/>
      <c r="AM308" s="307"/>
      <c r="AN308" s="307"/>
      <c r="AO308" s="307"/>
      <c r="AP308" s="307"/>
      <c r="AQ308" s="307"/>
      <c r="AR308" s="307"/>
      <c r="AS308" s="307"/>
      <c r="AT308" s="307"/>
      <c r="AU308" s="307"/>
      <c r="AV308" s="307"/>
      <c r="AW308" s="307"/>
      <c r="AX308" s="307"/>
      <c r="AY308" s="307"/>
      <c r="AZ308" s="307"/>
      <c r="BA308" s="307"/>
      <c r="BB308" s="307"/>
      <c r="BC308" s="307"/>
      <c r="BD308" s="307"/>
      <c r="BE308" s="307"/>
      <c r="BF308" s="307"/>
      <c r="BG308" s="307"/>
      <c r="BH308" s="307"/>
      <c r="BI308" s="307"/>
      <c r="BJ308" s="307"/>
      <c r="BK308" s="307"/>
      <c r="BL308" s="307"/>
      <c r="BM308" s="307"/>
      <c r="BN308" s="307"/>
      <c r="BO308" s="307"/>
      <c r="BP308" s="307"/>
      <c r="BQ308" s="307"/>
      <c r="BR308" s="307"/>
      <c r="BS308" s="307"/>
      <c r="BT308" s="409"/>
      <c r="BV308" s="309"/>
      <c r="BW308" s="309"/>
      <c r="BX308" s="309"/>
      <c r="BY308" s="309"/>
      <c r="BZ308" s="309"/>
      <c r="CA308" s="309"/>
      <c r="CB308" s="309"/>
      <c r="CC308" s="309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9"/>
      <c r="CO308" s="309"/>
      <c r="CP308" s="309"/>
      <c r="CQ308" s="309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9"/>
      <c r="DC308" s="309"/>
      <c r="DD308" s="309"/>
      <c r="DE308" s="309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9"/>
      <c r="DQ308" s="309"/>
      <c r="DR308" s="309"/>
      <c r="DS308" s="309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9"/>
      <c r="EE308" s="309"/>
      <c r="EF308" s="309"/>
      <c r="EG308" s="309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9"/>
      <c r="ES308" s="309"/>
      <c r="ET308" s="309"/>
      <c r="EU308" s="309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9"/>
      <c r="FG308" s="309"/>
      <c r="FH308" s="309"/>
      <c r="FI308" s="309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9"/>
      <c r="FU308" s="309"/>
      <c r="FV308" s="309"/>
      <c r="FW308" s="309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9"/>
      <c r="GI308" s="309"/>
      <c r="GJ308" s="309"/>
      <c r="GK308" s="309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9"/>
      <c r="GW308" s="309"/>
      <c r="GX308" s="309"/>
      <c r="GY308" s="309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9"/>
      <c r="HK308" s="309"/>
      <c r="HL308" s="309"/>
      <c r="HM308" s="309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9"/>
      <c r="HY308" s="309"/>
      <c r="HZ308" s="309"/>
      <c r="IA308" s="309"/>
      <c r="IB308" s="309"/>
      <c r="IC308" s="309"/>
      <c r="ID308" s="309"/>
      <c r="IE308" s="309"/>
      <c r="IF308" s="309"/>
      <c r="IG308" s="309"/>
      <c r="IH308" s="309"/>
    </row>
    <row r="309" spans="1:242" ht="12.75" customHeight="1" x14ac:dyDescent="0.25">
      <c r="A309" s="247"/>
      <c r="B309" s="264"/>
      <c r="C309" s="264"/>
      <c r="D309" s="307"/>
      <c r="E309" s="307"/>
      <c r="F309" s="307"/>
      <c r="G309" s="307"/>
      <c r="H309" s="307"/>
      <c r="I309" s="307"/>
      <c r="J309" s="307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7"/>
      <c r="AK309" s="307"/>
      <c r="AL309" s="307"/>
      <c r="AM309" s="307"/>
      <c r="AN309" s="307"/>
      <c r="AO309" s="307"/>
      <c r="AP309" s="307"/>
      <c r="AQ309" s="307"/>
      <c r="AR309" s="307"/>
      <c r="AS309" s="307"/>
      <c r="AT309" s="307"/>
      <c r="AU309" s="307"/>
      <c r="AV309" s="307"/>
      <c r="AW309" s="307"/>
      <c r="AX309" s="307"/>
      <c r="AY309" s="307"/>
      <c r="AZ309" s="307"/>
      <c r="BA309" s="307"/>
      <c r="BB309" s="307"/>
      <c r="BC309" s="307"/>
      <c r="BD309" s="307"/>
      <c r="BE309" s="307"/>
      <c r="BF309" s="307"/>
      <c r="BG309" s="307"/>
      <c r="BH309" s="307"/>
      <c r="BI309" s="307"/>
      <c r="BJ309" s="307"/>
      <c r="BK309" s="307"/>
      <c r="BL309" s="307"/>
      <c r="BM309" s="307"/>
      <c r="BN309" s="307"/>
      <c r="BO309" s="307"/>
      <c r="BP309" s="307"/>
      <c r="BQ309" s="307"/>
      <c r="BR309" s="307"/>
      <c r="BS309" s="307"/>
      <c r="BT309" s="409"/>
      <c r="BV309" s="309"/>
      <c r="BW309" s="309"/>
      <c r="BX309" s="309"/>
      <c r="BY309" s="309"/>
      <c r="BZ309" s="309"/>
      <c r="CA309" s="309"/>
      <c r="CB309" s="309"/>
      <c r="CC309" s="309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9"/>
      <c r="CO309" s="309"/>
      <c r="CP309" s="309"/>
      <c r="CQ309" s="309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9"/>
      <c r="DC309" s="309"/>
      <c r="DD309" s="309"/>
      <c r="DE309" s="309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9"/>
      <c r="DQ309" s="309"/>
      <c r="DR309" s="309"/>
      <c r="DS309" s="309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9"/>
      <c r="EE309" s="309"/>
      <c r="EF309" s="309"/>
      <c r="EG309" s="309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9"/>
      <c r="ES309" s="309"/>
      <c r="ET309" s="309"/>
      <c r="EU309" s="309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9"/>
      <c r="FG309" s="309"/>
      <c r="FH309" s="309"/>
      <c r="FI309" s="309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9"/>
      <c r="FU309" s="309"/>
      <c r="FV309" s="309"/>
      <c r="FW309" s="309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9"/>
      <c r="GI309" s="309"/>
      <c r="GJ309" s="309"/>
      <c r="GK309" s="309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9"/>
      <c r="GW309" s="309"/>
      <c r="GX309" s="309"/>
      <c r="GY309" s="309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9"/>
      <c r="HK309" s="309"/>
      <c r="HL309" s="309"/>
      <c r="HM309" s="309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9"/>
      <c r="HY309" s="309"/>
      <c r="HZ309" s="309"/>
      <c r="IA309" s="309"/>
      <c r="IB309" s="309"/>
      <c r="IC309" s="309"/>
      <c r="ID309" s="309"/>
      <c r="IE309" s="309"/>
      <c r="IF309" s="309"/>
      <c r="IG309" s="309"/>
      <c r="IH309" s="309"/>
    </row>
    <row r="310" spans="1:242" ht="12.75" customHeight="1" x14ac:dyDescent="0.25">
      <c r="A310" s="247"/>
      <c r="B310" s="264"/>
      <c r="C310" s="264"/>
      <c r="D310" s="307"/>
      <c r="E310" s="307"/>
      <c r="F310" s="307"/>
      <c r="G310" s="307"/>
      <c r="H310" s="307"/>
      <c r="I310" s="307"/>
      <c r="J310" s="307"/>
      <c r="K310" s="307"/>
      <c r="L310" s="307"/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7"/>
      <c r="AK310" s="307"/>
      <c r="AL310" s="307"/>
      <c r="AM310" s="307"/>
      <c r="AN310" s="307"/>
      <c r="AO310" s="307"/>
      <c r="AP310" s="307"/>
      <c r="AQ310" s="307"/>
      <c r="AR310" s="307"/>
      <c r="AS310" s="307"/>
      <c r="AT310" s="307"/>
      <c r="AU310" s="307"/>
      <c r="AV310" s="307"/>
      <c r="AW310" s="307"/>
      <c r="AX310" s="307"/>
      <c r="AY310" s="307"/>
      <c r="AZ310" s="307"/>
      <c r="BA310" s="307"/>
      <c r="BB310" s="307"/>
      <c r="BC310" s="307"/>
      <c r="BD310" s="307"/>
      <c r="BE310" s="307"/>
      <c r="BF310" s="307"/>
      <c r="BG310" s="307"/>
      <c r="BH310" s="307"/>
      <c r="BI310" s="307"/>
      <c r="BJ310" s="307"/>
      <c r="BK310" s="307"/>
      <c r="BL310" s="307"/>
      <c r="BM310" s="307"/>
      <c r="BN310" s="307"/>
      <c r="BO310" s="307"/>
      <c r="BP310" s="307"/>
      <c r="BQ310" s="307"/>
      <c r="BR310" s="307"/>
      <c r="BS310" s="307"/>
      <c r="BT310" s="409"/>
      <c r="BV310" s="309"/>
      <c r="BW310" s="309"/>
      <c r="BX310" s="309"/>
      <c r="BY310" s="309"/>
      <c r="BZ310" s="309"/>
      <c r="CA310" s="309"/>
      <c r="CB310" s="309"/>
      <c r="CC310" s="309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9"/>
      <c r="CO310" s="309"/>
      <c r="CP310" s="309"/>
      <c r="CQ310" s="309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9"/>
      <c r="DC310" s="309"/>
      <c r="DD310" s="309"/>
      <c r="DE310" s="309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9"/>
      <c r="DQ310" s="309"/>
      <c r="DR310" s="309"/>
      <c r="DS310" s="309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9"/>
      <c r="EE310" s="309"/>
      <c r="EF310" s="309"/>
      <c r="EG310" s="309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9"/>
      <c r="ES310" s="309"/>
      <c r="ET310" s="309"/>
      <c r="EU310" s="309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9"/>
      <c r="FG310" s="309"/>
      <c r="FH310" s="309"/>
      <c r="FI310" s="309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9"/>
      <c r="FU310" s="309"/>
      <c r="FV310" s="309"/>
      <c r="FW310" s="309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9"/>
      <c r="GI310" s="309"/>
      <c r="GJ310" s="309"/>
      <c r="GK310" s="309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9"/>
      <c r="GW310" s="309"/>
      <c r="GX310" s="309"/>
      <c r="GY310" s="309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9"/>
      <c r="HK310" s="309"/>
      <c r="HL310" s="309"/>
      <c r="HM310" s="309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9"/>
      <c r="HY310" s="309"/>
      <c r="HZ310" s="309"/>
      <c r="IA310" s="309"/>
      <c r="IB310" s="309"/>
      <c r="IC310" s="309"/>
      <c r="ID310" s="309"/>
      <c r="IE310" s="309"/>
      <c r="IF310" s="309"/>
      <c r="IG310" s="309"/>
      <c r="IH310" s="309"/>
    </row>
    <row r="311" spans="1:242" ht="12.75" customHeight="1" x14ac:dyDescent="0.25">
      <c r="A311" s="247"/>
      <c r="B311" s="264"/>
      <c r="C311" s="264"/>
      <c r="D311" s="307"/>
      <c r="E311" s="307"/>
      <c r="F311" s="307"/>
      <c r="G311" s="307"/>
      <c r="H311" s="307"/>
      <c r="I311" s="307"/>
      <c r="J311" s="307"/>
      <c r="K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307"/>
      <c r="AB311" s="307"/>
      <c r="AC311" s="307"/>
      <c r="AD311" s="307"/>
      <c r="AE311" s="307"/>
      <c r="AF311" s="307"/>
      <c r="AG311" s="307"/>
      <c r="AH311" s="307"/>
      <c r="AI311" s="307"/>
      <c r="AJ311" s="307"/>
      <c r="AK311" s="307"/>
      <c r="AL311" s="307"/>
      <c r="AM311" s="307"/>
      <c r="AN311" s="307"/>
      <c r="AO311" s="307"/>
      <c r="AP311" s="307"/>
      <c r="AQ311" s="307"/>
      <c r="AR311" s="307"/>
      <c r="AS311" s="307"/>
      <c r="AT311" s="307"/>
      <c r="AU311" s="307"/>
      <c r="AV311" s="307"/>
      <c r="AW311" s="307"/>
      <c r="AX311" s="307"/>
      <c r="AY311" s="307"/>
      <c r="AZ311" s="307"/>
      <c r="BA311" s="307"/>
      <c r="BB311" s="307"/>
      <c r="BC311" s="307"/>
      <c r="BD311" s="307"/>
      <c r="BE311" s="307"/>
      <c r="BF311" s="307"/>
      <c r="BG311" s="307"/>
      <c r="BH311" s="307"/>
      <c r="BI311" s="307"/>
      <c r="BJ311" s="307"/>
      <c r="BK311" s="307"/>
      <c r="BL311" s="307"/>
      <c r="BM311" s="307"/>
      <c r="BN311" s="307"/>
      <c r="BO311" s="307"/>
      <c r="BP311" s="307"/>
      <c r="BQ311" s="307"/>
      <c r="BR311" s="307"/>
      <c r="BS311" s="307"/>
      <c r="BT311" s="409"/>
      <c r="BV311" s="309"/>
      <c r="BW311" s="309"/>
      <c r="BX311" s="309"/>
      <c r="BY311" s="309"/>
      <c r="BZ311" s="309"/>
      <c r="CA311" s="309"/>
      <c r="CB311" s="309"/>
      <c r="CC311" s="309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9"/>
      <c r="CO311" s="309"/>
      <c r="CP311" s="309"/>
      <c r="CQ311" s="309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9"/>
      <c r="DC311" s="309"/>
      <c r="DD311" s="309"/>
      <c r="DE311" s="309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9"/>
      <c r="DQ311" s="309"/>
      <c r="DR311" s="309"/>
      <c r="DS311" s="309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9"/>
      <c r="EE311" s="309"/>
      <c r="EF311" s="309"/>
      <c r="EG311" s="309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9"/>
      <c r="ES311" s="309"/>
      <c r="ET311" s="309"/>
      <c r="EU311" s="309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9"/>
      <c r="FG311" s="309"/>
      <c r="FH311" s="309"/>
      <c r="FI311" s="309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9"/>
      <c r="FU311" s="309"/>
      <c r="FV311" s="309"/>
      <c r="FW311" s="309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9"/>
      <c r="GI311" s="309"/>
      <c r="GJ311" s="309"/>
      <c r="GK311" s="309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9"/>
      <c r="GW311" s="309"/>
      <c r="GX311" s="309"/>
      <c r="GY311" s="309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9"/>
      <c r="HK311" s="309"/>
      <c r="HL311" s="309"/>
      <c r="HM311" s="309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9"/>
      <c r="HY311" s="309"/>
      <c r="HZ311" s="309"/>
      <c r="IA311" s="309"/>
      <c r="IB311" s="309"/>
      <c r="IC311" s="309"/>
      <c r="ID311" s="309"/>
      <c r="IE311" s="309"/>
      <c r="IF311" s="309"/>
      <c r="IG311" s="309"/>
      <c r="IH311" s="309"/>
    </row>
    <row r="312" spans="1:242" ht="12.75" customHeight="1" x14ac:dyDescent="0.25">
      <c r="A312" s="247"/>
      <c r="B312" s="264"/>
      <c r="C312" s="264"/>
      <c r="D312" s="307"/>
      <c r="E312" s="307"/>
      <c r="F312" s="307"/>
      <c r="G312" s="307"/>
      <c r="H312" s="307"/>
      <c r="I312" s="307"/>
      <c r="J312" s="307"/>
      <c r="K312" s="307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7"/>
      <c r="AK312" s="307"/>
      <c r="AL312" s="307"/>
      <c r="AM312" s="307"/>
      <c r="AN312" s="307"/>
      <c r="AO312" s="307"/>
      <c r="AP312" s="307"/>
      <c r="AQ312" s="307"/>
      <c r="AR312" s="307"/>
      <c r="AS312" s="307"/>
      <c r="AT312" s="307"/>
      <c r="AU312" s="307"/>
      <c r="AV312" s="307"/>
      <c r="AW312" s="307"/>
      <c r="AX312" s="307"/>
      <c r="AY312" s="307"/>
      <c r="AZ312" s="307"/>
      <c r="BA312" s="307"/>
      <c r="BB312" s="307"/>
      <c r="BC312" s="307"/>
      <c r="BD312" s="307"/>
      <c r="BE312" s="307"/>
      <c r="BF312" s="307"/>
      <c r="BG312" s="307"/>
      <c r="BH312" s="307"/>
      <c r="BI312" s="307"/>
      <c r="BJ312" s="307"/>
      <c r="BK312" s="307"/>
      <c r="BL312" s="307"/>
      <c r="BM312" s="307"/>
      <c r="BN312" s="307"/>
      <c r="BO312" s="307"/>
      <c r="BP312" s="307"/>
      <c r="BQ312" s="307"/>
      <c r="BR312" s="307"/>
      <c r="BS312" s="307"/>
      <c r="BT312" s="409"/>
      <c r="BV312" s="309"/>
      <c r="BW312" s="309"/>
      <c r="BX312" s="309"/>
      <c r="BY312" s="309"/>
      <c r="BZ312" s="309"/>
      <c r="CA312" s="309"/>
      <c r="CB312" s="309"/>
      <c r="CC312" s="309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9"/>
      <c r="CO312" s="309"/>
      <c r="CP312" s="309"/>
      <c r="CQ312" s="309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9"/>
      <c r="DC312" s="309"/>
      <c r="DD312" s="309"/>
      <c r="DE312" s="309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9"/>
      <c r="DQ312" s="309"/>
      <c r="DR312" s="309"/>
      <c r="DS312" s="309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9"/>
      <c r="EE312" s="309"/>
      <c r="EF312" s="309"/>
      <c r="EG312" s="309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9"/>
      <c r="ES312" s="309"/>
      <c r="ET312" s="309"/>
      <c r="EU312" s="309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9"/>
      <c r="FG312" s="309"/>
      <c r="FH312" s="309"/>
      <c r="FI312" s="309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9"/>
      <c r="FU312" s="309"/>
      <c r="FV312" s="309"/>
      <c r="FW312" s="309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9"/>
      <c r="GI312" s="309"/>
      <c r="GJ312" s="309"/>
      <c r="GK312" s="309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9"/>
      <c r="GW312" s="309"/>
      <c r="GX312" s="309"/>
      <c r="GY312" s="309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9"/>
      <c r="HK312" s="309"/>
      <c r="HL312" s="309"/>
      <c r="HM312" s="309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9"/>
      <c r="HY312" s="309"/>
      <c r="HZ312" s="309"/>
      <c r="IA312" s="309"/>
      <c r="IB312" s="309"/>
      <c r="IC312" s="309"/>
      <c r="ID312" s="309"/>
      <c r="IE312" s="309"/>
      <c r="IF312" s="309"/>
      <c r="IG312" s="309"/>
      <c r="IH312" s="309"/>
    </row>
    <row r="313" spans="1:242" ht="12.75" customHeight="1" x14ac:dyDescent="0.25">
      <c r="A313" s="247"/>
      <c r="B313" s="264"/>
      <c r="C313" s="264"/>
      <c r="D313" s="307"/>
      <c r="E313" s="307"/>
      <c r="F313" s="307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  <c r="AN313" s="307"/>
      <c r="AO313" s="307"/>
      <c r="AP313" s="307"/>
      <c r="AQ313" s="307"/>
      <c r="AR313" s="307"/>
      <c r="AS313" s="307"/>
      <c r="AT313" s="307"/>
      <c r="AU313" s="307"/>
      <c r="AV313" s="307"/>
      <c r="AW313" s="307"/>
      <c r="AX313" s="307"/>
      <c r="AY313" s="307"/>
      <c r="AZ313" s="307"/>
      <c r="BA313" s="307"/>
      <c r="BB313" s="307"/>
      <c r="BC313" s="307"/>
      <c r="BD313" s="307"/>
      <c r="BE313" s="307"/>
      <c r="BF313" s="307"/>
      <c r="BG313" s="307"/>
      <c r="BH313" s="307"/>
      <c r="BI313" s="307"/>
      <c r="BJ313" s="307"/>
      <c r="BK313" s="307"/>
      <c r="BL313" s="307"/>
      <c r="BM313" s="307"/>
      <c r="BN313" s="307"/>
      <c r="BO313" s="307"/>
      <c r="BP313" s="307"/>
      <c r="BQ313" s="307"/>
      <c r="BR313" s="307"/>
      <c r="BS313" s="307"/>
      <c r="BT313" s="409"/>
      <c r="BV313" s="309"/>
      <c r="BW313" s="309"/>
      <c r="BX313" s="309"/>
      <c r="BY313" s="309"/>
      <c r="BZ313" s="309"/>
      <c r="CA313" s="309"/>
      <c r="CB313" s="309"/>
      <c r="CC313" s="309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9"/>
      <c r="CO313" s="309"/>
      <c r="CP313" s="309"/>
      <c r="CQ313" s="309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9"/>
      <c r="DC313" s="309"/>
      <c r="DD313" s="309"/>
      <c r="DE313" s="309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9"/>
      <c r="DQ313" s="309"/>
      <c r="DR313" s="309"/>
      <c r="DS313" s="309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9"/>
      <c r="EE313" s="309"/>
      <c r="EF313" s="309"/>
      <c r="EG313" s="309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9"/>
      <c r="ES313" s="309"/>
      <c r="ET313" s="309"/>
      <c r="EU313" s="309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9"/>
      <c r="FG313" s="309"/>
      <c r="FH313" s="309"/>
      <c r="FI313" s="309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9"/>
      <c r="FU313" s="309"/>
      <c r="FV313" s="309"/>
      <c r="FW313" s="309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9"/>
      <c r="GI313" s="309"/>
      <c r="GJ313" s="309"/>
      <c r="GK313" s="309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9"/>
      <c r="GW313" s="309"/>
      <c r="GX313" s="309"/>
      <c r="GY313" s="309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9"/>
      <c r="HK313" s="309"/>
      <c r="HL313" s="309"/>
      <c r="HM313" s="309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9"/>
      <c r="HY313" s="309"/>
      <c r="HZ313" s="309"/>
      <c r="IA313" s="309"/>
      <c r="IB313" s="309"/>
      <c r="IC313" s="309"/>
      <c r="ID313" s="309"/>
      <c r="IE313" s="309"/>
      <c r="IF313" s="309"/>
      <c r="IG313" s="309"/>
      <c r="IH313" s="309"/>
    </row>
    <row r="314" spans="1:242" ht="12.75" customHeight="1" x14ac:dyDescent="0.25">
      <c r="A314" s="247"/>
      <c r="B314" s="264"/>
      <c r="C314" s="264"/>
      <c r="D314" s="307"/>
      <c r="E314" s="307"/>
      <c r="F314" s="307"/>
      <c r="G314" s="307"/>
      <c r="H314" s="307"/>
      <c r="I314" s="307"/>
      <c r="J314" s="307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  <c r="AN314" s="307"/>
      <c r="AO314" s="307"/>
      <c r="AP314" s="307"/>
      <c r="AQ314" s="307"/>
      <c r="AR314" s="307"/>
      <c r="AS314" s="307"/>
      <c r="AT314" s="307"/>
      <c r="AU314" s="307"/>
      <c r="AV314" s="307"/>
      <c r="AW314" s="307"/>
      <c r="AX314" s="307"/>
      <c r="AY314" s="307"/>
      <c r="AZ314" s="307"/>
      <c r="BA314" s="307"/>
      <c r="BB314" s="307"/>
      <c r="BC314" s="307"/>
      <c r="BD314" s="307"/>
      <c r="BE314" s="307"/>
      <c r="BF314" s="307"/>
      <c r="BG314" s="307"/>
      <c r="BH314" s="307"/>
      <c r="BI314" s="307"/>
      <c r="BJ314" s="307"/>
      <c r="BK314" s="307"/>
      <c r="BL314" s="307"/>
      <c r="BM314" s="307"/>
      <c r="BN314" s="307"/>
      <c r="BO314" s="307"/>
      <c r="BP314" s="307"/>
      <c r="BQ314" s="307"/>
      <c r="BR314" s="307"/>
      <c r="BS314" s="307"/>
      <c r="BT314" s="409"/>
      <c r="BV314" s="309"/>
      <c r="BW314" s="309"/>
      <c r="BX314" s="309"/>
      <c r="BY314" s="309"/>
      <c r="BZ314" s="309"/>
      <c r="CA314" s="309"/>
      <c r="CB314" s="309"/>
      <c r="CC314" s="309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9"/>
      <c r="CO314" s="309"/>
      <c r="CP314" s="309"/>
      <c r="CQ314" s="309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9"/>
      <c r="DC314" s="309"/>
      <c r="DD314" s="309"/>
      <c r="DE314" s="309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9"/>
      <c r="DQ314" s="309"/>
      <c r="DR314" s="309"/>
      <c r="DS314" s="309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9"/>
      <c r="EE314" s="309"/>
      <c r="EF314" s="309"/>
      <c r="EG314" s="309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9"/>
      <c r="ES314" s="309"/>
      <c r="ET314" s="309"/>
      <c r="EU314" s="309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9"/>
      <c r="FG314" s="309"/>
      <c r="FH314" s="309"/>
      <c r="FI314" s="309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9"/>
      <c r="FU314" s="309"/>
      <c r="FV314" s="309"/>
      <c r="FW314" s="309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9"/>
      <c r="GI314" s="309"/>
      <c r="GJ314" s="309"/>
      <c r="GK314" s="309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9"/>
      <c r="GW314" s="309"/>
      <c r="GX314" s="309"/>
      <c r="GY314" s="309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9"/>
      <c r="HK314" s="309"/>
      <c r="HL314" s="309"/>
      <c r="HM314" s="309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9"/>
      <c r="HY314" s="309"/>
      <c r="HZ314" s="309"/>
      <c r="IA314" s="309"/>
      <c r="IB314" s="309"/>
      <c r="IC314" s="309"/>
      <c r="ID314" s="309"/>
      <c r="IE314" s="309"/>
      <c r="IF314" s="309"/>
      <c r="IG314" s="309"/>
      <c r="IH314" s="309"/>
    </row>
    <row r="315" spans="1:242" ht="12.75" customHeight="1" x14ac:dyDescent="0.25">
      <c r="A315" s="247"/>
      <c r="B315" s="264"/>
      <c r="C315" s="264"/>
      <c r="D315" s="307"/>
      <c r="E315" s="307"/>
      <c r="F315" s="307"/>
      <c r="G315" s="307"/>
      <c r="H315" s="307"/>
      <c r="I315" s="307"/>
      <c r="J315" s="307"/>
      <c r="K315" s="307"/>
      <c r="L315" s="307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  <c r="AA315" s="307"/>
      <c r="AB315" s="307"/>
      <c r="AC315" s="307"/>
      <c r="AD315" s="307"/>
      <c r="AE315" s="307"/>
      <c r="AF315" s="307"/>
      <c r="AG315" s="307"/>
      <c r="AH315" s="307"/>
      <c r="AI315" s="307"/>
      <c r="AJ315" s="307"/>
      <c r="AK315" s="307"/>
      <c r="AL315" s="307"/>
      <c r="AM315" s="307"/>
      <c r="AN315" s="307"/>
      <c r="AO315" s="307"/>
      <c r="AP315" s="307"/>
      <c r="AQ315" s="307"/>
      <c r="AR315" s="307"/>
      <c r="AS315" s="307"/>
      <c r="AT315" s="307"/>
      <c r="AU315" s="307"/>
      <c r="AV315" s="307"/>
      <c r="AW315" s="307"/>
      <c r="AX315" s="307"/>
      <c r="AY315" s="307"/>
      <c r="AZ315" s="307"/>
      <c r="BA315" s="307"/>
      <c r="BB315" s="307"/>
      <c r="BC315" s="307"/>
      <c r="BD315" s="307"/>
      <c r="BE315" s="307"/>
      <c r="BF315" s="307"/>
      <c r="BG315" s="307"/>
      <c r="BH315" s="307"/>
      <c r="BI315" s="307"/>
      <c r="BJ315" s="307"/>
      <c r="BK315" s="307"/>
      <c r="BL315" s="307"/>
      <c r="BM315" s="307"/>
      <c r="BN315" s="307"/>
      <c r="BO315" s="307"/>
      <c r="BP315" s="307"/>
      <c r="BQ315" s="307"/>
      <c r="BR315" s="307"/>
      <c r="BS315" s="307"/>
      <c r="BT315" s="409"/>
      <c r="BV315" s="309"/>
      <c r="BW315" s="309"/>
      <c r="BX315" s="309"/>
      <c r="BY315" s="309"/>
      <c r="BZ315" s="309"/>
      <c r="CA315" s="309"/>
      <c r="CB315" s="309"/>
      <c r="CC315" s="309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9"/>
      <c r="CO315" s="309"/>
      <c r="CP315" s="309"/>
      <c r="CQ315" s="309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9"/>
      <c r="DC315" s="309"/>
      <c r="DD315" s="309"/>
      <c r="DE315" s="309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9"/>
      <c r="DQ315" s="309"/>
      <c r="DR315" s="309"/>
      <c r="DS315" s="309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9"/>
      <c r="EE315" s="309"/>
      <c r="EF315" s="309"/>
      <c r="EG315" s="309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9"/>
      <c r="ES315" s="309"/>
      <c r="ET315" s="309"/>
      <c r="EU315" s="309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9"/>
      <c r="FG315" s="309"/>
      <c r="FH315" s="309"/>
      <c r="FI315" s="309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9"/>
      <c r="FU315" s="309"/>
      <c r="FV315" s="309"/>
      <c r="FW315" s="309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9"/>
      <c r="GI315" s="309"/>
      <c r="GJ315" s="309"/>
      <c r="GK315" s="309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9"/>
      <c r="GW315" s="309"/>
      <c r="GX315" s="309"/>
      <c r="GY315" s="309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9"/>
      <c r="HK315" s="309"/>
      <c r="HL315" s="309"/>
      <c r="HM315" s="309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9"/>
      <c r="HY315" s="309"/>
      <c r="HZ315" s="309"/>
      <c r="IA315" s="309"/>
      <c r="IB315" s="309"/>
      <c r="IC315" s="309"/>
      <c r="ID315" s="309"/>
      <c r="IE315" s="309"/>
      <c r="IF315" s="309"/>
      <c r="IG315" s="309"/>
      <c r="IH315" s="309"/>
    </row>
    <row r="316" spans="1:242" ht="12.75" customHeight="1" x14ac:dyDescent="0.25">
      <c r="A316" s="247"/>
      <c r="B316" s="264"/>
      <c r="C316" s="264"/>
      <c r="D316" s="307"/>
      <c r="E316" s="307"/>
      <c r="F316" s="307"/>
      <c r="G316" s="307"/>
      <c r="H316" s="307"/>
      <c r="I316" s="307"/>
      <c r="J316" s="307"/>
      <c r="K316" s="307"/>
      <c r="L316" s="307"/>
      <c r="M316" s="307"/>
      <c r="N316" s="307"/>
      <c r="O316" s="307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7"/>
      <c r="AK316" s="307"/>
      <c r="AL316" s="307"/>
      <c r="AM316" s="307"/>
      <c r="AN316" s="307"/>
      <c r="AO316" s="307"/>
      <c r="AP316" s="307"/>
      <c r="AQ316" s="307"/>
      <c r="AR316" s="307"/>
      <c r="AS316" s="307"/>
      <c r="AT316" s="307"/>
      <c r="AU316" s="307"/>
      <c r="AV316" s="307"/>
      <c r="AW316" s="307"/>
      <c r="AX316" s="307"/>
      <c r="AY316" s="307"/>
      <c r="AZ316" s="307"/>
      <c r="BA316" s="307"/>
      <c r="BB316" s="307"/>
      <c r="BC316" s="307"/>
      <c r="BD316" s="307"/>
      <c r="BE316" s="307"/>
      <c r="BF316" s="307"/>
      <c r="BG316" s="307"/>
      <c r="BH316" s="307"/>
      <c r="BI316" s="307"/>
      <c r="BJ316" s="307"/>
      <c r="BK316" s="307"/>
      <c r="BL316" s="307"/>
      <c r="BM316" s="307"/>
      <c r="BN316" s="307"/>
      <c r="BO316" s="307"/>
      <c r="BP316" s="307"/>
      <c r="BQ316" s="307"/>
      <c r="BR316" s="307"/>
      <c r="BS316" s="307"/>
      <c r="BT316" s="409"/>
      <c r="BV316" s="309"/>
      <c r="BW316" s="309"/>
      <c r="BX316" s="309"/>
      <c r="BY316" s="309"/>
      <c r="BZ316" s="309"/>
      <c r="CA316" s="309"/>
      <c r="CB316" s="309"/>
      <c r="CC316" s="309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9"/>
      <c r="CO316" s="309"/>
      <c r="CP316" s="309"/>
      <c r="CQ316" s="309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9"/>
      <c r="DC316" s="309"/>
      <c r="DD316" s="309"/>
      <c r="DE316" s="309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9"/>
      <c r="DQ316" s="309"/>
      <c r="DR316" s="309"/>
      <c r="DS316" s="309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9"/>
      <c r="EE316" s="309"/>
      <c r="EF316" s="309"/>
      <c r="EG316" s="309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9"/>
      <c r="ES316" s="309"/>
      <c r="ET316" s="309"/>
      <c r="EU316" s="309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9"/>
      <c r="FG316" s="309"/>
      <c r="FH316" s="309"/>
      <c r="FI316" s="309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9"/>
      <c r="FU316" s="309"/>
      <c r="FV316" s="309"/>
      <c r="FW316" s="309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9"/>
      <c r="GI316" s="309"/>
      <c r="GJ316" s="309"/>
      <c r="GK316" s="309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9"/>
      <c r="GW316" s="309"/>
      <c r="GX316" s="309"/>
      <c r="GY316" s="309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9"/>
      <c r="HK316" s="309"/>
      <c r="HL316" s="309"/>
      <c r="HM316" s="309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9"/>
      <c r="HY316" s="309"/>
      <c r="HZ316" s="309"/>
      <c r="IA316" s="309"/>
      <c r="IB316" s="309"/>
      <c r="IC316" s="309"/>
      <c r="ID316" s="309"/>
      <c r="IE316" s="309"/>
      <c r="IF316" s="309"/>
      <c r="IG316" s="309"/>
      <c r="IH316" s="309"/>
    </row>
    <row r="317" spans="1:242" ht="12.75" customHeight="1" x14ac:dyDescent="0.25">
      <c r="A317" s="247"/>
      <c r="B317" s="264"/>
      <c r="C317" s="264"/>
      <c r="D317" s="307"/>
      <c r="E317" s="307"/>
      <c r="F317" s="307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7"/>
      <c r="AK317" s="307"/>
      <c r="AL317" s="307"/>
      <c r="AM317" s="307"/>
      <c r="AN317" s="307"/>
      <c r="AO317" s="307"/>
      <c r="AP317" s="307"/>
      <c r="AQ317" s="307"/>
      <c r="AR317" s="307"/>
      <c r="AS317" s="307"/>
      <c r="AT317" s="307"/>
      <c r="AU317" s="307"/>
      <c r="AV317" s="307"/>
      <c r="AW317" s="307"/>
      <c r="AX317" s="307"/>
      <c r="AY317" s="307"/>
      <c r="AZ317" s="307"/>
      <c r="BA317" s="307"/>
      <c r="BB317" s="307"/>
      <c r="BC317" s="307"/>
      <c r="BD317" s="307"/>
      <c r="BE317" s="307"/>
      <c r="BF317" s="307"/>
      <c r="BG317" s="307"/>
      <c r="BH317" s="307"/>
      <c r="BI317" s="307"/>
      <c r="BJ317" s="307"/>
      <c r="BK317" s="307"/>
      <c r="BL317" s="307"/>
      <c r="BM317" s="307"/>
      <c r="BN317" s="307"/>
      <c r="BO317" s="307"/>
      <c r="BP317" s="307"/>
      <c r="BQ317" s="307"/>
      <c r="BR317" s="307"/>
      <c r="BS317" s="307"/>
      <c r="BT317" s="409"/>
      <c r="BV317" s="309"/>
      <c r="BW317" s="309"/>
      <c r="BX317" s="309"/>
      <c r="BY317" s="309"/>
      <c r="BZ317" s="309"/>
      <c r="CA317" s="309"/>
      <c r="CB317" s="309"/>
      <c r="CC317" s="309"/>
      <c r="CD317" s="309"/>
      <c r="CE317" s="309"/>
      <c r="CF317" s="309"/>
      <c r="CG317" s="309"/>
      <c r="CH317" s="309"/>
      <c r="CI317" s="309"/>
      <c r="CJ317" s="309"/>
      <c r="CK317" s="309"/>
      <c r="CL317" s="309"/>
      <c r="CM317" s="309"/>
      <c r="CN317" s="309"/>
      <c r="CO317" s="309"/>
      <c r="CP317" s="309"/>
      <c r="CQ317" s="309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9"/>
      <c r="DC317" s="309"/>
      <c r="DD317" s="309"/>
      <c r="DE317" s="309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9"/>
      <c r="DQ317" s="309"/>
      <c r="DR317" s="309"/>
      <c r="DS317" s="309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9"/>
      <c r="EE317" s="309"/>
      <c r="EF317" s="309"/>
      <c r="EG317" s="309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9"/>
      <c r="ES317" s="309"/>
      <c r="ET317" s="309"/>
      <c r="EU317" s="309"/>
      <c r="EV317" s="309"/>
      <c r="EW317" s="309"/>
      <c r="EX317" s="309"/>
      <c r="EY317" s="309"/>
      <c r="EZ317" s="309"/>
      <c r="FA317" s="309"/>
      <c r="FB317" s="309"/>
      <c r="FC317" s="309"/>
      <c r="FD317" s="309"/>
      <c r="FE317" s="309"/>
      <c r="FF317" s="309"/>
      <c r="FG317" s="309"/>
      <c r="FH317" s="309"/>
      <c r="FI317" s="309"/>
      <c r="FJ317" s="309"/>
      <c r="FK317" s="309"/>
      <c r="FL317" s="309"/>
      <c r="FM317" s="309"/>
      <c r="FN317" s="309"/>
      <c r="FO317" s="309"/>
      <c r="FP317" s="309"/>
      <c r="FQ317" s="309"/>
      <c r="FR317" s="309"/>
      <c r="FS317" s="309"/>
      <c r="FT317" s="309"/>
      <c r="FU317" s="309"/>
      <c r="FV317" s="309"/>
      <c r="FW317" s="309"/>
      <c r="FX317" s="309"/>
      <c r="FY317" s="309"/>
      <c r="FZ317" s="309"/>
      <c r="GA317" s="309"/>
      <c r="GB317" s="309"/>
      <c r="GC317" s="309"/>
      <c r="GD317" s="309"/>
      <c r="GE317" s="309"/>
      <c r="GF317" s="309"/>
      <c r="GG317" s="309"/>
      <c r="GH317" s="309"/>
      <c r="GI317" s="309"/>
      <c r="GJ317" s="309"/>
      <c r="GK317" s="309"/>
      <c r="GL317" s="309"/>
      <c r="GM317" s="309"/>
      <c r="GN317" s="309"/>
      <c r="GO317" s="309"/>
      <c r="GP317" s="309"/>
      <c r="GQ317" s="309"/>
      <c r="GR317" s="309"/>
      <c r="GS317" s="309"/>
      <c r="GT317" s="309"/>
      <c r="GU317" s="309"/>
      <c r="GV317" s="309"/>
      <c r="GW317" s="309"/>
      <c r="GX317" s="309"/>
      <c r="GY317" s="309"/>
      <c r="GZ317" s="309"/>
      <c r="HA317" s="309"/>
      <c r="HB317" s="309"/>
      <c r="HC317" s="309"/>
      <c r="HD317" s="309"/>
      <c r="HE317" s="309"/>
      <c r="HF317" s="309"/>
      <c r="HG317" s="309"/>
      <c r="HH317" s="309"/>
      <c r="HI317" s="309"/>
      <c r="HJ317" s="309"/>
      <c r="HK317" s="309"/>
      <c r="HL317" s="309"/>
      <c r="HM317" s="309"/>
      <c r="HN317" s="309"/>
      <c r="HO317" s="309"/>
      <c r="HP317" s="309"/>
      <c r="HQ317" s="309"/>
      <c r="HR317" s="309"/>
      <c r="HS317" s="309"/>
      <c r="HT317" s="309"/>
      <c r="HU317" s="309"/>
      <c r="HV317" s="309"/>
      <c r="HW317" s="309"/>
      <c r="HX317" s="309"/>
      <c r="HY317" s="309"/>
      <c r="HZ317" s="309"/>
      <c r="IA317" s="309"/>
      <c r="IB317" s="309"/>
      <c r="IC317" s="309"/>
      <c r="ID317" s="309"/>
      <c r="IE317" s="309"/>
      <c r="IF317" s="309"/>
      <c r="IG317" s="309"/>
      <c r="IH317" s="309"/>
    </row>
    <row r="318" spans="1:242" ht="12.75" customHeight="1" x14ac:dyDescent="0.25">
      <c r="A318" s="247"/>
      <c r="B318" s="264"/>
      <c r="C318" s="264"/>
      <c r="D318" s="307"/>
      <c r="E318" s="307"/>
      <c r="F318" s="307"/>
      <c r="G318" s="307"/>
      <c r="H318" s="307"/>
      <c r="I318" s="307"/>
      <c r="J318" s="307"/>
      <c r="K318" s="307"/>
      <c r="L318" s="307"/>
      <c r="M318" s="307"/>
      <c r="N318" s="307"/>
      <c r="O318" s="307"/>
      <c r="P318" s="307"/>
      <c r="Q318" s="307"/>
      <c r="R318" s="307"/>
      <c r="S318" s="307"/>
      <c r="T318" s="307"/>
      <c r="U318" s="307"/>
      <c r="V318" s="307"/>
      <c r="W318" s="307"/>
      <c r="X318" s="307"/>
      <c r="Y318" s="307"/>
      <c r="Z318" s="307"/>
      <c r="AA318" s="307"/>
      <c r="AB318" s="307"/>
      <c r="AC318" s="307"/>
      <c r="AD318" s="307"/>
      <c r="AE318" s="307"/>
      <c r="AF318" s="307"/>
      <c r="AG318" s="307"/>
      <c r="AH318" s="307"/>
      <c r="AI318" s="307"/>
      <c r="AJ318" s="307"/>
      <c r="AK318" s="307"/>
      <c r="AL318" s="307"/>
      <c r="AM318" s="307"/>
      <c r="AN318" s="307"/>
      <c r="AO318" s="307"/>
      <c r="AP318" s="307"/>
      <c r="AQ318" s="307"/>
      <c r="AR318" s="307"/>
      <c r="AS318" s="307"/>
      <c r="AT318" s="307"/>
      <c r="AU318" s="307"/>
      <c r="AV318" s="307"/>
      <c r="AW318" s="307"/>
      <c r="AX318" s="307"/>
      <c r="AY318" s="307"/>
      <c r="AZ318" s="307"/>
      <c r="BA318" s="307"/>
      <c r="BB318" s="307"/>
      <c r="BC318" s="307"/>
      <c r="BD318" s="307"/>
      <c r="BE318" s="307"/>
      <c r="BF318" s="307"/>
      <c r="BG318" s="307"/>
      <c r="BH318" s="307"/>
      <c r="BI318" s="307"/>
      <c r="BJ318" s="307"/>
      <c r="BK318" s="307"/>
      <c r="BL318" s="307"/>
      <c r="BM318" s="307"/>
      <c r="BN318" s="307"/>
      <c r="BO318" s="307"/>
      <c r="BP318" s="307"/>
      <c r="BQ318" s="307"/>
      <c r="BR318" s="307"/>
      <c r="BS318" s="307"/>
      <c r="BT318" s="409"/>
      <c r="BV318" s="309"/>
      <c r="BW318" s="309"/>
      <c r="BX318" s="309"/>
      <c r="BY318" s="309"/>
      <c r="BZ318" s="309"/>
      <c r="CA318" s="309"/>
      <c r="CB318" s="309"/>
      <c r="CC318" s="309"/>
      <c r="CD318" s="309"/>
      <c r="CE318" s="309"/>
      <c r="CF318" s="309"/>
      <c r="CG318" s="309"/>
      <c r="CH318" s="309"/>
      <c r="CI318" s="309"/>
      <c r="CJ318" s="309"/>
      <c r="CK318" s="309"/>
      <c r="CL318" s="309"/>
      <c r="CM318" s="309"/>
      <c r="CN318" s="309"/>
      <c r="CO318" s="309"/>
      <c r="CP318" s="309"/>
      <c r="CQ318" s="309"/>
      <c r="CR318" s="309"/>
      <c r="CS318" s="309"/>
      <c r="CT318" s="309"/>
      <c r="CU318" s="309"/>
      <c r="CV318" s="309"/>
      <c r="CW318" s="309"/>
      <c r="CX318" s="309"/>
      <c r="CY318" s="309"/>
      <c r="CZ318" s="309"/>
      <c r="DA318" s="309"/>
      <c r="DB318" s="309"/>
      <c r="DC318" s="309"/>
      <c r="DD318" s="309"/>
      <c r="DE318" s="309"/>
      <c r="DF318" s="309"/>
      <c r="DG318" s="309"/>
      <c r="DH318" s="309"/>
      <c r="DI318" s="309"/>
      <c r="DJ318" s="309"/>
      <c r="DK318" s="309"/>
      <c r="DL318" s="309"/>
      <c r="DM318" s="309"/>
      <c r="DN318" s="309"/>
      <c r="DO318" s="309"/>
      <c r="DP318" s="309"/>
      <c r="DQ318" s="309"/>
      <c r="DR318" s="309"/>
      <c r="DS318" s="309"/>
      <c r="DT318" s="309"/>
      <c r="DU318" s="309"/>
      <c r="DV318" s="309"/>
      <c r="DW318" s="309"/>
      <c r="DX318" s="309"/>
      <c r="DY318" s="309"/>
      <c r="DZ318" s="309"/>
      <c r="EA318" s="309"/>
      <c r="EB318" s="309"/>
      <c r="EC318" s="309"/>
      <c r="ED318" s="309"/>
      <c r="EE318" s="309"/>
      <c r="EF318" s="309"/>
      <c r="EG318" s="309"/>
      <c r="EH318" s="309"/>
      <c r="EI318" s="309"/>
      <c r="EJ318" s="309"/>
      <c r="EK318" s="309"/>
      <c r="EL318" s="309"/>
      <c r="EM318" s="309"/>
      <c r="EN318" s="309"/>
      <c r="EO318" s="309"/>
      <c r="EP318" s="309"/>
      <c r="EQ318" s="309"/>
      <c r="ER318" s="309"/>
      <c r="ES318" s="309"/>
      <c r="ET318" s="309"/>
      <c r="EU318" s="309"/>
      <c r="EV318" s="309"/>
      <c r="EW318" s="309"/>
      <c r="EX318" s="309"/>
      <c r="EY318" s="309"/>
      <c r="EZ318" s="309"/>
      <c r="FA318" s="309"/>
      <c r="FB318" s="309"/>
      <c r="FC318" s="309"/>
      <c r="FD318" s="309"/>
      <c r="FE318" s="309"/>
      <c r="FF318" s="309"/>
      <c r="FG318" s="309"/>
      <c r="FH318" s="309"/>
      <c r="FI318" s="309"/>
      <c r="FJ318" s="309"/>
      <c r="FK318" s="309"/>
      <c r="FL318" s="309"/>
      <c r="FM318" s="309"/>
      <c r="FN318" s="309"/>
      <c r="FO318" s="309"/>
      <c r="FP318" s="309"/>
      <c r="FQ318" s="309"/>
      <c r="FR318" s="309"/>
      <c r="FS318" s="309"/>
      <c r="FT318" s="309"/>
      <c r="FU318" s="309"/>
      <c r="FV318" s="309"/>
      <c r="FW318" s="309"/>
      <c r="FX318" s="309"/>
      <c r="FY318" s="309"/>
      <c r="FZ318" s="309"/>
      <c r="GA318" s="309"/>
      <c r="GB318" s="309"/>
      <c r="GC318" s="309"/>
      <c r="GD318" s="309"/>
      <c r="GE318" s="309"/>
      <c r="GF318" s="309"/>
      <c r="GG318" s="309"/>
      <c r="GH318" s="309"/>
      <c r="GI318" s="309"/>
      <c r="GJ318" s="309"/>
      <c r="GK318" s="309"/>
      <c r="GL318" s="309"/>
      <c r="GM318" s="309"/>
      <c r="GN318" s="309"/>
      <c r="GO318" s="309"/>
      <c r="GP318" s="309"/>
      <c r="GQ318" s="309"/>
      <c r="GR318" s="309"/>
      <c r="GS318" s="309"/>
      <c r="GT318" s="309"/>
      <c r="GU318" s="309"/>
      <c r="GV318" s="309"/>
      <c r="GW318" s="309"/>
      <c r="GX318" s="309"/>
      <c r="GY318" s="309"/>
      <c r="GZ318" s="309"/>
      <c r="HA318" s="309"/>
      <c r="HB318" s="309"/>
      <c r="HC318" s="309"/>
      <c r="HD318" s="309"/>
      <c r="HE318" s="309"/>
      <c r="HF318" s="309"/>
      <c r="HG318" s="309"/>
      <c r="HH318" s="309"/>
      <c r="HI318" s="309"/>
      <c r="HJ318" s="309"/>
      <c r="HK318" s="309"/>
      <c r="HL318" s="309"/>
      <c r="HM318" s="309"/>
      <c r="HN318" s="309"/>
      <c r="HO318" s="309"/>
      <c r="HP318" s="309"/>
      <c r="HQ318" s="309"/>
      <c r="HR318" s="309"/>
      <c r="HS318" s="309"/>
      <c r="HT318" s="309"/>
      <c r="HU318" s="309"/>
      <c r="HV318" s="309"/>
      <c r="HW318" s="309"/>
      <c r="HX318" s="309"/>
      <c r="HY318" s="309"/>
      <c r="HZ318" s="309"/>
      <c r="IA318" s="309"/>
      <c r="IB318" s="309"/>
      <c r="IC318" s="309"/>
      <c r="ID318" s="309"/>
      <c r="IE318" s="309"/>
      <c r="IF318" s="309"/>
      <c r="IG318" s="309"/>
      <c r="IH318" s="309"/>
    </row>
    <row r="319" spans="1:242" ht="12.75" customHeight="1" x14ac:dyDescent="0.25">
      <c r="A319" s="247"/>
      <c r="B319" s="264"/>
      <c r="C319" s="264"/>
      <c r="D319" s="307"/>
      <c r="E319" s="307"/>
      <c r="F319" s="307"/>
      <c r="G319" s="307"/>
      <c r="H319" s="307"/>
      <c r="I319" s="307"/>
      <c r="J319" s="307"/>
      <c r="K319" s="307"/>
      <c r="L319" s="307"/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/>
      <c r="AA319" s="307"/>
      <c r="AB319" s="307"/>
      <c r="AC319" s="307"/>
      <c r="AD319" s="307"/>
      <c r="AE319" s="307"/>
      <c r="AF319" s="307"/>
      <c r="AG319" s="307"/>
      <c r="AH319" s="307"/>
      <c r="AI319" s="307"/>
      <c r="AJ319" s="307"/>
      <c r="AK319" s="307"/>
      <c r="AL319" s="307"/>
      <c r="AM319" s="307"/>
      <c r="AN319" s="307"/>
      <c r="AO319" s="307"/>
      <c r="AP319" s="307"/>
      <c r="AQ319" s="307"/>
      <c r="AR319" s="307"/>
      <c r="AS319" s="307"/>
      <c r="AT319" s="307"/>
      <c r="AU319" s="307"/>
      <c r="AV319" s="307"/>
      <c r="AW319" s="307"/>
      <c r="AX319" s="307"/>
      <c r="AY319" s="307"/>
      <c r="AZ319" s="307"/>
      <c r="BA319" s="307"/>
      <c r="BB319" s="307"/>
      <c r="BC319" s="307"/>
      <c r="BD319" s="307"/>
      <c r="BE319" s="307"/>
      <c r="BF319" s="307"/>
      <c r="BG319" s="307"/>
      <c r="BH319" s="307"/>
      <c r="BI319" s="307"/>
      <c r="BJ319" s="307"/>
      <c r="BK319" s="307"/>
      <c r="BL319" s="307"/>
      <c r="BM319" s="307"/>
      <c r="BN319" s="307"/>
      <c r="BO319" s="307"/>
      <c r="BP319" s="307"/>
      <c r="BQ319" s="307"/>
      <c r="BR319" s="307"/>
      <c r="BS319" s="307"/>
      <c r="BT319" s="409"/>
      <c r="BV319" s="309"/>
      <c r="BW319" s="309"/>
      <c r="BX319" s="309"/>
      <c r="BY319" s="309"/>
      <c r="BZ319" s="309"/>
      <c r="CA319" s="309"/>
      <c r="CB319" s="309"/>
      <c r="CC319" s="309"/>
      <c r="CD319" s="309"/>
      <c r="CE319" s="309"/>
      <c r="CF319" s="309"/>
      <c r="CG319" s="309"/>
      <c r="CH319" s="309"/>
      <c r="CI319" s="309"/>
      <c r="CJ319" s="309"/>
      <c r="CK319" s="309"/>
      <c r="CL319" s="309"/>
      <c r="CM319" s="309"/>
      <c r="CN319" s="309"/>
      <c r="CO319" s="309"/>
      <c r="CP319" s="309"/>
      <c r="CQ319" s="309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9"/>
      <c r="DC319" s="309"/>
      <c r="DD319" s="309"/>
      <c r="DE319" s="309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9"/>
      <c r="DQ319" s="309"/>
      <c r="DR319" s="309"/>
      <c r="DS319" s="309"/>
      <c r="DT319" s="309"/>
      <c r="DU319" s="309"/>
      <c r="DV319" s="309"/>
      <c r="DW319" s="309"/>
      <c r="DX319" s="309"/>
      <c r="DY319" s="309"/>
      <c r="DZ319" s="309"/>
      <c r="EA319" s="309"/>
      <c r="EB319" s="309"/>
      <c r="EC319" s="309"/>
      <c r="ED319" s="309"/>
      <c r="EE319" s="309"/>
      <c r="EF319" s="309"/>
      <c r="EG319" s="309"/>
      <c r="EH319" s="309"/>
      <c r="EI319" s="309"/>
      <c r="EJ319" s="309"/>
      <c r="EK319" s="309"/>
      <c r="EL319" s="309"/>
      <c r="EM319" s="309"/>
      <c r="EN319" s="309"/>
      <c r="EO319" s="309"/>
      <c r="EP319" s="309"/>
      <c r="EQ319" s="309"/>
      <c r="ER319" s="309"/>
      <c r="ES319" s="309"/>
      <c r="ET319" s="309"/>
      <c r="EU319" s="309"/>
      <c r="EV319" s="309"/>
      <c r="EW319" s="309"/>
      <c r="EX319" s="309"/>
      <c r="EY319" s="309"/>
      <c r="EZ319" s="309"/>
      <c r="FA319" s="309"/>
      <c r="FB319" s="309"/>
      <c r="FC319" s="309"/>
      <c r="FD319" s="309"/>
      <c r="FE319" s="309"/>
      <c r="FF319" s="309"/>
      <c r="FG319" s="309"/>
      <c r="FH319" s="309"/>
      <c r="FI319" s="309"/>
      <c r="FJ319" s="309"/>
      <c r="FK319" s="309"/>
      <c r="FL319" s="309"/>
      <c r="FM319" s="309"/>
      <c r="FN319" s="309"/>
      <c r="FO319" s="309"/>
      <c r="FP319" s="309"/>
      <c r="FQ319" s="309"/>
      <c r="FR319" s="309"/>
      <c r="FS319" s="309"/>
      <c r="FT319" s="309"/>
      <c r="FU319" s="309"/>
      <c r="FV319" s="309"/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09"/>
      <c r="GX319" s="309"/>
      <c r="GY319" s="309"/>
      <c r="GZ319" s="309"/>
      <c r="HA319" s="309"/>
      <c r="HB319" s="309"/>
      <c r="HC319" s="309"/>
      <c r="HD319" s="309"/>
      <c r="HE319" s="309"/>
      <c r="HF319" s="309"/>
      <c r="HG319" s="309"/>
      <c r="HH319" s="309"/>
      <c r="HI319" s="309"/>
      <c r="HJ319" s="309"/>
      <c r="HK319" s="309"/>
      <c r="HL319" s="309"/>
      <c r="HM319" s="309"/>
      <c r="HN319" s="309"/>
      <c r="HO319" s="309"/>
      <c r="HP319" s="309"/>
      <c r="HQ319" s="309"/>
      <c r="HR319" s="309"/>
      <c r="HS319" s="309"/>
      <c r="HT319" s="309"/>
      <c r="HU319" s="309"/>
      <c r="HV319" s="309"/>
      <c r="HW319" s="309"/>
      <c r="HX319" s="309"/>
      <c r="HY319" s="309"/>
      <c r="HZ319" s="309"/>
      <c r="IA319" s="309"/>
      <c r="IB319" s="309"/>
      <c r="IC319" s="309"/>
      <c r="ID319" s="309"/>
      <c r="IE319" s="309"/>
      <c r="IF319" s="309"/>
      <c r="IG319" s="309"/>
      <c r="IH319" s="309"/>
    </row>
    <row r="320" spans="1:242" ht="12.75" customHeight="1" x14ac:dyDescent="0.25">
      <c r="A320" s="247"/>
      <c r="B320" s="264"/>
      <c r="C320" s="264"/>
      <c r="D320" s="307"/>
      <c r="E320" s="307"/>
      <c r="F320" s="307"/>
      <c r="G320" s="307"/>
      <c r="H320" s="307"/>
      <c r="I320" s="307"/>
      <c r="J320" s="307"/>
      <c r="K320" s="307"/>
      <c r="L320" s="307"/>
      <c r="M320" s="307"/>
      <c r="N320" s="307"/>
      <c r="O320" s="307"/>
      <c r="P320" s="307"/>
      <c r="Q320" s="307"/>
      <c r="R320" s="307"/>
      <c r="S320" s="307"/>
      <c r="T320" s="307"/>
      <c r="U320" s="307"/>
      <c r="V320" s="307"/>
      <c r="W320" s="307"/>
      <c r="X320" s="307"/>
      <c r="Y320" s="307"/>
      <c r="Z320" s="307"/>
      <c r="AA320" s="307"/>
      <c r="AB320" s="307"/>
      <c r="AC320" s="307"/>
      <c r="AD320" s="307"/>
      <c r="AE320" s="307"/>
      <c r="AF320" s="307"/>
      <c r="AG320" s="307"/>
      <c r="AH320" s="307"/>
      <c r="AI320" s="307"/>
      <c r="AJ320" s="307"/>
      <c r="AK320" s="307"/>
      <c r="AL320" s="307"/>
      <c r="AM320" s="307"/>
      <c r="AN320" s="307"/>
      <c r="AO320" s="307"/>
      <c r="AP320" s="307"/>
      <c r="AQ320" s="307"/>
      <c r="AR320" s="307"/>
      <c r="AS320" s="307"/>
      <c r="AT320" s="307"/>
      <c r="AU320" s="307"/>
      <c r="AV320" s="307"/>
      <c r="AW320" s="307"/>
      <c r="AX320" s="307"/>
      <c r="AY320" s="307"/>
      <c r="AZ320" s="307"/>
      <c r="BA320" s="307"/>
      <c r="BB320" s="307"/>
      <c r="BC320" s="307"/>
      <c r="BD320" s="307"/>
      <c r="BE320" s="307"/>
      <c r="BF320" s="307"/>
      <c r="BG320" s="307"/>
      <c r="BH320" s="307"/>
      <c r="BI320" s="307"/>
      <c r="BJ320" s="307"/>
      <c r="BK320" s="307"/>
      <c r="BL320" s="307"/>
      <c r="BM320" s="307"/>
      <c r="BN320" s="307"/>
      <c r="BO320" s="307"/>
      <c r="BP320" s="307"/>
      <c r="BQ320" s="307"/>
      <c r="BR320" s="307"/>
      <c r="BS320" s="307"/>
      <c r="BT320" s="409"/>
      <c r="BV320" s="309"/>
      <c r="BW320" s="309"/>
      <c r="BX320" s="309"/>
      <c r="BY320" s="309"/>
      <c r="BZ320" s="309"/>
      <c r="CA320" s="309"/>
      <c r="CB320" s="309"/>
      <c r="CC320" s="309"/>
      <c r="CD320" s="309"/>
      <c r="CE320" s="309"/>
      <c r="CF320" s="309"/>
      <c r="CG320" s="309"/>
      <c r="CH320" s="309"/>
      <c r="CI320" s="309"/>
      <c r="CJ320" s="309"/>
      <c r="CK320" s="309"/>
      <c r="CL320" s="309"/>
      <c r="CM320" s="309"/>
      <c r="CN320" s="309"/>
      <c r="CO320" s="309"/>
      <c r="CP320" s="309"/>
      <c r="CQ320" s="309"/>
      <c r="CR320" s="309"/>
      <c r="CS320" s="309"/>
      <c r="CT320" s="309"/>
      <c r="CU320" s="309"/>
      <c r="CV320" s="309"/>
      <c r="CW320" s="309"/>
      <c r="CX320" s="309"/>
      <c r="CY320" s="309"/>
      <c r="CZ320" s="309"/>
      <c r="DA320" s="309"/>
      <c r="DB320" s="309"/>
      <c r="DC320" s="309"/>
      <c r="DD320" s="309"/>
      <c r="DE320" s="309"/>
      <c r="DF320" s="309"/>
      <c r="DG320" s="309"/>
      <c r="DH320" s="309"/>
      <c r="DI320" s="309"/>
      <c r="DJ320" s="309"/>
      <c r="DK320" s="309"/>
      <c r="DL320" s="309"/>
      <c r="DM320" s="309"/>
      <c r="DN320" s="309"/>
      <c r="DO320" s="309"/>
      <c r="DP320" s="309"/>
      <c r="DQ320" s="309"/>
      <c r="DR320" s="309"/>
      <c r="DS320" s="309"/>
      <c r="DT320" s="309"/>
      <c r="DU320" s="309"/>
      <c r="DV320" s="309"/>
      <c r="DW320" s="309"/>
      <c r="DX320" s="309"/>
      <c r="DY320" s="309"/>
      <c r="DZ320" s="309"/>
      <c r="EA320" s="309"/>
      <c r="EB320" s="309"/>
      <c r="EC320" s="309"/>
      <c r="ED320" s="309"/>
      <c r="EE320" s="309"/>
      <c r="EF320" s="309"/>
      <c r="EG320" s="309"/>
      <c r="EH320" s="309"/>
      <c r="EI320" s="309"/>
      <c r="EJ320" s="309"/>
      <c r="EK320" s="309"/>
      <c r="EL320" s="309"/>
      <c r="EM320" s="309"/>
      <c r="EN320" s="309"/>
      <c r="EO320" s="309"/>
      <c r="EP320" s="309"/>
      <c r="EQ320" s="309"/>
      <c r="ER320" s="309"/>
      <c r="ES320" s="309"/>
      <c r="ET320" s="309"/>
      <c r="EU320" s="309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9"/>
      <c r="FG320" s="309"/>
      <c r="FH320" s="309"/>
      <c r="FI320" s="309"/>
      <c r="FJ320" s="309"/>
      <c r="FK320" s="309"/>
      <c r="FL320" s="309"/>
      <c r="FM320" s="309"/>
      <c r="FN320" s="309"/>
      <c r="FO320" s="309"/>
      <c r="FP320" s="309"/>
      <c r="FQ320" s="309"/>
      <c r="FR320" s="309"/>
      <c r="FS320" s="309"/>
      <c r="FT320" s="309"/>
      <c r="FU320" s="309"/>
      <c r="FV320" s="309"/>
      <c r="FW320" s="309"/>
      <c r="FX320" s="309"/>
      <c r="FY320" s="309"/>
      <c r="FZ320" s="309"/>
      <c r="GA320" s="309"/>
      <c r="GB320" s="309"/>
      <c r="GC320" s="309"/>
      <c r="GD320" s="309"/>
      <c r="GE320" s="309"/>
      <c r="GF320" s="309"/>
      <c r="GG320" s="309"/>
      <c r="GH320" s="309"/>
      <c r="GI320" s="309"/>
      <c r="GJ320" s="309"/>
      <c r="GK320" s="309"/>
      <c r="GL320" s="309"/>
      <c r="GM320" s="309"/>
      <c r="GN320" s="309"/>
      <c r="GO320" s="309"/>
      <c r="GP320" s="309"/>
      <c r="GQ320" s="309"/>
      <c r="GR320" s="309"/>
      <c r="GS320" s="309"/>
      <c r="GT320" s="309"/>
      <c r="GU320" s="309"/>
      <c r="GV320" s="309"/>
      <c r="GW320" s="309"/>
      <c r="GX320" s="309"/>
      <c r="GY320" s="309"/>
      <c r="GZ320" s="309"/>
      <c r="HA320" s="309"/>
      <c r="HB320" s="309"/>
      <c r="HC320" s="309"/>
      <c r="HD320" s="309"/>
      <c r="HE320" s="309"/>
      <c r="HF320" s="309"/>
      <c r="HG320" s="309"/>
      <c r="HH320" s="309"/>
      <c r="HI320" s="309"/>
      <c r="HJ320" s="309"/>
      <c r="HK320" s="309"/>
      <c r="HL320" s="309"/>
      <c r="HM320" s="309"/>
      <c r="HN320" s="309"/>
      <c r="HO320" s="309"/>
      <c r="HP320" s="309"/>
      <c r="HQ320" s="309"/>
      <c r="HR320" s="309"/>
      <c r="HS320" s="309"/>
      <c r="HT320" s="309"/>
      <c r="HU320" s="309"/>
      <c r="HV320" s="309"/>
      <c r="HW320" s="309"/>
      <c r="HX320" s="309"/>
      <c r="HY320" s="309"/>
      <c r="HZ320" s="309"/>
      <c r="IA320" s="309"/>
      <c r="IB320" s="309"/>
      <c r="IC320" s="309"/>
      <c r="ID320" s="309"/>
      <c r="IE320" s="309"/>
      <c r="IF320" s="309"/>
      <c r="IG320" s="309"/>
      <c r="IH320" s="309"/>
    </row>
    <row r="321" spans="1:242" ht="12.75" customHeight="1" x14ac:dyDescent="0.25">
      <c r="A321" s="247"/>
      <c r="B321" s="264"/>
      <c r="C321" s="264"/>
      <c r="D321" s="307"/>
      <c r="E321" s="307"/>
      <c r="F321" s="307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  <c r="AA321" s="307"/>
      <c r="AB321" s="307"/>
      <c r="AC321" s="307"/>
      <c r="AD321" s="307"/>
      <c r="AE321" s="307"/>
      <c r="AF321" s="307"/>
      <c r="AG321" s="307"/>
      <c r="AH321" s="307"/>
      <c r="AI321" s="307"/>
      <c r="AJ321" s="307"/>
      <c r="AK321" s="307"/>
      <c r="AL321" s="307"/>
      <c r="AM321" s="307"/>
      <c r="AN321" s="307"/>
      <c r="AO321" s="307"/>
      <c r="AP321" s="307"/>
      <c r="AQ321" s="307"/>
      <c r="AR321" s="307"/>
      <c r="AS321" s="307"/>
      <c r="AT321" s="307"/>
      <c r="AU321" s="307"/>
      <c r="AV321" s="307"/>
      <c r="AW321" s="307"/>
      <c r="AX321" s="307"/>
      <c r="AY321" s="307"/>
      <c r="AZ321" s="307"/>
      <c r="BA321" s="307"/>
      <c r="BB321" s="307"/>
      <c r="BC321" s="307"/>
      <c r="BD321" s="307"/>
      <c r="BE321" s="307"/>
      <c r="BF321" s="307"/>
      <c r="BG321" s="307"/>
      <c r="BH321" s="307"/>
      <c r="BI321" s="307"/>
      <c r="BJ321" s="307"/>
      <c r="BK321" s="307"/>
      <c r="BL321" s="307"/>
      <c r="BM321" s="307"/>
      <c r="BN321" s="307"/>
      <c r="BO321" s="307"/>
      <c r="BP321" s="307"/>
      <c r="BQ321" s="307"/>
      <c r="BR321" s="307"/>
      <c r="BS321" s="307"/>
      <c r="BT321" s="409"/>
      <c r="BV321" s="309"/>
      <c r="BW321" s="309"/>
      <c r="BX321" s="309"/>
      <c r="BY321" s="309"/>
      <c r="BZ321" s="309"/>
      <c r="CA321" s="309"/>
      <c r="CB321" s="309"/>
      <c r="CC321" s="309"/>
      <c r="CD321" s="309"/>
      <c r="CE321" s="309"/>
      <c r="CF321" s="309"/>
      <c r="CG321" s="309"/>
      <c r="CH321" s="309"/>
      <c r="CI321" s="309"/>
      <c r="CJ321" s="309"/>
      <c r="CK321" s="309"/>
      <c r="CL321" s="309"/>
      <c r="CM321" s="309"/>
      <c r="CN321" s="309"/>
      <c r="CO321" s="309"/>
      <c r="CP321" s="309"/>
      <c r="CQ321" s="309"/>
      <c r="CR321" s="309"/>
      <c r="CS321" s="309"/>
      <c r="CT321" s="309"/>
      <c r="CU321" s="309"/>
      <c r="CV321" s="309"/>
      <c r="CW321" s="309"/>
      <c r="CX321" s="309"/>
      <c r="CY321" s="309"/>
      <c r="CZ321" s="309"/>
      <c r="DA321" s="309"/>
      <c r="DB321" s="309"/>
      <c r="DC321" s="309"/>
      <c r="DD321" s="309"/>
      <c r="DE321" s="309"/>
      <c r="DF321" s="309"/>
      <c r="DG321" s="309"/>
      <c r="DH321" s="309"/>
      <c r="DI321" s="309"/>
      <c r="DJ321" s="309"/>
      <c r="DK321" s="309"/>
      <c r="DL321" s="309"/>
      <c r="DM321" s="309"/>
      <c r="DN321" s="309"/>
      <c r="DO321" s="309"/>
      <c r="DP321" s="309"/>
      <c r="DQ321" s="309"/>
      <c r="DR321" s="309"/>
      <c r="DS321" s="309"/>
      <c r="DT321" s="309"/>
      <c r="DU321" s="309"/>
      <c r="DV321" s="309"/>
      <c r="DW321" s="309"/>
      <c r="DX321" s="309"/>
      <c r="DY321" s="309"/>
      <c r="DZ321" s="309"/>
      <c r="EA321" s="309"/>
      <c r="EB321" s="309"/>
      <c r="EC321" s="309"/>
      <c r="ED321" s="309"/>
      <c r="EE321" s="309"/>
      <c r="EF321" s="309"/>
      <c r="EG321" s="309"/>
      <c r="EH321" s="309"/>
      <c r="EI321" s="309"/>
      <c r="EJ321" s="309"/>
      <c r="EK321" s="309"/>
      <c r="EL321" s="309"/>
      <c r="EM321" s="309"/>
      <c r="EN321" s="309"/>
      <c r="EO321" s="309"/>
      <c r="EP321" s="309"/>
      <c r="EQ321" s="309"/>
      <c r="ER321" s="309"/>
      <c r="ES321" s="309"/>
      <c r="ET321" s="309"/>
      <c r="EU321" s="309"/>
      <c r="EV321" s="309"/>
      <c r="EW321" s="309"/>
      <c r="EX321" s="309"/>
      <c r="EY321" s="309"/>
      <c r="EZ321" s="309"/>
      <c r="FA321" s="309"/>
      <c r="FB321" s="309"/>
      <c r="FC321" s="309"/>
      <c r="FD321" s="309"/>
      <c r="FE321" s="309"/>
      <c r="FF321" s="309"/>
      <c r="FG321" s="309"/>
      <c r="FH321" s="309"/>
      <c r="FI321" s="309"/>
      <c r="FJ321" s="309"/>
      <c r="FK321" s="309"/>
      <c r="FL321" s="309"/>
      <c r="FM321" s="309"/>
      <c r="FN321" s="309"/>
      <c r="FO321" s="309"/>
      <c r="FP321" s="309"/>
      <c r="FQ321" s="309"/>
      <c r="FR321" s="309"/>
      <c r="FS321" s="309"/>
      <c r="FT321" s="309"/>
      <c r="FU321" s="309"/>
      <c r="FV321" s="309"/>
      <c r="FW321" s="309"/>
      <c r="FX321" s="309"/>
      <c r="FY321" s="309"/>
      <c r="FZ321" s="309"/>
      <c r="GA321" s="309"/>
      <c r="GB321" s="309"/>
      <c r="GC321" s="309"/>
      <c r="GD321" s="309"/>
      <c r="GE321" s="309"/>
      <c r="GF321" s="309"/>
      <c r="GG321" s="309"/>
      <c r="GH321" s="309"/>
      <c r="GI321" s="309"/>
      <c r="GJ321" s="309"/>
      <c r="GK321" s="309"/>
      <c r="GL321" s="309"/>
      <c r="GM321" s="309"/>
      <c r="GN321" s="309"/>
      <c r="GO321" s="309"/>
      <c r="GP321" s="309"/>
      <c r="GQ321" s="309"/>
      <c r="GR321" s="309"/>
      <c r="GS321" s="309"/>
      <c r="GT321" s="309"/>
      <c r="GU321" s="309"/>
      <c r="GV321" s="309"/>
      <c r="GW321" s="309"/>
      <c r="GX321" s="309"/>
      <c r="GY321" s="309"/>
      <c r="GZ321" s="309"/>
      <c r="HA321" s="309"/>
      <c r="HB321" s="309"/>
      <c r="HC321" s="309"/>
      <c r="HD321" s="309"/>
      <c r="HE321" s="309"/>
      <c r="HF321" s="309"/>
      <c r="HG321" s="309"/>
      <c r="HH321" s="309"/>
      <c r="HI321" s="309"/>
      <c r="HJ321" s="309"/>
      <c r="HK321" s="309"/>
      <c r="HL321" s="309"/>
      <c r="HM321" s="309"/>
      <c r="HN321" s="309"/>
      <c r="HO321" s="309"/>
      <c r="HP321" s="309"/>
      <c r="HQ321" s="309"/>
      <c r="HR321" s="309"/>
      <c r="HS321" s="309"/>
      <c r="HT321" s="309"/>
      <c r="HU321" s="309"/>
      <c r="HV321" s="309"/>
      <c r="HW321" s="309"/>
      <c r="HX321" s="309"/>
      <c r="HY321" s="309"/>
      <c r="HZ321" s="309"/>
      <c r="IA321" s="309"/>
      <c r="IB321" s="309"/>
      <c r="IC321" s="309"/>
      <c r="ID321" s="309"/>
      <c r="IE321" s="309"/>
      <c r="IF321" s="309"/>
      <c r="IG321" s="309"/>
      <c r="IH321" s="309"/>
    </row>
    <row r="322" spans="1:242" ht="12.75" customHeight="1" x14ac:dyDescent="0.25">
      <c r="A322" s="247"/>
      <c r="B322" s="264"/>
      <c r="C322" s="264"/>
      <c r="D322" s="307"/>
      <c r="E322" s="307"/>
      <c r="F322" s="307"/>
      <c r="G322" s="307"/>
      <c r="H322" s="307"/>
      <c r="I322" s="307"/>
      <c r="J322" s="307"/>
      <c r="K322" s="307"/>
      <c r="L322" s="307"/>
      <c r="M322" s="307"/>
      <c r="N322" s="307"/>
      <c r="O322" s="307"/>
      <c r="P322" s="307"/>
      <c r="Q322" s="307"/>
      <c r="R322" s="307"/>
      <c r="S322" s="307"/>
      <c r="T322" s="307"/>
      <c r="U322" s="307"/>
      <c r="V322" s="307"/>
      <c r="W322" s="307"/>
      <c r="X322" s="307"/>
      <c r="Y322" s="307"/>
      <c r="Z322" s="307"/>
      <c r="AA322" s="307"/>
      <c r="AB322" s="307"/>
      <c r="AC322" s="307"/>
      <c r="AD322" s="307"/>
      <c r="AE322" s="307"/>
      <c r="AF322" s="307"/>
      <c r="AG322" s="307"/>
      <c r="AH322" s="307"/>
      <c r="AI322" s="307"/>
      <c r="AJ322" s="307"/>
      <c r="AK322" s="307"/>
      <c r="AL322" s="307"/>
      <c r="AM322" s="307"/>
      <c r="AN322" s="307"/>
      <c r="AO322" s="307"/>
      <c r="AP322" s="307"/>
      <c r="AQ322" s="307"/>
      <c r="AR322" s="307"/>
      <c r="AS322" s="307"/>
      <c r="AT322" s="307"/>
      <c r="AU322" s="307"/>
      <c r="AV322" s="307"/>
      <c r="AW322" s="307"/>
      <c r="AX322" s="307"/>
      <c r="AY322" s="307"/>
      <c r="AZ322" s="307"/>
      <c r="BA322" s="307"/>
      <c r="BB322" s="307"/>
      <c r="BC322" s="307"/>
      <c r="BD322" s="307"/>
      <c r="BE322" s="307"/>
      <c r="BF322" s="307"/>
      <c r="BG322" s="307"/>
      <c r="BH322" s="307"/>
      <c r="BI322" s="307"/>
      <c r="BJ322" s="307"/>
      <c r="BK322" s="307"/>
      <c r="BL322" s="307"/>
      <c r="BM322" s="307"/>
      <c r="BN322" s="307"/>
      <c r="BO322" s="307"/>
      <c r="BP322" s="307"/>
      <c r="BQ322" s="307"/>
      <c r="BR322" s="307"/>
      <c r="BS322" s="307"/>
      <c r="BT322" s="409"/>
      <c r="BV322" s="309"/>
      <c r="BW322" s="309"/>
      <c r="BX322" s="309"/>
      <c r="BY322" s="309"/>
      <c r="BZ322" s="309"/>
      <c r="CA322" s="309"/>
      <c r="CB322" s="309"/>
      <c r="CC322" s="309"/>
      <c r="CD322" s="309"/>
      <c r="CE322" s="309"/>
      <c r="CF322" s="309"/>
      <c r="CG322" s="309"/>
      <c r="CH322" s="309"/>
      <c r="CI322" s="309"/>
      <c r="CJ322" s="309"/>
      <c r="CK322" s="309"/>
      <c r="CL322" s="309"/>
      <c r="CM322" s="309"/>
      <c r="CN322" s="309"/>
      <c r="CO322" s="309"/>
      <c r="CP322" s="309"/>
      <c r="CQ322" s="309"/>
      <c r="CR322" s="309"/>
      <c r="CS322" s="309"/>
      <c r="CT322" s="309"/>
      <c r="CU322" s="309"/>
      <c r="CV322" s="309"/>
      <c r="CW322" s="309"/>
      <c r="CX322" s="309"/>
      <c r="CY322" s="309"/>
      <c r="CZ322" s="309"/>
      <c r="DA322" s="309"/>
      <c r="DB322" s="309"/>
      <c r="DC322" s="309"/>
      <c r="DD322" s="309"/>
      <c r="DE322" s="309"/>
      <c r="DF322" s="309"/>
      <c r="DG322" s="309"/>
      <c r="DH322" s="309"/>
      <c r="DI322" s="309"/>
      <c r="DJ322" s="309"/>
      <c r="DK322" s="309"/>
      <c r="DL322" s="309"/>
      <c r="DM322" s="309"/>
      <c r="DN322" s="309"/>
      <c r="DO322" s="309"/>
      <c r="DP322" s="309"/>
      <c r="DQ322" s="309"/>
      <c r="DR322" s="309"/>
      <c r="DS322" s="309"/>
      <c r="DT322" s="309"/>
      <c r="DU322" s="309"/>
      <c r="DV322" s="309"/>
      <c r="DW322" s="309"/>
      <c r="DX322" s="309"/>
      <c r="DY322" s="309"/>
      <c r="DZ322" s="309"/>
      <c r="EA322" s="309"/>
      <c r="EB322" s="309"/>
      <c r="EC322" s="309"/>
      <c r="ED322" s="309"/>
      <c r="EE322" s="309"/>
      <c r="EF322" s="309"/>
      <c r="EG322" s="309"/>
      <c r="EH322" s="309"/>
      <c r="EI322" s="309"/>
      <c r="EJ322" s="309"/>
      <c r="EK322" s="309"/>
      <c r="EL322" s="309"/>
      <c r="EM322" s="309"/>
      <c r="EN322" s="309"/>
      <c r="EO322" s="309"/>
      <c r="EP322" s="309"/>
      <c r="EQ322" s="309"/>
      <c r="ER322" s="309"/>
      <c r="ES322" s="309"/>
      <c r="ET322" s="309"/>
      <c r="EU322" s="309"/>
      <c r="EV322" s="309"/>
      <c r="EW322" s="309"/>
      <c r="EX322" s="309"/>
      <c r="EY322" s="309"/>
      <c r="EZ322" s="309"/>
      <c r="FA322" s="309"/>
      <c r="FB322" s="309"/>
      <c r="FC322" s="309"/>
      <c r="FD322" s="309"/>
      <c r="FE322" s="309"/>
      <c r="FF322" s="309"/>
      <c r="FG322" s="309"/>
      <c r="FH322" s="309"/>
      <c r="FI322" s="309"/>
      <c r="FJ322" s="309"/>
      <c r="FK322" s="309"/>
      <c r="FL322" s="309"/>
      <c r="FM322" s="309"/>
      <c r="FN322" s="309"/>
      <c r="FO322" s="309"/>
      <c r="FP322" s="309"/>
      <c r="FQ322" s="309"/>
      <c r="FR322" s="309"/>
      <c r="FS322" s="309"/>
      <c r="FT322" s="309"/>
      <c r="FU322" s="309"/>
      <c r="FV322" s="309"/>
      <c r="FW322" s="309"/>
      <c r="FX322" s="309"/>
      <c r="FY322" s="309"/>
      <c r="FZ322" s="309"/>
      <c r="GA322" s="309"/>
      <c r="GB322" s="309"/>
      <c r="GC322" s="309"/>
      <c r="GD322" s="309"/>
      <c r="GE322" s="309"/>
      <c r="GF322" s="309"/>
      <c r="GG322" s="309"/>
      <c r="GH322" s="309"/>
      <c r="GI322" s="309"/>
      <c r="GJ322" s="309"/>
      <c r="GK322" s="309"/>
      <c r="GL322" s="309"/>
      <c r="GM322" s="309"/>
      <c r="GN322" s="309"/>
      <c r="GO322" s="309"/>
      <c r="GP322" s="309"/>
      <c r="GQ322" s="309"/>
      <c r="GR322" s="309"/>
      <c r="GS322" s="309"/>
      <c r="GT322" s="309"/>
      <c r="GU322" s="309"/>
      <c r="GV322" s="309"/>
      <c r="GW322" s="309"/>
      <c r="GX322" s="309"/>
      <c r="GY322" s="309"/>
      <c r="GZ322" s="309"/>
      <c r="HA322" s="309"/>
      <c r="HB322" s="309"/>
      <c r="HC322" s="309"/>
      <c r="HD322" s="309"/>
      <c r="HE322" s="309"/>
      <c r="HF322" s="309"/>
      <c r="HG322" s="309"/>
      <c r="HH322" s="309"/>
      <c r="HI322" s="309"/>
      <c r="HJ322" s="309"/>
      <c r="HK322" s="309"/>
      <c r="HL322" s="309"/>
      <c r="HM322" s="309"/>
      <c r="HN322" s="309"/>
      <c r="HO322" s="309"/>
      <c r="HP322" s="309"/>
      <c r="HQ322" s="309"/>
      <c r="HR322" s="309"/>
      <c r="HS322" s="309"/>
      <c r="HT322" s="309"/>
      <c r="HU322" s="309"/>
      <c r="HV322" s="309"/>
      <c r="HW322" s="309"/>
      <c r="HX322" s="309"/>
      <c r="HY322" s="309"/>
      <c r="HZ322" s="309"/>
      <c r="IA322" s="309"/>
      <c r="IB322" s="309"/>
      <c r="IC322" s="309"/>
      <c r="ID322" s="309"/>
      <c r="IE322" s="309"/>
      <c r="IF322" s="309"/>
      <c r="IG322" s="309"/>
      <c r="IH322" s="309"/>
    </row>
    <row r="323" spans="1:242" ht="12.75" customHeight="1" x14ac:dyDescent="0.25">
      <c r="A323" s="247"/>
      <c r="B323" s="264"/>
      <c r="C323" s="264"/>
      <c r="D323" s="307"/>
      <c r="E323" s="307"/>
      <c r="F323" s="307"/>
      <c r="G323" s="307"/>
      <c r="H323" s="307"/>
      <c r="I323" s="307"/>
      <c r="J323" s="307"/>
      <c r="K323" s="307"/>
      <c r="L323" s="307"/>
      <c r="M323" s="307"/>
      <c r="N323" s="307"/>
      <c r="O323" s="307"/>
      <c r="P323" s="307"/>
      <c r="Q323" s="307"/>
      <c r="R323" s="307"/>
      <c r="S323" s="307"/>
      <c r="T323" s="307"/>
      <c r="U323" s="307"/>
      <c r="V323" s="307"/>
      <c r="W323" s="307"/>
      <c r="X323" s="307"/>
      <c r="Y323" s="307"/>
      <c r="Z323" s="307"/>
      <c r="AA323" s="307"/>
      <c r="AB323" s="307"/>
      <c r="AC323" s="307"/>
      <c r="AD323" s="307"/>
      <c r="AE323" s="307"/>
      <c r="AF323" s="307"/>
      <c r="AG323" s="307"/>
      <c r="AH323" s="307"/>
      <c r="AI323" s="307"/>
      <c r="AJ323" s="307"/>
      <c r="AK323" s="307"/>
      <c r="AL323" s="307"/>
      <c r="AM323" s="307"/>
      <c r="AN323" s="307"/>
      <c r="AO323" s="307"/>
      <c r="AP323" s="307"/>
      <c r="AQ323" s="307"/>
      <c r="AR323" s="307"/>
      <c r="AS323" s="307"/>
      <c r="AT323" s="307"/>
      <c r="AU323" s="307"/>
      <c r="AV323" s="307"/>
      <c r="AW323" s="307"/>
      <c r="AX323" s="307"/>
      <c r="AY323" s="307"/>
      <c r="AZ323" s="307"/>
      <c r="BA323" s="307"/>
      <c r="BB323" s="307"/>
      <c r="BC323" s="307"/>
      <c r="BD323" s="307"/>
      <c r="BE323" s="307"/>
      <c r="BF323" s="307"/>
      <c r="BG323" s="307"/>
      <c r="BH323" s="307"/>
      <c r="BI323" s="307"/>
      <c r="BJ323" s="307"/>
      <c r="BK323" s="307"/>
      <c r="BL323" s="307"/>
      <c r="BM323" s="307"/>
      <c r="BN323" s="307"/>
      <c r="BO323" s="307"/>
      <c r="BP323" s="307"/>
      <c r="BQ323" s="307"/>
      <c r="BR323" s="307"/>
      <c r="BS323" s="307"/>
      <c r="BT323" s="409"/>
      <c r="BV323" s="309"/>
      <c r="BW323" s="309"/>
      <c r="BX323" s="309"/>
      <c r="BY323" s="309"/>
      <c r="BZ323" s="309"/>
      <c r="CA323" s="309"/>
      <c r="CB323" s="309"/>
      <c r="CC323" s="309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9"/>
      <c r="CO323" s="309"/>
      <c r="CP323" s="309"/>
      <c r="CQ323" s="309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9"/>
      <c r="DC323" s="309"/>
      <c r="DD323" s="309"/>
      <c r="DE323" s="309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9"/>
      <c r="DQ323" s="309"/>
      <c r="DR323" s="309"/>
      <c r="DS323" s="309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9"/>
      <c r="EE323" s="309"/>
      <c r="EF323" s="309"/>
      <c r="EG323" s="309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9"/>
      <c r="ES323" s="309"/>
      <c r="ET323" s="309"/>
      <c r="EU323" s="309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9"/>
      <c r="FG323" s="309"/>
      <c r="FH323" s="309"/>
      <c r="FI323" s="309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9"/>
      <c r="FU323" s="309"/>
      <c r="FV323" s="309"/>
      <c r="FW323" s="309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9"/>
      <c r="GI323" s="309"/>
      <c r="GJ323" s="309"/>
      <c r="GK323" s="309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9"/>
      <c r="GW323" s="309"/>
      <c r="GX323" s="309"/>
      <c r="GY323" s="309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9"/>
      <c r="HK323" s="309"/>
      <c r="HL323" s="309"/>
      <c r="HM323" s="309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9"/>
      <c r="HY323" s="309"/>
      <c r="HZ323" s="309"/>
      <c r="IA323" s="309"/>
      <c r="IB323" s="309"/>
      <c r="IC323" s="309"/>
      <c r="ID323" s="309"/>
      <c r="IE323" s="309"/>
      <c r="IF323" s="309"/>
      <c r="IG323" s="309"/>
      <c r="IH323" s="309"/>
    </row>
    <row r="324" spans="1:242" ht="12.75" customHeight="1" x14ac:dyDescent="0.25">
      <c r="A324" s="247"/>
      <c r="B324" s="264"/>
      <c r="C324" s="264"/>
      <c r="D324" s="307"/>
      <c r="E324" s="307"/>
      <c r="F324" s="307"/>
      <c r="G324" s="307"/>
      <c r="H324" s="307"/>
      <c r="I324" s="307"/>
      <c r="J324" s="307"/>
      <c r="K324" s="307"/>
      <c r="L324" s="307"/>
      <c r="M324" s="307"/>
      <c r="N324" s="307"/>
      <c r="O324" s="307"/>
      <c r="P324" s="307"/>
      <c r="Q324" s="307"/>
      <c r="R324" s="307"/>
      <c r="S324" s="307"/>
      <c r="T324" s="307"/>
      <c r="U324" s="307"/>
      <c r="V324" s="307"/>
      <c r="W324" s="307"/>
      <c r="X324" s="307"/>
      <c r="Y324" s="307"/>
      <c r="Z324" s="307"/>
      <c r="AA324" s="307"/>
      <c r="AB324" s="307"/>
      <c r="AC324" s="307"/>
      <c r="AD324" s="307"/>
      <c r="AE324" s="307"/>
      <c r="AF324" s="307"/>
      <c r="AG324" s="307"/>
      <c r="AH324" s="307"/>
      <c r="AI324" s="307"/>
      <c r="AJ324" s="307"/>
      <c r="AK324" s="307"/>
      <c r="AL324" s="307"/>
      <c r="AM324" s="307"/>
      <c r="AN324" s="307"/>
      <c r="AO324" s="307"/>
      <c r="AP324" s="307"/>
      <c r="AQ324" s="307"/>
      <c r="AR324" s="307"/>
      <c r="AS324" s="307"/>
      <c r="AT324" s="307"/>
      <c r="AU324" s="307"/>
      <c r="AV324" s="307"/>
      <c r="AW324" s="307"/>
      <c r="AX324" s="307"/>
      <c r="AY324" s="307"/>
      <c r="AZ324" s="307"/>
      <c r="BA324" s="307"/>
      <c r="BB324" s="307"/>
      <c r="BC324" s="307"/>
      <c r="BD324" s="307"/>
      <c r="BE324" s="307"/>
      <c r="BF324" s="307"/>
      <c r="BG324" s="307"/>
      <c r="BH324" s="307"/>
      <c r="BI324" s="307"/>
      <c r="BJ324" s="307"/>
      <c r="BK324" s="307"/>
      <c r="BL324" s="307"/>
      <c r="BM324" s="307"/>
      <c r="BN324" s="307"/>
      <c r="BO324" s="307"/>
      <c r="BP324" s="307"/>
      <c r="BQ324" s="307"/>
      <c r="BR324" s="307"/>
      <c r="BS324" s="307"/>
      <c r="BT324" s="409"/>
      <c r="BV324" s="309"/>
      <c r="BW324" s="309"/>
      <c r="BX324" s="309"/>
      <c r="BY324" s="309"/>
      <c r="BZ324" s="309"/>
      <c r="CA324" s="309"/>
      <c r="CB324" s="309"/>
      <c r="CC324" s="309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9"/>
      <c r="CO324" s="309"/>
      <c r="CP324" s="309"/>
      <c r="CQ324" s="309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9"/>
      <c r="DC324" s="309"/>
      <c r="DD324" s="309"/>
      <c r="DE324" s="309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9"/>
      <c r="DQ324" s="309"/>
      <c r="DR324" s="309"/>
      <c r="DS324" s="309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9"/>
      <c r="EE324" s="309"/>
      <c r="EF324" s="309"/>
      <c r="EG324" s="309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9"/>
      <c r="ES324" s="309"/>
      <c r="ET324" s="309"/>
      <c r="EU324" s="309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9"/>
      <c r="FG324" s="309"/>
      <c r="FH324" s="309"/>
      <c r="FI324" s="309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9"/>
      <c r="FU324" s="309"/>
      <c r="FV324" s="309"/>
      <c r="FW324" s="309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9"/>
      <c r="GI324" s="309"/>
      <c r="GJ324" s="309"/>
      <c r="GK324" s="309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9"/>
      <c r="GW324" s="309"/>
      <c r="GX324" s="309"/>
      <c r="GY324" s="309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9"/>
      <c r="HK324" s="309"/>
      <c r="HL324" s="309"/>
      <c r="HM324" s="309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9"/>
      <c r="HY324" s="309"/>
      <c r="HZ324" s="309"/>
      <c r="IA324" s="309"/>
      <c r="IB324" s="309"/>
      <c r="IC324" s="309"/>
      <c r="ID324" s="309"/>
      <c r="IE324" s="309"/>
      <c r="IF324" s="309"/>
      <c r="IG324" s="309"/>
      <c r="IH324" s="309"/>
    </row>
    <row r="325" spans="1:242" ht="12.75" customHeight="1" x14ac:dyDescent="0.25">
      <c r="A325" s="247"/>
      <c r="B325" s="264"/>
      <c r="C325" s="264"/>
      <c r="D325" s="307"/>
      <c r="E325" s="307"/>
      <c r="F325" s="307"/>
      <c r="G325" s="307"/>
      <c r="H325" s="307"/>
      <c r="I325" s="307"/>
      <c r="J325" s="307"/>
      <c r="K325" s="307"/>
      <c r="L325" s="307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  <c r="AA325" s="307"/>
      <c r="AB325" s="307"/>
      <c r="AC325" s="307"/>
      <c r="AD325" s="307"/>
      <c r="AE325" s="307"/>
      <c r="AF325" s="307"/>
      <c r="AG325" s="307"/>
      <c r="AH325" s="307"/>
      <c r="AI325" s="307"/>
      <c r="AJ325" s="307"/>
      <c r="AK325" s="307"/>
      <c r="AL325" s="307"/>
      <c r="AM325" s="307"/>
      <c r="AN325" s="307"/>
      <c r="AO325" s="307"/>
      <c r="AP325" s="307"/>
      <c r="AQ325" s="307"/>
      <c r="AR325" s="307"/>
      <c r="AS325" s="307"/>
      <c r="AT325" s="307"/>
      <c r="AU325" s="307"/>
      <c r="AV325" s="307"/>
      <c r="AW325" s="307"/>
      <c r="AX325" s="307"/>
      <c r="AY325" s="307"/>
      <c r="AZ325" s="307"/>
      <c r="BA325" s="307"/>
      <c r="BB325" s="307"/>
      <c r="BC325" s="307"/>
      <c r="BD325" s="307"/>
      <c r="BE325" s="307"/>
      <c r="BF325" s="307"/>
      <c r="BG325" s="307"/>
      <c r="BH325" s="307"/>
      <c r="BI325" s="307"/>
      <c r="BJ325" s="307"/>
      <c r="BK325" s="307"/>
      <c r="BL325" s="307"/>
      <c r="BM325" s="307"/>
      <c r="BN325" s="307"/>
      <c r="BO325" s="307"/>
      <c r="BP325" s="307"/>
      <c r="BQ325" s="307"/>
      <c r="BR325" s="307"/>
      <c r="BS325" s="307"/>
      <c r="BT325" s="409"/>
      <c r="BV325" s="309"/>
      <c r="BW325" s="309"/>
      <c r="BX325" s="309"/>
      <c r="BY325" s="309"/>
      <c r="BZ325" s="309"/>
      <c r="CA325" s="309"/>
      <c r="CB325" s="309"/>
      <c r="CC325" s="309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9"/>
      <c r="CO325" s="309"/>
      <c r="CP325" s="309"/>
      <c r="CQ325" s="309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9"/>
      <c r="DC325" s="309"/>
      <c r="DD325" s="309"/>
      <c r="DE325" s="309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9"/>
      <c r="DQ325" s="309"/>
      <c r="DR325" s="309"/>
      <c r="DS325" s="309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9"/>
      <c r="EE325" s="309"/>
      <c r="EF325" s="309"/>
      <c r="EG325" s="309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9"/>
      <c r="ES325" s="309"/>
      <c r="ET325" s="309"/>
      <c r="EU325" s="309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9"/>
      <c r="FG325" s="309"/>
      <c r="FH325" s="309"/>
      <c r="FI325" s="309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9"/>
      <c r="FU325" s="309"/>
      <c r="FV325" s="309"/>
      <c r="FW325" s="309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9"/>
      <c r="GI325" s="309"/>
      <c r="GJ325" s="309"/>
      <c r="GK325" s="309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9"/>
      <c r="GW325" s="309"/>
      <c r="GX325" s="309"/>
      <c r="GY325" s="309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9"/>
      <c r="HK325" s="309"/>
      <c r="HL325" s="309"/>
      <c r="HM325" s="309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9"/>
      <c r="HY325" s="309"/>
      <c r="HZ325" s="309"/>
      <c r="IA325" s="309"/>
      <c r="IB325" s="309"/>
      <c r="IC325" s="309"/>
      <c r="ID325" s="309"/>
      <c r="IE325" s="309"/>
      <c r="IF325" s="309"/>
      <c r="IG325" s="309"/>
      <c r="IH325" s="309"/>
    </row>
    <row r="326" spans="1:242" ht="12.75" customHeight="1" x14ac:dyDescent="0.25">
      <c r="A326" s="247"/>
      <c r="B326" s="264"/>
      <c r="C326" s="264"/>
      <c r="D326" s="307"/>
      <c r="E326" s="307"/>
      <c r="F326" s="307"/>
      <c r="G326" s="307"/>
      <c r="H326" s="307"/>
      <c r="I326" s="307"/>
      <c r="J326" s="307"/>
      <c r="K326" s="307"/>
      <c r="L326" s="307"/>
      <c r="M326" s="307"/>
      <c r="N326" s="307"/>
      <c r="O326" s="307"/>
      <c r="P326" s="307"/>
      <c r="Q326" s="307"/>
      <c r="R326" s="307"/>
      <c r="S326" s="307"/>
      <c r="T326" s="307"/>
      <c r="U326" s="307"/>
      <c r="V326" s="307"/>
      <c r="W326" s="307"/>
      <c r="X326" s="307"/>
      <c r="Y326" s="307"/>
      <c r="Z326" s="307"/>
      <c r="AA326" s="307"/>
      <c r="AB326" s="307"/>
      <c r="AC326" s="307"/>
      <c r="AD326" s="307"/>
      <c r="AE326" s="307"/>
      <c r="AF326" s="307"/>
      <c r="AG326" s="307"/>
      <c r="AH326" s="307"/>
      <c r="AI326" s="307"/>
      <c r="AJ326" s="307"/>
      <c r="AK326" s="307"/>
      <c r="AL326" s="307"/>
      <c r="AM326" s="307"/>
      <c r="AN326" s="307"/>
      <c r="AO326" s="307"/>
      <c r="AP326" s="307"/>
      <c r="AQ326" s="307"/>
      <c r="AR326" s="307"/>
      <c r="AS326" s="307"/>
      <c r="AT326" s="307"/>
      <c r="AU326" s="307"/>
      <c r="AV326" s="307"/>
      <c r="AW326" s="307"/>
      <c r="AX326" s="307"/>
      <c r="AY326" s="307"/>
      <c r="AZ326" s="307"/>
      <c r="BA326" s="307"/>
      <c r="BB326" s="307"/>
      <c r="BC326" s="307"/>
      <c r="BD326" s="307"/>
      <c r="BE326" s="307"/>
      <c r="BF326" s="307"/>
      <c r="BG326" s="307"/>
      <c r="BH326" s="307"/>
      <c r="BI326" s="307"/>
      <c r="BJ326" s="307"/>
      <c r="BK326" s="307"/>
      <c r="BL326" s="307"/>
      <c r="BM326" s="307"/>
      <c r="BN326" s="307"/>
      <c r="BO326" s="307"/>
      <c r="BP326" s="307"/>
      <c r="BQ326" s="307"/>
      <c r="BR326" s="307"/>
      <c r="BS326" s="307"/>
      <c r="BT326" s="409"/>
      <c r="BV326" s="309"/>
      <c r="BW326" s="309"/>
      <c r="BX326" s="309"/>
      <c r="BY326" s="309"/>
      <c r="BZ326" s="309"/>
      <c r="CA326" s="309"/>
      <c r="CB326" s="309"/>
      <c r="CC326" s="309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9"/>
      <c r="CO326" s="309"/>
      <c r="CP326" s="309"/>
      <c r="CQ326" s="309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9"/>
      <c r="DC326" s="309"/>
      <c r="DD326" s="309"/>
      <c r="DE326" s="309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9"/>
      <c r="DQ326" s="309"/>
      <c r="DR326" s="309"/>
      <c r="DS326" s="309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9"/>
      <c r="EE326" s="309"/>
      <c r="EF326" s="309"/>
      <c r="EG326" s="309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9"/>
      <c r="ES326" s="309"/>
      <c r="ET326" s="309"/>
      <c r="EU326" s="309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9"/>
      <c r="FG326" s="309"/>
      <c r="FH326" s="309"/>
      <c r="FI326" s="309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9"/>
      <c r="FU326" s="309"/>
      <c r="FV326" s="309"/>
      <c r="FW326" s="309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9"/>
      <c r="GI326" s="309"/>
      <c r="GJ326" s="309"/>
      <c r="GK326" s="309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9"/>
      <c r="GW326" s="309"/>
      <c r="GX326" s="309"/>
      <c r="GY326" s="309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9"/>
      <c r="HK326" s="309"/>
      <c r="HL326" s="309"/>
      <c r="HM326" s="309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9"/>
      <c r="HY326" s="309"/>
      <c r="HZ326" s="309"/>
      <c r="IA326" s="309"/>
      <c r="IB326" s="309"/>
      <c r="IC326" s="309"/>
      <c r="ID326" s="309"/>
      <c r="IE326" s="309"/>
      <c r="IF326" s="309"/>
      <c r="IG326" s="309"/>
      <c r="IH326" s="309"/>
    </row>
    <row r="327" spans="1:242" ht="12.75" customHeight="1" x14ac:dyDescent="0.25">
      <c r="A327" s="247"/>
      <c r="B327" s="264"/>
      <c r="C327" s="264"/>
      <c r="D327" s="307"/>
      <c r="E327" s="307"/>
      <c r="F327" s="307"/>
      <c r="G327" s="307"/>
      <c r="H327" s="307"/>
      <c r="I327" s="307"/>
      <c r="J327" s="307"/>
      <c r="K327" s="307"/>
      <c r="L327" s="307"/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/>
      <c r="AA327" s="307"/>
      <c r="AB327" s="307"/>
      <c r="AC327" s="307"/>
      <c r="AD327" s="307"/>
      <c r="AE327" s="307"/>
      <c r="AF327" s="307"/>
      <c r="AG327" s="307"/>
      <c r="AH327" s="307"/>
      <c r="AI327" s="307"/>
      <c r="AJ327" s="307"/>
      <c r="AK327" s="307"/>
      <c r="AL327" s="307"/>
      <c r="AM327" s="307"/>
      <c r="AN327" s="307"/>
      <c r="AO327" s="307"/>
      <c r="AP327" s="307"/>
      <c r="AQ327" s="307"/>
      <c r="AR327" s="307"/>
      <c r="AS327" s="307"/>
      <c r="AT327" s="307"/>
      <c r="AU327" s="307"/>
      <c r="AV327" s="307"/>
      <c r="AW327" s="307"/>
      <c r="AX327" s="307"/>
      <c r="AY327" s="307"/>
      <c r="AZ327" s="307"/>
      <c r="BA327" s="307"/>
      <c r="BB327" s="307"/>
      <c r="BC327" s="307"/>
      <c r="BD327" s="307"/>
      <c r="BE327" s="307"/>
      <c r="BF327" s="307"/>
      <c r="BG327" s="307"/>
      <c r="BH327" s="307"/>
      <c r="BI327" s="307"/>
      <c r="BJ327" s="307"/>
      <c r="BK327" s="307"/>
      <c r="BL327" s="307"/>
      <c r="BM327" s="307"/>
      <c r="BN327" s="307"/>
      <c r="BO327" s="307"/>
      <c r="BP327" s="307"/>
      <c r="BQ327" s="307"/>
      <c r="BR327" s="307"/>
      <c r="BS327" s="307"/>
      <c r="BT327" s="409"/>
      <c r="BV327" s="309"/>
      <c r="BW327" s="309"/>
      <c r="BX327" s="309"/>
      <c r="BY327" s="309"/>
      <c r="BZ327" s="309"/>
      <c r="CA327" s="309"/>
      <c r="CB327" s="309"/>
      <c r="CC327" s="309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9"/>
      <c r="CO327" s="309"/>
      <c r="CP327" s="309"/>
      <c r="CQ327" s="309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9"/>
      <c r="DC327" s="309"/>
      <c r="DD327" s="309"/>
      <c r="DE327" s="309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9"/>
      <c r="DQ327" s="309"/>
      <c r="DR327" s="309"/>
      <c r="DS327" s="309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9"/>
      <c r="EE327" s="309"/>
      <c r="EF327" s="309"/>
      <c r="EG327" s="309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9"/>
      <c r="ES327" s="309"/>
      <c r="ET327" s="309"/>
      <c r="EU327" s="309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9"/>
      <c r="FG327" s="309"/>
      <c r="FH327" s="309"/>
      <c r="FI327" s="309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9"/>
      <c r="FU327" s="309"/>
      <c r="FV327" s="309"/>
      <c r="FW327" s="309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9"/>
      <c r="GI327" s="309"/>
      <c r="GJ327" s="309"/>
      <c r="GK327" s="309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9"/>
      <c r="GW327" s="309"/>
      <c r="GX327" s="309"/>
      <c r="GY327" s="309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9"/>
      <c r="HK327" s="309"/>
      <c r="HL327" s="309"/>
      <c r="HM327" s="309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9"/>
      <c r="HY327" s="309"/>
      <c r="HZ327" s="309"/>
      <c r="IA327" s="309"/>
      <c r="IB327" s="309"/>
      <c r="IC327" s="309"/>
      <c r="ID327" s="309"/>
      <c r="IE327" s="309"/>
      <c r="IF327" s="309"/>
      <c r="IG327" s="309"/>
      <c r="IH327" s="309"/>
    </row>
    <row r="328" spans="1:242" ht="12.75" customHeight="1" x14ac:dyDescent="0.25">
      <c r="A328" s="247"/>
      <c r="B328" s="264"/>
      <c r="C328" s="264"/>
      <c r="D328" s="307"/>
      <c r="E328" s="307"/>
      <c r="F328" s="307"/>
      <c r="G328" s="307"/>
      <c r="H328" s="307"/>
      <c r="I328" s="307"/>
      <c r="J328" s="307"/>
      <c r="K328" s="307"/>
      <c r="L328" s="307"/>
      <c r="M328" s="307"/>
      <c r="N328" s="307"/>
      <c r="O328" s="307"/>
      <c r="P328" s="307"/>
      <c r="Q328" s="307"/>
      <c r="R328" s="307"/>
      <c r="S328" s="307"/>
      <c r="T328" s="307"/>
      <c r="U328" s="307"/>
      <c r="V328" s="307"/>
      <c r="W328" s="307"/>
      <c r="X328" s="307"/>
      <c r="Y328" s="307"/>
      <c r="Z328" s="307"/>
      <c r="AA328" s="307"/>
      <c r="AB328" s="307"/>
      <c r="AC328" s="307"/>
      <c r="AD328" s="307"/>
      <c r="AE328" s="307"/>
      <c r="AF328" s="307"/>
      <c r="AG328" s="307"/>
      <c r="AH328" s="307"/>
      <c r="AI328" s="307"/>
      <c r="AJ328" s="307"/>
      <c r="AK328" s="307"/>
      <c r="AL328" s="307"/>
      <c r="AM328" s="307"/>
      <c r="AN328" s="307"/>
      <c r="AO328" s="307"/>
      <c r="AP328" s="307"/>
      <c r="AQ328" s="307"/>
      <c r="AR328" s="307"/>
      <c r="AS328" s="307"/>
      <c r="AT328" s="307"/>
      <c r="AU328" s="307"/>
      <c r="AV328" s="307"/>
      <c r="AW328" s="307"/>
      <c r="AX328" s="307"/>
      <c r="AY328" s="307"/>
      <c r="AZ328" s="307"/>
      <c r="BA328" s="307"/>
      <c r="BB328" s="307"/>
      <c r="BC328" s="307"/>
      <c r="BD328" s="307"/>
      <c r="BE328" s="307"/>
      <c r="BF328" s="307"/>
      <c r="BG328" s="307"/>
      <c r="BH328" s="307"/>
      <c r="BI328" s="307"/>
      <c r="BJ328" s="307"/>
      <c r="BK328" s="307"/>
      <c r="BL328" s="307"/>
      <c r="BM328" s="307"/>
      <c r="BN328" s="307"/>
      <c r="BO328" s="307"/>
      <c r="BP328" s="307"/>
      <c r="BQ328" s="307"/>
      <c r="BR328" s="307"/>
      <c r="BS328" s="307"/>
      <c r="BT328" s="409"/>
      <c r="BV328" s="309"/>
      <c r="BW328" s="309"/>
      <c r="BX328" s="309"/>
      <c r="BY328" s="309"/>
      <c r="BZ328" s="309"/>
      <c r="CA328" s="309"/>
      <c r="CB328" s="309"/>
      <c r="CC328" s="309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9"/>
      <c r="CO328" s="309"/>
      <c r="CP328" s="309"/>
      <c r="CQ328" s="309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9"/>
      <c r="DC328" s="309"/>
      <c r="DD328" s="309"/>
      <c r="DE328" s="309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9"/>
      <c r="DQ328" s="309"/>
      <c r="DR328" s="309"/>
      <c r="DS328" s="309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9"/>
      <c r="EE328" s="309"/>
      <c r="EF328" s="309"/>
      <c r="EG328" s="309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9"/>
      <c r="ES328" s="309"/>
      <c r="ET328" s="309"/>
      <c r="EU328" s="309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9"/>
      <c r="FG328" s="309"/>
      <c r="FH328" s="309"/>
      <c r="FI328" s="309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9"/>
      <c r="FU328" s="309"/>
      <c r="FV328" s="309"/>
      <c r="FW328" s="309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9"/>
      <c r="GI328" s="309"/>
      <c r="GJ328" s="309"/>
      <c r="GK328" s="309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9"/>
      <c r="GW328" s="309"/>
      <c r="GX328" s="309"/>
      <c r="GY328" s="309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9"/>
      <c r="HK328" s="309"/>
      <c r="HL328" s="309"/>
      <c r="HM328" s="309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9"/>
      <c r="HY328" s="309"/>
      <c r="HZ328" s="309"/>
      <c r="IA328" s="309"/>
      <c r="IB328" s="309"/>
      <c r="IC328" s="309"/>
      <c r="ID328" s="309"/>
      <c r="IE328" s="309"/>
      <c r="IF328" s="309"/>
      <c r="IG328" s="309"/>
      <c r="IH328" s="309"/>
    </row>
    <row r="329" spans="1:242" ht="12.75" customHeight="1" x14ac:dyDescent="0.25">
      <c r="A329" s="247"/>
      <c r="B329" s="264"/>
      <c r="C329" s="264"/>
      <c r="D329" s="307"/>
      <c r="E329" s="307"/>
      <c r="F329" s="307"/>
      <c r="G329" s="307"/>
      <c r="H329" s="307"/>
      <c r="I329" s="307"/>
      <c r="J329" s="307"/>
      <c r="K329" s="307"/>
      <c r="L329" s="307"/>
      <c r="M329" s="307"/>
      <c r="N329" s="307"/>
      <c r="O329" s="307"/>
      <c r="P329" s="307"/>
      <c r="Q329" s="307"/>
      <c r="R329" s="307"/>
      <c r="S329" s="307"/>
      <c r="T329" s="307"/>
      <c r="U329" s="307"/>
      <c r="V329" s="307"/>
      <c r="W329" s="307"/>
      <c r="X329" s="307"/>
      <c r="Y329" s="307"/>
      <c r="Z329" s="307"/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7"/>
      <c r="AK329" s="307"/>
      <c r="AL329" s="307"/>
      <c r="AM329" s="307"/>
      <c r="AN329" s="307"/>
      <c r="AO329" s="307"/>
      <c r="AP329" s="307"/>
      <c r="AQ329" s="307"/>
      <c r="AR329" s="307"/>
      <c r="AS329" s="307"/>
      <c r="AT329" s="307"/>
      <c r="AU329" s="307"/>
      <c r="AV329" s="307"/>
      <c r="AW329" s="307"/>
      <c r="AX329" s="307"/>
      <c r="AY329" s="307"/>
      <c r="AZ329" s="307"/>
      <c r="BA329" s="307"/>
      <c r="BB329" s="307"/>
      <c r="BC329" s="307"/>
      <c r="BD329" s="307"/>
      <c r="BE329" s="307"/>
      <c r="BF329" s="307"/>
      <c r="BG329" s="307"/>
      <c r="BH329" s="307"/>
      <c r="BI329" s="307"/>
      <c r="BJ329" s="307"/>
      <c r="BK329" s="307"/>
      <c r="BL329" s="307"/>
      <c r="BM329" s="307"/>
      <c r="BN329" s="307"/>
      <c r="BO329" s="307"/>
      <c r="BP329" s="307"/>
      <c r="BQ329" s="307"/>
      <c r="BR329" s="307"/>
      <c r="BS329" s="307"/>
      <c r="BT329" s="409"/>
      <c r="BV329" s="309"/>
      <c r="BW329" s="309"/>
      <c r="BX329" s="309"/>
      <c r="BY329" s="309"/>
      <c r="BZ329" s="309"/>
      <c r="CA329" s="309"/>
      <c r="CB329" s="309"/>
      <c r="CC329" s="309"/>
      <c r="CD329" s="309"/>
      <c r="CE329" s="309"/>
      <c r="CF329" s="309"/>
      <c r="CG329" s="309"/>
      <c r="CH329" s="309"/>
      <c r="CI329" s="309"/>
      <c r="CJ329" s="309"/>
      <c r="CK329" s="309"/>
      <c r="CL329" s="309"/>
      <c r="CM329" s="309"/>
      <c r="CN329" s="309"/>
      <c r="CO329" s="309"/>
      <c r="CP329" s="309"/>
      <c r="CQ329" s="309"/>
      <c r="CR329" s="309"/>
      <c r="CS329" s="309"/>
      <c r="CT329" s="309"/>
      <c r="CU329" s="309"/>
      <c r="CV329" s="309"/>
      <c r="CW329" s="309"/>
      <c r="CX329" s="309"/>
      <c r="CY329" s="309"/>
      <c r="CZ329" s="309"/>
      <c r="DA329" s="309"/>
      <c r="DB329" s="309"/>
      <c r="DC329" s="309"/>
      <c r="DD329" s="309"/>
      <c r="DE329" s="309"/>
      <c r="DF329" s="309"/>
      <c r="DG329" s="309"/>
      <c r="DH329" s="309"/>
      <c r="DI329" s="309"/>
      <c r="DJ329" s="309"/>
      <c r="DK329" s="309"/>
      <c r="DL329" s="309"/>
      <c r="DM329" s="309"/>
      <c r="DN329" s="309"/>
      <c r="DO329" s="309"/>
      <c r="DP329" s="309"/>
      <c r="DQ329" s="309"/>
      <c r="DR329" s="309"/>
      <c r="DS329" s="309"/>
      <c r="DT329" s="309"/>
      <c r="DU329" s="309"/>
      <c r="DV329" s="309"/>
      <c r="DW329" s="309"/>
      <c r="DX329" s="309"/>
      <c r="DY329" s="309"/>
      <c r="DZ329" s="309"/>
      <c r="EA329" s="309"/>
      <c r="EB329" s="309"/>
      <c r="EC329" s="309"/>
      <c r="ED329" s="309"/>
      <c r="EE329" s="309"/>
      <c r="EF329" s="309"/>
      <c r="EG329" s="309"/>
      <c r="EH329" s="309"/>
      <c r="EI329" s="309"/>
      <c r="EJ329" s="309"/>
      <c r="EK329" s="309"/>
      <c r="EL329" s="309"/>
      <c r="EM329" s="309"/>
      <c r="EN329" s="309"/>
      <c r="EO329" s="309"/>
      <c r="EP329" s="309"/>
      <c r="EQ329" s="309"/>
      <c r="ER329" s="309"/>
      <c r="ES329" s="309"/>
      <c r="ET329" s="309"/>
      <c r="EU329" s="309"/>
      <c r="EV329" s="309"/>
      <c r="EW329" s="309"/>
      <c r="EX329" s="309"/>
      <c r="EY329" s="309"/>
      <c r="EZ329" s="309"/>
      <c r="FA329" s="309"/>
      <c r="FB329" s="309"/>
      <c r="FC329" s="309"/>
      <c r="FD329" s="309"/>
      <c r="FE329" s="309"/>
      <c r="FF329" s="309"/>
      <c r="FG329" s="309"/>
      <c r="FH329" s="309"/>
      <c r="FI329" s="309"/>
      <c r="FJ329" s="309"/>
      <c r="FK329" s="309"/>
      <c r="FL329" s="309"/>
      <c r="FM329" s="309"/>
      <c r="FN329" s="309"/>
      <c r="FO329" s="309"/>
      <c r="FP329" s="309"/>
      <c r="FQ329" s="309"/>
      <c r="FR329" s="309"/>
      <c r="FS329" s="309"/>
      <c r="FT329" s="309"/>
      <c r="FU329" s="309"/>
      <c r="FV329" s="309"/>
      <c r="FW329" s="309"/>
      <c r="FX329" s="309"/>
      <c r="FY329" s="309"/>
      <c r="FZ329" s="309"/>
      <c r="GA329" s="309"/>
      <c r="GB329" s="309"/>
      <c r="GC329" s="309"/>
      <c r="GD329" s="309"/>
      <c r="GE329" s="309"/>
      <c r="GF329" s="309"/>
      <c r="GG329" s="309"/>
      <c r="GH329" s="309"/>
      <c r="GI329" s="309"/>
      <c r="GJ329" s="309"/>
      <c r="GK329" s="309"/>
      <c r="GL329" s="309"/>
      <c r="GM329" s="309"/>
      <c r="GN329" s="309"/>
      <c r="GO329" s="309"/>
      <c r="GP329" s="309"/>
      <c r="GQ329" s="309"/>
      <c r="GR329" s="309"/>
      <c r="GS329" s="309"/>
      <c r="GT329" s="309"/>
      <c r="GU329" s="309"/>
      <c r="GV329" s="309"/>
      <c r="GW329" s="309"/>
      <c r="GX329" s="309"/>
      <c r="GY329" s="309"/>
      <c r="GZ329" s="309"/>
      <c r="HA329" s="309"/>
      <c r="HB329" s="309"/>
      <c r="HC329" s="309"/>
      <c r="HD329" s="309"/>
      <c r="HE329" s="309"/>
      <c r="HF329" s="309"/>
      <c r="HG329" s="309"/>
      <c r="HH329" s="309"/>
      <c r="HI329" s="309"/>
      <c r="HJ329" s="309"/>
      <c r="HK329" s="309"/>
      <c r="HL329" s="309"/>
      <c r="HM329" s="309"/>
      <c r="HN329" s="309"/>
      <c r="HO329" s="309"/>
      <c r="HP329" s="309"/>
      <c r="HQ329" s="309"/>
      <c r="HR329" s="309"/>
      <c r="HS329" s="309"/>
      <c r="HT329" s="309"/>
      <c r="HU329" s="309"/>
      <c r="HV329" s="309"/>
      <c r="HW329" s="309"/>
      <c r="HX329" s="309"/>
      <c r="HY329" s="309"/>
      <c r="HZ329" s="309"/>
      <c r="IA329" s="309"/>
      <c r="IB329" s="309"/>
      <c r="IC329" s="309"/>
      <c r="ID329" s="309"/>
      <c r="IE329" s="309"/>
      <c r="IF329" s="309"/>
      <c r="IG329" s="309"/>
      <c r="IH329" s="309"/>
    </row>
    <row r="330" spans="1:242" ht="12.75" customHeight="1" x14ac:dyDescent="0.25">
      <c r="A330" s="247"/>
      <c r="B330" s="264"/>
      <c r="C330" s="264"/>
      <c r="D330" s="307"/>
      <c r="E330" s="307"/>
      <c r="F330" s="307"/>
      <c r="G330" s="307"/>
      <c r="H330" s="307"/>
      <c r="I330" s="307"/>
      <c r="J330" s="307"/>
      <c r="K330" s="307"/>
      <c r="L330" s="307"/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  <c r="X330" s="307"/>
      <c r="Y330" s="307"/>
      <c r="Z330" s="307"/>
      <c r="AA330" s="307"/>
      <c r="AB330" s="307"/>
      <c r="AC330" s="307"/>
      <c r="AD330" s="307"/>
      <c r="AE330" s="307"/>
      <c r="AF330" s="307"/>
      <c r="AG330" s="307"/>
      <c r="AH330" s="307"/>
      <c r="AI330" s="307"/>
      <c r="AJ330" s="307"/>
      <c r="AK330" s="307"/>
      <c r="AL330" s="307"/>
      <c r="AM330" s="307"/>
      <c r="AN330" s="307"/>
      <c r="AO330" s="307"/>
      <c r="AP330" s="307"/>
      <c r="AQ330" s="307"/>
      <c r="AR330" s="307"/>
      <c r="AS330" s="307"/>
      <c r="AT330" s="307"/>
      <c r="AU330" s="307"/>
      <c r="AV330" s="307"/>
      <c r="AW330" s="307"/>
      <c r="AX330" s="307"/>
      <c r="AY330" s="307"/>
      <c r="AZ330" s="307"/>
      <c r="BA330" s="307"/>
      <c r="BB330" s="307"/>
      <c r="BC330" s="307"/>
      <c r="BD330" s="307"/>
      <c r="BE330" s="307"/>
      <c r="BF330" s="307"/>
      <c r="BG330" s="307"/>
      <c r="BH330" s="307"/>
      <c r="BI330" s="307"/>
      <c r="BJ330" s="307"/>
      <c r="BK330" s="307"/>
      <c r="BL330" s="307"/>
      <c r="BM330" s="307"/>
      <c r="BN330" s="307"/>
      <c r="BO330" s="307"/>
      <c r="BP330" s="307"/>
      <c r="BQ330" s="307"/>
      <c r="BR330" s="307"/>
      <c r="BS330" s="307"/>
      <c r="BT330" s="409"/>
      <c r="BV330" s="309"/>
      <c r="BW330" s="309"/>
      <c r="BX330" s="309"/>
      <c r="BY330" s="309"/>
      <c r="BZ330" s="309"/>
      <c r="CA330" s="309"/>
      <c r="CB330" s="309"/>
      <c r="CC330" s="309"/>
      <c r="CD330" s="309"/>
      <c r="CE330" s="309"/>
      <c r="CF330" s="309"/>
      <c r="CG330" s="309"/>
      <c r="CH330" s="309"/>
      <c r="CI330" s="309"/>
      <c r="CJ330" s="309"/>
      <c r="CK330" s="309"/>
      <c r="CL330" s="309"/>
      <c r="CM330" s="309"/>
      <c r="CN330" s="309"/>
      <c r="CO330" s="309"/>
      <c r="CP330" s="309"/>
      <c r="CQ330" s="309"/>
      <c r="CR330" s="309"/>
      <c r="CS330" s="309"/>
      <c r="CT330" s="309"/>
      <c r="CU330" s="309"/>
      <c r="CV330" s="309"/>
      <c r="CW330" s="309"/>
      <c r="CX330" s="309"/>
      <c r="CY330" s="309"/>
      <c r="CZ330" s="309"/>
      <c r="DA330" s="309"/>
      <c r="DB330" s="309"/>
      <c r="DC330" s="309"/>
      <c r="DD330" s="309"/>
      <c r="DE330" s="309"/>
      <c r="DF330" s="309"/>
      <c r="DG330" s="309"/>
      <c r="DH330" s="309"/>
      <c r="DI330" s="309"/>
      <c r="DJ330" s="309"/>
      <c r="DK330" s="309"/>
      <c r="DL330" s="309"/>
      <c r="DM330" s="309"/>
      <c r="DN330" s="309"/>
      <c r="DO330" s="309"/>
      <c r="DP330" s="309"/>
      <c r="DQ330" s="309"/>
      <c r="DR330" s="309"/>
      <c r="DS330" s="309"/>
      <c r="DT330" s="309"/>
      <c r="DU330" s="309"/>
      <c r="DV330" s="309"/>
      <c r="DW330" s="309"/>
      <c r="DX330" s="309"/>
      <c r="DY330" s="309"/>
      <c r="DZ330" s="309"/>
      <c r="EA330" s="309"/>
      <c r="EB330" s="309"/>
      <c r="EC330" s="309"/>
      <c r="ED330" s="309"/>
      <c r="EE330" s="309"/>
      <c r="EF330" s="309"/>
      <c r="EG330" s="309"/>
      <c r="EH330" s="309"/>
      <c r="EI330" s="309"/>
      <c r="EJ330" s="309"/>
      <c r="EK330" s="309"/>
      <c r="EL330" s="309"/>
      <c r="EM330" s="309"/>
      <c r="EN330" s="309"/>
      <c r="EO330" s="309"/>
      <c r="EP330" s="309"/>
      <c r="EQ330" s="309"/>
      <c r="ER330" s="309"/>
      <c r="ES330" s="309"/>
      <c r="ET330" s="309"/>
      <c r="EU330" s="309"/>
      <c r="EV330" s="309"/>
      <c r="EW330" s="309"/>
      <c r="EX330" s="309"/>
      <c r="EY330" s="309"/>
      <c r="EZ330" s="309"/>
      <c r="FA330" s="309"/>
      <c r="FB330" s="309"/>
      <c r="FC330" s="309"/>
      <c r="FD330" s="309"/>
      <c r="FE330" s="309"/>
      <c r="FF330" s="309"/>
      <c r="FG330" s="309"/>
      <c r="FH330" s="309"/>
      <c r="FI330" s="309"/>
      <c r="FJ330" s="309"/>
      <c r="FK330" s="309"/>
      <c r="FL330" s="309"/>
      <c r="FM330" s="309"/>
      <c r="FN330" s="309"/>
      <c r="FO330" s="309"/>
      <c r="FP330" s="309"/>
      <c r="FQ330" s="309"/>
      <c r="FR330" s="309"/>
      <c r="FS330" s="309"/>
      <c r="FT330" s="309"/>
      <c r="FU330" s="309"/>
      <c r="FV330" s="309"/>
      <c r="FW330" s="309"/>
      <c r="FX330" s="309"/>
      <c r="FY330" s="309"/>
      <c r="FZ330" s="309"/>
      <c r="GA330" s="309"/>
      <c r="GB330" s="309"/>
      <c r="GC330" s="309"/>
      <c r="GD330" s="309"/>
      <c r="GE330" s="309"/>
      <c r="GF330" s="309"/>
      <c r="GG330" s="309"/>
      <c r="GH330" s="309"/>
      <c r="GI330" s="309"/>
      <c r="GJ330" s="309"/>
      <c r="GK330" s="309"/>
      <c r="GL330" s="309"/>
      <c r="GM330" s="309"/>
      <c r="GN330" s="309"/>
      <c r="GO330" s="309"/>
      <c r="GP330" s="309"/>
      <c r="GQ330" s="309"/>
      <c r="GR330" s="309"/>
      <c r="GS330" s="309"/>
      <c r="GT330" s="309"/>
      <c r="GU330" s="309"/>
      <c r="GV330" s="309"/>
      <c r="GW330" s="309"/>
      <c r="GX330" s="309"/>
      <c r="GY330" s="309"/>
      <c r="GZ330" s="309"/>
      <c r="HA330" s="309"/>
      <c r="HB330" s="309"/>
      <c r="HC330" s="309"/>
      <c r="HD330" s="309"/>
      <c r="HE330" s="309"/>
      <c r="HF330" s="309"/>
      <c r="HG330" s="309"/>
      <c r="HH330" s="309"/>
      <c r="HI330" s="309"/>
      <c r="HJ330" s="309"/>
      <c r="HK330" s="309"/>
      <c r="HL330" s="309"/>
      <c r="HM330" s="309"/>
      <c r="HN330" s="309"/>
      <c r="HO330" s="309"/>
      <c r="HP330" s="309"/>
      <c r="HQ330" s="309"/>
      <c r="HR330" s="309"/>
      <c r="HS330" s="309"/>
      <c r="HT330" s="309"/>
      <c r="HU330" s="309"/>
      <c r="HV330" s="309"/>
      <c r="HW330" s="309"/>
      <c r="HX330" s="309"/>
      <c r="HY330" s="309"/>
      <c r="HZ330" s="309"/>
      <c r="IA330" s="309"/>
      <c r="IB330" s="309"/>
      <c r="IC330" s="309"/>
      <c r="ID330" s="309"/>
      <c r="IE330" s="309"/>
      <c r="IF330" s="309"/>
      <c r="IG330" s="309"/>
      <c r="IH330" s="309"/>
    </row>
    <row r="331" spans="1:242" ht="12.75" customHeight="1" x14ac:dyDescent="0.25">
      <c r="A331" s="247"/>
      <c r="B331" s="264"/>
      <c r="C331" s="264"/>
      <c r="D331" s="307"/>
      <c r="E331" s="307"/>
      <c r="F331" s="307"/>
      <c r="G331" s="307"/>
      <c r="H331" s="307"/>
      <c r="I331" s="307"/>
      <c r="J331" s="307"/>
      <c r="K331" s="307"/>
      <c r="L331" s="307"/>
      <c r="M331" s="307"/>
      <c r="N331" s="307"/>
      <c r="O331" s="307"/>
      <c r="P331" s="307"/>
      <c r="Q331" s="307"/>
      <c r="R331" s="307"/>
      <c r="S331" s="307"/>
      <c r="T331" s="307"/>
      <c r="U331" s="307"/>
      <c r="V331" s="307"/>
      <c r="W331" s="307"/>
      <c r="X331" s="307"/>
      <c r="Y331" s="307"/>
      <c r="Z331" s="307"/>
      <c r="AA331" s="307"/>
      <c r="AB331" s="307"/>
      <c r="AC331" s="307"/>
      <c r="AD331" s="307"/>
      <c r="AE331" s="307"/>
      <c r="AF331" s="307"/>
      <c r="AG331" s="307"/>
      <c r="AH331" s="307"/>
      <c r="AI331" s="307"/>
      <c r="AJ331" s="307"/>
      <c r="AK331" s="307"/>
      <c r="AL331" s="307"/>
      <c r="AM331" s="307"/>
      <c r="AN331" s="307"/>
      <c r="AO331" s="307"/>
      <c r="AP331" s="307"/>
      <c r="AQ331" s="307"/>
      <c r="AR331" s="307"/>
      <c r="AS331" s="307"/>
      <c r="AT331" s="307"/>
      <c r="AU331" s="307"/>
      <c r="AV331" s="307"/>
      <c r="AW331" s="307"/>
      <c r="AX331" s="307"/>
      <c r="AY331" s="307"/>
      <c r="AZ331" s="307"/>
      <c r="BA331" s="307"/>
      <c r="BB331" s="307"/>
      <c r="BC331" s="307"/>
      <c r="BD331" s="307"/>
      <c r="BE331" s="307"/>
      <c r="BF331" s="307"/>
      <c r="BG331" s="307"/>
      <c r="BH331" s="307"/>
      <c r="BI331" s="307"/>
      <c r="BJ331" s="307"/>
      <c r="BK331" s="307"/>
      <c r="BL331" s="307"/>
      <c r="BM331" s="307"/>
      <c r="BN331" s="307"/>
      <c r="BO331" s="307"/>
      <c r="BP331" s="307"/>
      <c r="BQ331" s="307"/>
      <c r="BR331" s="307"/>
      <c r="BS331" s="307"/>
      <c r="BT331" s="409"/>
      <c r="BV331" s="309"/>
      <c r="BW331" s="309"/>
      <c r="BX331" s="309"/>
      <c r="BY331" s="309"/>
      <c r="BZ331" s="309"/>
      <c r="CA331" s="309"/>
      <c r="CB331" s="309"/>
      <c r="CC331" s="309"/>
      <c r="CD331" s="309"/>
      <c r="CE331" s="309"/>
      <c r="CF331" s="309"/>
      <c r="CG331" s="309"/>
      <c r="CH331" s="309"/>
      <c r="CI331" s="309"/>
      <c r="CJ331" s="309"/>
      <c r="CK331" s="309"/>
      <c r="CL331" s="309"/>
      <c r="CM331" s="309"/>
      <c r="CN331" s="309"/>
      <c r="CO331" s="309"/>
      <c r="CP331" s="309"/>
      <c r="CQ331" s="309"/>
      <c r="CR331" s="309"/>
      <c r="CS331" s="309"/>
      <c r="CT331" s="309"/>
      <c r="CU331" s="309"/>
      <c r="CV331" s="309"/>
      <c r="CW331" s="309"/>
      <c r="CX331" s="309"/>
      <c r="CY331" s="309"/>
      <c r="CZ331" s="309"/>
      <c r="DA331" s="309"/>
      <c r="DB331" s="309"/>
      <c r="DC331" s="309"/>
      <c r="DD331" s="309"/>
      <c r="DE331" s="309"/>
      <c r="DF331" s="309"/>
      <c r="DG331" s="309"/>
      <c r="DH331" s="309"/>
      <c r="DI331" s="309"/>
      <c r="DJ331" s="309"/>
      <c r="DK331" s="309"/>
      <c r="DL331" s="309"/>
      <c r="DM331" s="309"/>
      <c r="DN331" s="309"/>
      <c r="DO331" s="309"/>
      <c r="DP331" s="309"/>
      <c r="DQ331" s="309"/>
      <c r="DR331" s="309"/>
      <c r="DS331" s="309"/>
      <c r="DT331" s="309"/>
      <c r="DU331" s="309"/>
      <c r="DV331" s="309"/>
      <c r="DW331" s="309"/>
      <c r="DX331" s="309"/>
      <c r="DY331" s="309"/>
      <c r="DZ331" s="309"/>
      <c r="EA331" s="309"/>
      <c r="EB331" s="309"/>
      <c r="EC331" s="309"/>
      <c r="ED331" s="309"/>
      <c r="EE331" s="309"/>
      <c r="EF331" s="309"/>
      <c r="EG331" s="309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9"/>
      <c r="ES331" s="309"/>
      <c r="ET331" s="309"/>
      <c r="EU331" s="309"/>
      <c r="EV331" s="309"/>
      <c r="EW331" s="309"/>
      <c r="EX331" s="309"/>
      <c r="EY331" s="309"/>
      <c r="EZ331" s="309"/>
      <c r="FA331" s="309"/>
      <c r="FB331" s="309"/>
      <c r="FC331" s="309"/>
      <c r="FD331" s="309"/>
      <c r="FE331" s="309"/>
      <c r="FF331" s="309"/>
      <c r="FG331" s="309"/>
      <c r="FH331" s="309"/>
      <c r="FI331" s="309"/>
      <c r="FJ331" s="309"/>
      <c r="FK331" s="309"/>
      <c r="FL331" s="309"/>
      <c r="FM331" s="309"/>
      <c r="FN331" s="309"/>
      <c r="FO331" s="309"/>
      <c r="FP331" s="309"/>
      <c r="FQ331" s="309"/>
      <c r="FR331" s="309"/>
      <c r="FS331" s="309"/>
      <c r="FT331" s="309"/>
      <c r="FU331" s="309"/>
      <c r="FV331" s="309"/>
      <c r="FW331" s="309"/>
      <c r="FX331" s="309"/>
      <c r="FY331" s="309"/>
      <c r="FZ331" s="309"/>
      <c r="GA331" s="309"/>
      <c r="GB331" s="309"/>
      <c r="GC331" s="309"/>
      <c r="GD331" s="309"/>
      <c r="GE331" s="309"/>
      <c r="GF331" s="309"/>
      <c r="GG331" s="309"/>
      <c r="GH331" s="309"/>
      <c r="GI331" s="309"/>
      <c r="GJ331" s="309"/>
      <c r="GK331" s="309"/>
      <c r="GL331" s="309"/>
      <c r="GM331" s="309"/>
      <c r="GN331" s="309"/>
      <c r="GO331" s="309"/>
      <c r="GP331" s="309"/>
      <c r="GQ331" s="309"/>
      <c r="GR331" s="309"/>
      <c r="GS331" s="309"/>
      <c r="GT331" s="309"/>
      <c r="GU331" s="309"/>
      <c r="GV331" s="309"/>
      <c r="GW331" s="309"/>
      <c r="GX331" s="309"/>
      <c r="GY331" s="309"/>
      <c r="GZ331" s="309"/>
      <c r="HA331" s="309"/>
      <c r="HB331" s="309"/>
      <c r="HC331" s="309"/>
      <c r="HD331" s="309"/>
      <c r="HE331" s="309"/>
      <c r="HF331" s="309"/>
      <c r="HG331" s="309"/>
      <c r="HH331" s="309"/>
      <c r="HI331" s="309"/>
      <c r="HJ331" s="309"/>
      <c r="HK331" s="309"/>
      <c r="HL331" s="309"/>
      <c r="HM331" s="309"/>
      <c r="HN331" s="309"/>
      <c r="HO331" s="309"/>
      <c r="HP331" s="309"/>
      <c r="HQ331" s="309"/>
      <c r="HR331" s="309"/>
      <c r="HS331" s="309"/>
      <c r="HT331" s="309"/>
      <c r="HU331" s="309"/>
      <c r="HV331" s="309"/>
      <c r="HW331" s="309"/>
      <c r="HX331" s="309"/>
      <c r="HY331" s="309"/>
      <c r="HZ331" s="309"/>
      <c r="IA331" s="309"/>
      <c r="IB331" s="309"/>
      <c r="IC331" s="309"/>
      <c r="ID331" s="309"/>
      <c r="IE331" s="309"/>
      <c r="IF331" s="309"/>
      <c r="IG331" s="309"/>
      <c r="IH331" s="309"/>
    </row>
    <row r="332" spans="1:242" ht="12.75" customHeight="1" x14ac:dyDescent="0.25">
      <c r="A332" s="247"/>
      <c r="B332" s="264"/>
      <c r="C332" s="264"/>
      <c r="D332" s="307"/>
      <c r="E332" s="307"/>
      <c r="F332" s="307"/>
      <c r="G332" s="307"/>
      <c r="H332" s="307"/>
      <c r="I332" s="307"/>
      <c r="J332" s="307"/>
      <c r="K332" s="307"/>
      <c r="L332" s="307"/>
      <c r="M332" s="307"/>
      <c r="N332" s="307"/>
      <c r="O332" s="307"/>
      <c r="P332" s="307"/>
      <c r="Q332" s="307"/>
      <c r="R332" s="307"/>
      <c r="S332" s="307"/>
      <c r="T332" s="307"/>
      <c r="U332" s="307"/>
      <c r="V332" s="307"/>
      <c r="W332" s="307"/>
      <c r="X332" s="307"/>
      <c r="Y332" s="307"/>
      <c r="Z332" s="307"/>
      <c r="AA332" s="307"/>
      <c r="AB332" s="307"/>
      <c r="AC332" s="307"/>
      <c r="AD332" s="307"/>
      <c r="AE332" s="307"/>
      <c r="AF332" s="307"/>
      <c r="AG332" s="307"/>
      <c r="AH332" s="307"/>
      <c r="AI332" s="307"/>
      <c r="AJ332" s="307"/>
      <c r="AK332" s="307"/>
      <c r="AL332" s="307"/>
      <c r="AM332" s="307"/>
      <c r="AN332" s="307"/>
      <c r="AO332" s="307"/>
      <c r="AP332" s="307"/>
      <c r="AQ332" s="307"/>
      <c r="AR332" s="307"/>
      <c r="AS332" s="307"/>
      <c r="AT332" s="307"/>
      <c r="AU332" s="307"/>
      <c r="AV332" s="307"/>
      <c r="AW332" s="307"/>
      <c r="AX332" s="307"/>
      <c r="AY332" s="307"/>
      <c r="AZ332" s="307"/>
      <c r="BA332" s="307"/>
      <c r="BB332" s="307"/>
      <c r="BC332" s="307"/>
      <c r="BD332" s="307"/>
      <c r="BE332" s="307"/>
      <c r="BF332" s="307"/>
      <c r="BG332" s="307"/>
      <c r="BH332" s="307"/>
      <c r="BI332" s="307"/>
      <c r="BJ332" s="307"/>
      <c r="BK332" s="307"/>
      <c r="BL332" s="307"/>
      <c r="BM332" s="307"/>
      <c r="BN332" s="307"/>
      <c r="BO332" s="307"/>
      <c r="BP332" s="307"/>
      <c r="BQ332" s="307"/>
      <c r="BR332" s="307"/>
      <c r="BS332" s="307"/>
      <c r="BT332" s="409"/>
      <c r="BV332" s="309"/>
      <c r="BW332" s="309"/>
      <c r="BX332" s="309"/>
      <c r="BY332" s="309"/>
      <c r="BZ332" s="309"/>
      <c r="CA332" s="309"/>
      <c r="CB332" s="309"/>
      <c r="CC332" s="309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9"/>
      <c r="CO332" s="309"/>
      <c r="CP332" s="309"/>
      <c r="CQ332" s="309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9"/>
      <c r="DC332" s="309"/>
      <c r="DD332" s="309"/>
      <c r="DE332" s="309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9"/>
      <c r="DQ332" s="309"/>
      <c r="DR332" s="309"/>
      <c r="DS332" s="309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9"/>
      <c r="EE332" s="309"/>
      <c r="EF332" s="309"/>
      <c r="EG332" s="309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9"/>
      <c r="ES332" s="309"/>
      <c r="ET332" s="309"/>
      <c r="EU332" s="309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9"/>
      <c r="FG332" s="309"/>
      <c r="FH332" s="309"/>
      <c r="FI332" s="309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9"/>
      <c r="FU332" s="309"/>
      <c r="FV332" s="309"/>
      <c r="FW332" s="309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9"/>
      <c r="GI332" s="309"/>
      <c r="GJ332" s="309"/>
      <c r="GK332" s="309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9"/>
      <c r="GW332" s="309"/>
      <c r="GX332" s="309"/>
      <c r="GY332" s="309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9"/>
      <c r="HK332" s="309"/>
      <c r="HL332" s="309"/>
      <c r="HM332" s="309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9"/>
      <c r="HY332" s="309"/>
      <c r="HZ332" s="309"/>
      <c r="IA332" s="309"/>
      <c r="IB332" s="309"/>
      <c r="IC332" s="309"/>
      <c r="ID332" s="309"/>
      <c r="IE332" s="309"/>
      <c r="IF332" s="309"/>
      <c r="IG332" s="309"/>
      <c r="IH332" s="309"/>
    </row>
    <row r="333" spans="1:242" ht="12.75" customHeight="1" x14ac:dyDescent="0.25">
      <c r="A333" s="247"/>
      <c r="B333" s="264"/>
      <c r="C333" s="264"/>
      <c r="D333" s="307"/>
      <c r="E333" s="307"/>
      <c r="F333" s="307"/>
      <c r="G333" s="307"/>
      <c r="H333" s="307"/>
      <c r="I333" s="307"/>
      <c r="J333" s="307"/>
      <c r="K333" s="307"/>
      <c r="L333" s="307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7"/>
      <c r="AK333" s="307"/>
      <c r="AL333" s="307"/>
      <c r="AM333" s="307"/>
      <c r="AN333" s="307"/>
      <c r="AO333" s="307"/>
      <c r="AP333" s="307"/>
      <c r="AQ333" s="307"/>
      <c r="AR333" s="307"/>
      <c r="AS333" s="307"/>
      <c r="AT333" s="307"/>
      <c r="AU333" s="307"/>
      <c r="AV333" s="307"/>
      <c r="AW333" s="307"/>
      <c r="AX333" s="307"/>
      <c r="AY333" s="307"/>
      <c r="AZ333" s="307"/>
      <c r="BA333" s="307"/>
      <c r="BB333" s="307"/>
      <c r="BC333" s="307"/>
      <c r="BD333" s="307"/>
      <c r="BE333" s="307"/>
      <c r="BF333" s="307"/>
      <c r="BG333" s="307"/>
      <c r="BH333" s="307"/>
      <c r="BI333" s="307"/>
      <c r="BJ333" s="307"/>
      <c r="BK333" s="307"/>
      <c r="BL333" s="307"/>
      <c r="BM333" s="307"/>
      <c r="BN333" s="307"/>
      <c r="BO333" s="307"/>
      <c r="BP333" s="307"/>
      <c r="BQ333" s="307"/>
      <c r="BR333" s="307"/>
      <c r="BS333" s="307"/>
      <c r="BT333" s="409"/>
      <c r="BV333" s="309"/>
      <c r="BW333" s="309"/>
      <c r="BX333" s="309"/>
      <c r="BY333" s="309"/>
      <c r="BZ333" s="309"/>
      <c r="CA333" s="309"/>
      <c r="CB333" s="309"/>
      <c r="CC333" s="309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9"/>
      <c r="CO333" s="309"/>
      <c r="CP333" s="309"/>
      <c r="CQ333" s="309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9"/>
      <c r="DC333" s="309"/>
      <c r="DD333" s="309"/>
      <c r="DE333" s="309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9"/>
      <c r="DQ333" s="309"/>
      <c r="DR333" s="309"/>
      <c r="DS333" s="309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9"/>
      <c r="EE333" s="309"/>
      <c r="EF333" s="309"/>
      <c r="EG333" s="309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9"/>
      <c r="ES333" s="309"/>
      <c r="ET333" s="309"/>
      <c r="EU333" s="309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9"/>
      <c r="FG333" s="309"/>
      <c r="FH333" s="309"/>
      <c r="FI333" s="309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9"/>
      <c r="FU333" s="309"/>
      <c r="FV333" s="309"/>
      <c r="FW333" s="309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9"/>
      <c r="GI333" s="309"/>
      <c r="GJ333" s="309"/>
      <c r="GK333" s="309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9"/>
      <c r="GW333" s="309"/>
      <c r="GX333" s="309"/>
      <c r="GY333" s="309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9"/>
      <c r="HK333" s="309"/>
      <c r="HL333" s="309"/>
      <c r="HM333" s="309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9"/>
      <c r="HY333" s="309"/>
      <c r="HZ333" s="309"/>
      <c r="IA333" s="309"/>
      <c r="IB333" s="309"/>
      <c r="IC333" s="309"/>
      <c r="ID333" s="309"/>
      <c r="IE333" s="309"/>
      <c r="IF333" s="309"/>
      <c r="IG333" s="309"/>
      <c r="IH333" s="309"/>
    </row>
    <row r="334" spans="1:242" ht="12.75" customHeight="1" x14ac:dyDescent="0.25">
      <c r="A334" s="247"/>
      <c r="B334" s="264"/>
      <c r="C334" s="264"/>
      <c r="D334" s="307"/>
      <c r="E334" s="307"/>
      <c r="F334" s="307"/>
      <c r="G334" s="307"/>
      <c r="H334" s="307"/>
      <c r="I334" s="307"/>
      <c r="J334" s="307"/>
      <c r="K334" s="307"/>
      <c r="L334" s="307"/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7"/>
      <c r="Z334" s="307"/>
      <c r="AA334" s="307"/>
      <c r="AB334" s="307"/>
      <c r="AC334" s="307"/>
      <c r="AD334" s="307"/>
      <c r="AE334" s="307"/>
      <c r="AF334" s="307"/>
      <c r="AG334" s="307"/>
      <c r="AH334" s="307"/>
      <c r="AI334" s="307"/>
      <c r="AJ334" s="307"/>
      <c r="AK334" s="307"/>
      <c r="AL334" s="307"/>
      <c r="AM334" s="307"/>
      <c r="AN334" s="307"/>
      <c r="AO334" s="307"/>
      <c r="AP334" s="307"/>
      <c r="AQ334" s="307"/>
      <c r="AR334" s="307"/>
      <c r="AS334" s="307"/>
      <c r="AT334" s="307"/>
      <c r="AU334" s="307"/>
      <c r="AV334" s="307"/>
      <c r="AW334" s="307"/>
      <c r="AX334" s="307"/>
      <c r="AY334" s="307"/>
      <c r="AZ334" s="307"/>
      <c r="BA334" s="307"/>
      <c r="BB334" s="307"/>
      <c r="BC334" s="307"/>
      <c r="BD334" s="307"/>
      <c r="BE334" s="307"/>
      <c r="BF334" s="307"/>
      <c r="BG334" s="307"/>
      <c r="BH334" s="307"/>
      <c r="BI334" s="307"/>
      <c r="BJ334" s="307"/>
      <c r="BK334" s="307"/>
      <c r="BL334" s="307"/>
      <c r="BM334" s="307"/>
      <c r="BN334" s="307"/>
      <c r="BO334" s="307"/>
      <c r="BP334" s="307"/>
      <c r="BQ334" s="307"/>
      <c r="BR334" s="307"/>
      <c r="BS334" s="307"/>
      <c r="BT334" s="409"/>
      <c r="BV334" s="309"/>
      <c r="BW334" s="309"/>
      <c r="BX334" s="309"/>
      <c r="BY334" s="309"/>
      <c r="BZ334" s="309"/>
      <c r="CA334" s="309"/>
      <c r="CB334" s="309"/>
      <c r="CC334" s="309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9"/>
      <c r="CO334" s="309"/>
      <c r="CP334" s="309"/>
      <c r="CQ334" s="309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9"/>
      <c r="DC334" s="309"/>
      <c r="DD334" s="309"/>
      <c r="DE334" s="309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9"/>
      <c r="DQ334" s="309"/>
      <c r="DR334" s="309"/>
      <c r="DS334" s="309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9"/>
      <c r="EE334" s="309"/>
      <c r="EF334" s="309"/>
      <c r="EG334" s="309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9"/>
      <c r="ES334" s="309"/>
      <c r="ET334" s="309"/>
      <c r="EU334" s="309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9"/>
      <c r="FG334" s="309"/>
      <c r="FH334" s="309"/>
      <c r="FI334" s="309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9"/>
      <c r="FU334" s="309"/>
      <c r="FV334" s="309"/>
      <c r="FW334" s="309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9"/>
      <c r="GI334" s="309"/>
      <c r="GJ334" s="309"/>
      <c r="GK334" s="309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9"/>
      <c r="GW334" s="309"/>
      <c r="GX334" s="309"/>
      <c r="GY334" s="309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9"/>
      <c r="HK334" s="309"/>
      <c r="HL334" s="309"/>
      <c r="HM334" s="309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9"/>
      <c r="HY334" s="309"/>
      <c r="HZ334" s="309"/>
      <c r="IA334" s="309"/>
      <c r="IB334" s="309"/>
      <c r="IC334" s="309"/>
      <c r="ID334" s="309"/>
      <c r="IE334" s="309"/>
      <c r="IF334" s="309"/>
      <c r="IG334" s="309"/>
      <c r="IH334" s="309"/>
    </row>
    <row r="335" spans="1:242" ht="12.75" customHeight="1" x14ac:dyDescent="0.25">
      <c r="A335" s="247"/>
      <c r="B335" s="264"/>
      <c r="C335" s="264"/>
      <c r="D335" s="307"/>
      <c r="E335" s="307"/>
      <c r="F335" s="307"/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307"/>
      <c r="R335" s="307"/>
      <c r="S335" s="307"/>
      <c r="T335" s="307"/>
      <c r="U335" s="307"/>
      <c r="V335" s="307"/>
      <c r="W335" s="307"/>
      <c r="X335" s="307"/>
      <c r="Y335" s="307"/>
      <c r="Z335" s="307"/>
      <c r="AA335" s="307"/>
      <c r="AB335" s="307"/>
      <c r="AC335" s="307"/>
      <c r="AD335" s="307"/>
      <c r="AE335" s="307"/>
      <c r="AF335" s="307"/>
      <c r="AG335" s="307"/>
      <c r="AH335" s="307"/>
      <c r="AI335" s="307"/>
      <c r="AJ335" s="307"/>
      <c r="AK335" s="307"/>
      <c r="AL335" s="307"/>
      <c r="AM335" s="307"/>
      <c r="AN335" s="307"/>
      <c r="AO335" s="307"/>
      <c r="AP335" s="307"/>
      <c r="AQ335" s="307"/>
      <c r="AR335" s="307"/>
      <c r="AS335" s="307"/>
      <c r="AT335" s="307"/>
      <c r="AU335" s="307"/>
      <c r="AV335" s="307"/>
      <c r="AW335" s="307"/>
      <c r="AX335" s="307"/>
      <c r="AY335" s="307"/>
      <c r="AZ335" s="307"/>
      <c r="BA335" s="307"/>
      <c r="BB335" s="307"/>
      <c r="BC335" s="307"/>
      <c r="BD335" s="307"/>
      <c r="BE335" s="307"/>
      <c r="BF335" s="307"/>
      <c r="BG335" s="307"/>
      <c r="BH335" s="307"/>
      <c r="BI335" s="307"/>
      <c r="BJ335" s="307"/>
      <c r="BK335" s="307"/>
      <c r="BL335" s="307"/>
      <c r="BM335" s="307"/>
      <c r="BN335" s="307"/>
      <c r="BO335" s="307"/>
      <c r="BP335" s="307"/>
      <c r="BQ335" s="307"/>
      <c r="BR335" s="307"/>
      <c r="BS335" s="307"/>
      <c r="BT335" s="409"/>
      <c r="BV335" s="309"/>
      <c r="BW335" s="309"/>
      <c r="BX335" s="309"/>
      <c r="BY335" s="309"/>
      <c r="BZ335" s="309"/>
      <c r="CA335" s="309"/>
      <c r="CB335" s="309"/>
      <c r="CC335" s="309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9"/>
      <c r="CO335" s="309"/>
      <c r="CP335" s="309"/>
      <c r="CQ335" s="309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9"/>
      <c r="DC335" s="309"/>
      <c r="DD335" s="309"/>
      <c r="DE335" s="309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9"/>
      <c r="DQ335" s="309"/>
      <c r="DR335" s="309"/>
      <c r="DS335" s="309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9"/>
      <c r="EE335" s="309"/>
      <c r="EF335" s="309"/>
      <c r="EG335" s="309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9"/>
      <c r="ES335" s="309"/>
      <c r="ET335" s="309"/>
      <c r="EU335" s="309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9"/>
      <c r="FG335" s="309"/>
      <c r="FH335" s="309"/>
      <c r="FI335" s="309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9"/>
      <c r="FU335" s="309"/>
      <c r="FV335" s="309"/>
      <c r="FW335" s="309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9"/>
      <c r="GI335" s="309"/>
      <c r="GJ335" s="309"/>
      <c r="GK335" s="309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9"/>
      <c r="GW335" s="309"/>
      <c r="GX335" s="309"/>
      <c r="GY335" s="309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9"/>
      <c r="HK335" s="309"/>
      <c r="HL335" s="309"/>
      <c r="HM335" s="309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9"/>
      <c r="HY335" s="309"/>
      <c r="HZ335" s="309"/>
      <c r="IA335" s="309"/>
      <c r="IB335" s="309"/>
      <c r="IC335" s="309"/>
      <c r="ID335" s="309"/>
      <c r="IE335" s="309"/>
      <c r="IF335" s="309"/>
      <c r="IG335" s="309"/>
      <c r="IH335" s="309"/>
    </row>
    <row r="336" spans="1:242" ht="12.75" customHeight="1" x14ac:dyDescent="0.25">
      <c r="A336" s="247"/>
      <c r="B336" s="264"/>
      <c r="C336" s="264"/>
      <c r="D336" s="307"/>
      <c r="E336" s="307"/>
      <c r="F336" s="307"/>
      <c r="G336" s="307"/>
      <c r="H336" s="307"/>
      <c r="I336" s="307"/>
      <c r="J336" s="307"/>
      <c r="K336" s="307"/>
      <c r="L336" s="307"/>
      <c r="M336" s="307"/>
      <c r="N336" s="307"/>
      <c r="O336" s="307"/>
      <c r="P336" s="307"/>
      <c r="Q336" s="307"/>
      <c r="R336" s="307"/>
      <c r="S336" s="307"/>
      <c r="T336" s="307"/>
      <c r="U336" s="307"/>
      <c r="V336" s="307"/>
      <c r="W336" s="307"/>
      <c r="X336" s="307"/>
      <c r="Y336" s="307"/>
      <c r="Z336" s="307"/>
      <c r="AA336" s="307"/>
      <c r="AB336" s="307"/>
      <c r="AC336" s="307"/>
      <c r="AD336" s="307"/>
      <c r="AE336" s="307"/>
      <c r="AF336" s="307"/>
      <c r="AG336" s="307"/>
      <c r="AH336" s="307"/>
      <c r="AI336" s="307"/>
      <c r="AJ336" s="307"/>
      <c r="AK336" s="307"/>
      <c r="AL336" s="307"/>
      <c r="AM336" s="307"/>
      <c r="AN336" s="307"/>
      <c r="AO336" s="307"/>
      <c r="AP336" s="307"/>
      <c r="AQ336" s="307"/>
      <c r="AR336" s="307"/>
      <c r="AS336" s="307"/>
      <c r="AT336" s="307"/>
      <c r="AU336" s="307"/>
      <c r="AV336" s="307"/>
      <c r="AW336" s="307"/>
      <c r="AX336" s="307"/>
      <c r="AY336" s="307"/>
      <c r="AZ336" s="307"/>
      <c r="BA336" s="307"/>
      <c r="BB336" s="307"/>
      <c r="BC336" s="307"/>
      <c r="BD336" s="307"/>
      <c r="BE336" s="307"/>
      <c r="BF336" s="307"/>
      <c r="BG336" s="307"/>
      <c r="BH336" s="307"/>
      <c r="BI336" s="307"/>
      <c r="BJ336" s="307"/>
      <c r="BK336" s="307"/>
      <c r="BL336" s="307"/>
      <c r="BM336" s="307"/>
      <c r="BN336" s="307"/>
      <c r="BO336" s="307"/>
      <c r="BP336" s="307"/>
      <c r="BQ336" s="307"/>
      <c r="BR336" s="307"/>
      <c r="BS336" s="307"/>
      <c r="BT336" s="409"/>
      <c r="BV336" s="309"/>
      <c r="BW336" s="309"/>
      <c r="BX336" s="309"/>
      <c r="BY336" s="309"/>
      <c r="BZ336" s="309"/>
      <c r="CA336" s="309"/>
      <c r="CB336" s="309"/>
      <c r="CC336" s="309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9"/>
      <c r="CO336" s="309"/>
      <c r="CP336" s="309"/>
      <c r="CQ336" s="309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9"/>
      <c r="DC336" s="309"/>
      <c r="DD336" s="309"/>
      <c r="DE336" s="309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9"/>
      <c r="DQ336" s="309"/>
      <c r="DR336" s="309"/>
      <c r="DS336" s="309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9"/>
      <c r="EE336" s="309"/>
      <c r="EF336" s="309"/>
      <c r="EG336" s="309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9"/>
      <c r="ES336" s="309"/>
      <c r="ET336" s="309"/>
      <c r="EU336" s="309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9"/>
      <c r="FG336" s="309"/>
      <c r="FH336" s="309"/>
      <c r="FI336" s="309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9"/>
      <c r="FU336" s="309"/>
      <c r="FV336" s="309"/>
      <c r="FW336" s="309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9"/>
      <c r="GI336" s="309"/>
      <c r="GJ336" s="309"/>
      <c r="GK336" s="309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9"/>
      <c r="GW336" s="309"/>
      <c r="GX336" s="309"/>
      <c r="GY336" s="309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9"/>
      <c r="HK336" s="309"/>
      <c r="HL336" s="309"/>
      <c r="HM336" s="309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9"/>
      <c r="HY336" s="309"/>
      <c r="HZ336" s="309"/>
      <c r="IA336" s="309"/>
      <c r="IB336" s="309"/>
      <c r="IC336" s="309"/>
      <c r="ID336" s="309"/>
      <c r="IE336" s="309"/>
      <c r="IF336" s="309"/>
      <c r="IG336" s="309"/>
      <c r="IH336" s="309"/>
    </row>
    <row r="337" spans="1:242" ht="12.75" customHeight="1" x14ac:dyDescent="0.25">
      <c r="A337" s="247"/>
      <c r="B337" s="264"/>
      <c r="C337" s="264"/>
      <c r="D337" s="307"/>
      <c r="E337" s="307"/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  <c r="AA337" s="307"/>
      <c r="AB337" s="307"/>
      <c r="AC337" s="307"/>
      <c r="AD337" s="307"/>
      <c r="AE337" s="307"/>
      <c r="AF337" s="307"/>
      <c r="AG337" s="307"/>
      <c r="AH337" s="307"/>
      <c r="AI337" s="307"/>
      <c r="AJ337" s="307"/>
      <c r="AK337" s="307"/>
      <c r="AL337" s="307"/>
      <c r="AM337" s="307"/>
      <c r="AN337" s="307"/>
      <c r="AO337" s="307"/>
      <c r="AP337" s="307"/>
      <c r="AQ337" s="307"/>
      <c r="AR337" s="307"/>
      <c r="AS337" s="307"/>
      <c r="AT337" s="307"/>
      <c r="AU337" s="307"/>
      <c r="AV337" s="307"/>
      <c r="AW337" s="307"/>
      <c r="AX337" s="307"/>
      <c r="AY337" s="307"/>
      <c r="AZ337" s="307"/>
      <c r="BA337" s="307"/>
      <c r="BB337" s="307"/>
      <c r="BC337" s="307"/>
      <c r="BD337" s="307"/>
      <c r="BE337" s="307"/>
      <c r="BF337" s="307"/>
      <c r="BG337" s="307"/>
      <c r="BH337" s="307"/>
      <c r="BI337" s="307"/>
      <c r="BJ337" s="307"/>
      <c r="BK337" s="307"/>
      <c r="BL337" s="307"/>
      <c r="BM337" s="307"/>
      <c r="BN337" s="307"/>
      <c r="BO337" s="307"/>
      <c r="BP337" s="307"/>
      <c r="BQ337" s="307"/>
      <c r="BR337" s="307"/>
      <c r="BS337" s="307"/>
      <c r="BT337" s="409"/>
      <c r="BV337" s="309"/>
      <c r="BW337" s="309"/>
      <c r="BX337" s="309"/>
      <c r="BY337" s="309"/>
      <c r="BZ337" s="309"/>
      <c r="CA337" s="309"/>
      <c r="CB337" s="309"/>
      <c r="CC337" s="309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9"/>
      <c r="CO337" s="309"/>
      <c r="CP337" s="309"/>
      <c r="CQ337" s="309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9"/>
      <c r="DC337" s="309"/>
      <c r="DD337" s="309"/>
      <c r="DE337" s="309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9"/>
      <c r="DQ337" s="309"/>
      <c r="DR337" s="309"/>
      <c r="DS337" s="309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9"/>
      <c r="EE337" s="309"/>
      <c r="EF337" s="309"/>
      <c r="EG337" s="309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9"/>
      <c r="ES337" s="309"/>
      <c r="ET337" s="309"/>
      <c r="EU337" s="309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9"/>
      <c r="FG337" s="309"/>
      <c r="FH337" s="309"/>
      <c r="FI337" s="309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9"/>
      <c r="FU337" s="309"/>
      <c r="FV337" s="309"/>
      <c r="FW337" s="309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9"/>
      <c r="GI337" s="309"/>
      <c r="GJ337" s="309"/>
      <c r="GK337" s="309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9"/>
      <c r="GW337" s="309"/>
      <c r="GX337" s="309"/>
      <c r="GY337" s="309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9"/>
      <c r="HK337" s="309"/>
      <c r="HL337" s="309"/>
      <c r="HM337" s="309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9"/>
      <c r="HY337" s="309"/>
      <c r="HZ337" s="309"/>
      <c r="IA337" s="309"/>
      <c r="IB337" s="309"/>
      <c r="IC337" s="309"/>
      <c r="ID337" s="309"/>
      <c r="IE337" s="309"/>
      <c r="IF337" s="309"/>
      <c r="IG337" s="309"/>
      <c r="IH337" s="309"/>
    </row>
    <row r="338" spans="1:242" ht="12.75" customHeight="1" x14ac:dyDescent="0.25">
      <c r="A338" s="247"/>
      <c r="B338" s="264"/>
      <c r="C338" s="264"/>
      <c r="D338" s="307"/>
      <c r="E338" s="307"/>
      <c r="F338" s="307"/>
      <c r="G338" s="307"/>
      <c r="H338" s="307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  <c r="S338" s="307"/>
      <c r="T338" s="307"/>
      <c r="U338" s="307"/>
      <c r="V338" s="307"/>
      <c r="W338" s="307"/>
      <c r="X338" s="307"/>
      <c r="Y338" s="307"/>
      <c r="Z338" s="307"/>
      <c r="AA338" s="307"/>
      <c r="AB338" s="307"/>
      <c r="AC338" s="307"/>
      <c r="AD338" s="307"/>
      <c r="AE338" s="307"/>
      <c r="AF338" s="307"/>
      <c r="AG338" s="307"/>
      <c r="AH338" s="307"/>
      <c r="AI338" s="307"/>
      <c r="AJ338" s="307"/>
      <c r="AK338" s="307"/>
      <c r="AL338" s="307"/>
      <c r="AM338" s="307"/>
      <c r="AN338" s="307"/>
      <c r="AO338" s="307"/>
      <c r="AP338" s="307"/>
      <c r="AQ338" s="307"/>
      <c r="AR338" s="307"/>
      <c r="AS338" s="307"/>
      <c r="AT338" s="307"/>
      <c r="AU338" s="307"/>
      <c r="AV338" s="307"/>
      <c r="AW338" s="307"/>
      <c r="AX338" s="307"/>
      <c r="AY338" s="307"/>
      <c r="AZ338" s="307"/>
      <c r="BA338" s="307"/>
      <c r="BB338" s="307"/>
      <c r="BC338" s="307"/>
      <c r="BD338" s="307"/>
      <c r="BE338" s="307"/>
      <c r="BF338" s="307"/>
      <c r="BG338" s="307"/>
      <c r="BH338" s="307"/>
      <c r="BI338" s="307"/>
      <c r="BJ338" s="307"/>
      <c r="BK338" s="307"/>
      <c r="BL338" s="307"/>
      <c r="BM338" s="307"/>
      <c r="BN338" s="307"/>
      <c r="BO338" s="307"/>
      <c r="BP338" s="307"/>
      <c r="BQ338" s="307"/>
      <c r="BR338" s="307"/>
      <c r="BS338" s="307"/>
      <c r="BT338" s="409"/>
      <c r="BV338" s="309"/>
      <c r="BW338" s="309"/>
      <c r="BX338" s="309"/>
      <c r="BY338" s="309"/>
      <c r="BZ338" s="309"/>
      <c r="CA338" s="309"/>
      <c r="CB338" s="309"/>
      <c r="CC338" s="309"/>
      <c r="CD338" s="309"/>
      <c r="CE338" s="309"/>
      <c r="CF338" s="309"/>
      <c r="CG338" s="309"/>
      <c r="CH338" s="309"/>
      <c r="CI338" s="309"/>
      <c r="CJ338" s="309"/>
      <c r="CK338" s="309"/>
      <c r="CL338" s="309"/>
      <c r="CM338" s="309"/>
      <c r="CN338" s="309"/>
      <c r="CO338" s="309"/>
      <c r="CP338" s="309"/>
      <c r="CQ338" s="309"/>
      <c r="CR338" s="309"/>
      <c r="CS338" s="309"/>
      <c r="CT338" s="309"/>
      <c r="CU338" s="309"/>
      <c r="CV338" s="309"/>
      <c r="CW338" s="309"/>
      <c r="CX338" s="309"/>
      <c r="CY338" s="309"/>
      <c r="CZ338" s="309"/>
      <c r="DA338" s="309"/>
      <c r="DB338" s="309"/>
      <c r="DC338" s="309"/>
      <c r="DD338" s="309"/>
      <c r="DE338" s="309"/>
      <c r="DF338" s="309"/>
      <c r="DG338" s="309"/>
      <c r="DH338" s="309"/>
      <c r="DI338" s="309"/>
      <c r="DJ338" s="309"/>
      <c r="DK338" s="309"/>
      <c r="DL338" s="309"/>
      <c r="DM338" s="309"/>
      <c r="DN338" s="309"/>
      <c r="DO338" s="309"/>
      <c r="DP338" s="309"/>
      <c r="DQ338" s="309"/>
      <c r="DR338" s="309"/>
      <c r="DS338" s="309"/>
      <c r="DT338" s="309"/>
      <c r="DU338" s="309"/>
      <c r="DV338" s="309"/>
      <c r="DW338" s="309"/>
      <c r="DX338" s="309"/>
      <c r="DY338" s="309"/>
      <c r="DZ338" s="309"/>
      <c r="EA338" s="309"/>
      <c r="EB338" s="309"/>
      <c r="EC338" s="309"/>
      <c r="ED338" s="309"/>
      <c r="EE338" s="309"/>
      <c r="EF338" s="309"/>
      <c r="EG338" s="309"/>
      <c r="EH338" s="309"/>
      <c r="EI338" s="309"/>
      <c r="EJ338" s="309"/>
      <c r="EK338" s="309"/>
      <c r="EL338" s="309"/>
      <c r="EM338" s="309"/>
      <c r="EN338" s="309"/>
      <c r="EO338" s="309"/>
      <c r="EP338" s="309"/>
      <c r="EQ338" s="309"/>
      <c r="ER338" s="309"/>
      <c r="ES338" s="309"/>
      <c r="ET338" s="309"/>
      <c r="EU338" s="309"/>
      <c r="EV338" s="309"/>
      <c r="EW338" s="309"/>
      <c r="EX338" s="309"/>
      <c r="EY338" s="309"/>
      <c r="EZ338" s="309"/>
      <c r="FA338" s="309"/>
      <c r="FB338" s="309"/>
      <c r="FC338" s="309"/>
      <c r="FD338" s="309"/>
      <c r="FE338" s="309"/>
      <c r="FF338" s="309"/>
      <c r="FG338" s="309"/>
      <c r="FH338" s="309"/>
      <c r="FI338" s="309"/>
      <c r="FJ338" s="309"/>
      <c r="FK338" s="309"/>
      <c r="FL338" s="309"/>
      <c r="FM338" s="309"/>
      <c r="FN338" s="309"/>
      <c r="FO338" s="309"/>
      <c r="FP338" s="309"/>
      <c r="FQ338" s="309"/>
      <c r="FR338" s="309"/>
      <c r="FS338" s="309"/>
      <c r="FT338" s="309"/>
      <c r="FU338" s="309"/>
      <c r="FV338" s="309"/>
      <c r="FW338" s="309"/>
      <c r="FX338" s="309"/>
      <c r="FY338" s="309"/>
      <c r="FZ338" s="309"/>
      <c r="GA338" s="309"/>
      <c r="GB338" s="309"/>
      <c r="GC338" s="309"/>
      <c r="GD338" s="309"/>
      <c r="GE338" s="309"/>
      <c r="GF338" s="309"/>
      <c r="GG338" s="309"/>
      <c r="GH338" s="309"/>
      <c r="GI338" s="309"/>
      <c r="GJ338" s="309"/>
      <c r="GK338" s="309"/>
      <c r="GL338" s="309"/>
      <c r="GM338" s="309"/>
      <c r="GN338" s="309"/>
      <c r="GO338" s="309"/>
      <c r="GP338" s="309"/>
      <c r="GQ338" s="309"/>
      <c r="GR338" s="309"/>
      <c r="GS338" s="309"/>
      <c r="GT338" s="309"/>
      <c r="GU338" s="309"/>
      <c r="GV338" s="309"/>
      <c r="GW338" s="309"/>
      <c r="GX338" s="309"/>
      <c r="GY338" s="309"/>
      <c r="GZ338" s="309"/>
      <c r="HA338" s="309"/>
      <c r="HB338" s="309"/>
      <c r="HC338" s="309"/>
      <c r="HD338" s="309"/>
      <c r="HE338" s="309"/>
      <c r="HF338" s="309"/>
      <c r="HG338" s="309"/>
      <c r="HH338" s="309"/>
      <c r="HI338" s="309"/>
      <c r="HJ338" s="309"/>
      <c r="HK338" s="309"/>
      <c r="HL338" s="309"/>
      <c r="HM338" s="309"/>
      <c r="HN338" s="309"/>
      <c r="HO338" s="309"/>
      <c r="HP338" s="309"/>
      <c r="HQ338" s="309"/>
      <c r="HR338" s="309"/>
      <c r="HS338" s="309"/>
      <c r="HT338" s="309"/>
      <c r="HU338" s="309"/>
      <c r="HV338" s="309"/>
      <c r="HW338" s="309"/>
      <c r="HX338" s="309"/>
      <c r="HY338" s="309"/>
      <c r="HZ338" s="309"/>
      <c r="IA338" s="309"/>
      <c r="IB338" s="309"/>
      <c r="IC338" s="309"/>
      <c r="ID338" s="309"/>
      <c r="IE338" s="309"/>
      <c r="IF338" s="309"/>
      <c r="IG338" s="309"/>
      <c r="IH338" s="309"/>
    </row>
    <row r="339" spans="1:242" ht="12.75" customHeight="1" x14ac:dyDescent="0.25">
      <c r="A339" s="247"/>
      <c r="B339" s="264"/>
      <c r="C339" s="264"/>
      <c r="D339" s="307"/>
      <c r="E339" s="307"/>
      <c r="F339" s="307"/>
      <c r="G339" s="307"/>
      <c r="H339" s="307"/>
      <c r="I339" s="307"/>
      <c r="J339" s="307"/>
      <c r="K339" s="307"/>
      <c r="L339" s="307"/>
      <c r="M339" s="307"/>
      <c r="N339" s="307"/>
      <c r="O339" s="307"/>
      <c r="P339" s="307"/>
      <c r="Q339" s="307"/>
      <c r="R339" s="307"/>
      <c r="S339" s="307"/>
      <c r="T339" s="307"/>
      <c r="U339" s="307"/>
      <c r="V339" s="307"/>
      <c r="W339" s="307"/>
      <c r="X339" s="307"/>
      <c r="Y339" s="307"/>
      <c r="Z339" s="307"/>
      <c r="AA339" s="307"/>
      <c r="AB339" s="307"/>
      <c r="AC339" s="307"/>
      <c r="AD339" s="307"/>
      <c r="AE339" s="307"/>
      <c r="AF339" s="307"/>
      <c r="AG339" s="307"/>
      <c r="AH339" s="307"/>
      <c r="AI339" s="307"/>
      <c r="AJ339" s="307"/>
      <c r="AK339" s="307"/>
      <c r="AL339" s="307"/>
      <c r="AM339" s="307"/>
      <c r="AN339" s="307"/>
      <c r="AO339" s="307"/>
      <c r="AP339" s="307"/>
      <c r="AQ339" s="307"/>
      <c r="AR339" s="307"/>
      <c r="AS339" s="307"/>
      <c r="AT339" s="307"/>
      <c r="AU339" s="307"/>
      <c r="AV339" s="307"/>
      <c r="AW339" s="307"/>
      <c r="AX339" s="307"/>
      <c r="AY339" s="307"/>
      <c r="AZ339" s="307"/>
      <c r="BA339" s="307"/>
      <c r="BB339" s="307"/>
      <c r="BC339" s="307"/>
      <c r="BD339" s="307"/>
      <c r="BE339" s="307"/>
      <c r="BF339" s="307"/>
      <c r="BG339" s="307"/>
      <c r="BH339" s="307"/>
      <c r="BI339" s="307"/>
      <c r="BJ339" s="307"/>
      <c r="BK339" s="307"/>
      <c r="BL339" s="307"/>
      <c r="BM339" s="307"/>
      <c r="BN339" s="307"/>
      <c r="BO339" s="307"/>
      <c r="BP339" s="307"/>
      <c r="BQ339" s="307"/>
      <c r="BR339" s="307"/>
      <c r="BS339" s="307"/>
      <c r="BT339" s="409"/>
      <c r="BV339" s="309"/>
      <c r="BW339" s="309"/>
      <c r="BX339" s="309"/>
      <c r="BY339" s="309"/>
      <c r="BZ339" s="309"/>
      <c r="CA339" s="309"/>
      <c r="CB339" s="309"/>
      <c r="CC339" s="309"/>
      <c r="CD339" s="309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9"/>
      <c r="CO339" s="309"/>
      <c r="CP339" s="309"/>
      <c r="CQ339" s="309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9"/>
      <c r="DC339" s="309"/>
      <c r="DD339" s="309"/>
      <c r="DE339" s="309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9"/>
      <c r="DQ339" s="309"/>
      <c r="DR339" s="309"/>
      <c r="DS339" s="309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9"/>
      <c r="EE339" s="309"/>
      <c r="EF339" s="309"/>
      <c r="EG339" s="309"/>
      <c r="EH339" s="309"/>
      <c r="EI339" s="309"/>
      <c r="EJ339" s="309"/>
      <c r="EK339" s="309"/>
      <c r="EL339" s="309"/>
      <c r="EM339" s="309"/>
      <c r="EN339" s="309"/>
      <c r="EO339" s="309"/>
      <c r="EP339" s="309"/>
      <c r="EQ339" s="309"/>
      <c r="ER339" s="309"/>
      <c r="ES339" s="309"/>
      <c r="ET339" s="309"/>
      <c r="EU339" s="309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9"/>
      <c r="FG339" s="309"/>
      <c r="FH339" s="309"/>
      <c r="FI339" s="309"/>
      <c r="FJ339" s="309"/>
      <c r="FK339" s="309"/>
      <c r="FL339" s="309"/>
      <c r="FM339" s="309"/>
      <c r="FN339" s="309"/>
      <c r="FO339" s="309"/>
      <c r="FP339" s="309"/>
      <c r="FQ339" s="309"/>
      <c r="FR339" s="309"/>
      <c r="FS339" s="309"/>
      <c r="FT339" s="309"/>
      <c r="FU339" s="309"/>
      <c r="FV339" s="309"/>
      <c r="FW339" s="309"/>
      <c r="FX339" s="309"/>
      <c r="FY339" s="309"/>
      <c r="FZ339" s="309"/>
      <c r="GA339" s="309"/>
      <c r="GB339" s="309"/>
      <c r="GC339" s="309"/>
      <c r="GD339" s="309"/>
      <c r="GE339" s="309"/>
      <c r="GF339" s="309"/>
      <c r="GG339" s="309"/>
      <c r="GH339" s="309"/>
      <c r="GI339" s="309"/>
      <c r="GJ339" s="309"/>
      <c r="GK339" s="309"/>
      <c r="GL339" s="309"/>
      <c r="GM339" s="309"/>
      <c r="GN339" s="309"/>
      <c r="GO339" s="309"/>
      <c r="GP339" s="309"/>
      <c r="GQ339" s="309"/>
      <c r="GR339" s="309"/>
      <c r="GS339" s="309"/>
      <c r="GT339" s="309"/>
      <c r="GU339" s="309"/>
      <c r="GV339" s="309"/>
      <c r="GW339" s="309"/>
      <c r="GX339" s="309"/>
      <c r="GY339" s="309"/>
      <c r="GZ339" s="309"/>
      <c r="HA339" s="309"/>
      <c r="HB339" s="309"/>
      <c r="HC339" s="309"/>
      <c r="HD339" s="309"/>
      <c r="HE339" s="309"/>
      <c r="HF339" s="309"/>
      <c r="HG339" s="309"/>
      <c r="HH339" s="309"/>
      <c r="HI339" s="309"/>
      <c r="HJ339" s="309"/>
      <c r="HK339" s="309"/>
      <c r="HL339" s="309"/>
      <c r="HM339" s="309"/>
      <c r="HN339" s="309"/>
      <c r="HO339" s="309"/>
      <c r="HP339" s="309"/>
      <c r="HQ339" s="309"/>
      <c r="HR339" s="309"/>
      <c r="HS339" s="309"/>
      <c r="HT339" s="309"/>
      <c r="HU339" s="309"/>
      <c r="HV339" s="309"/>
      <c r="HW339" s="309"/>
      <c r="HX339" s="309"/>
      <c r="HY339" s="309"/>
      <c r="HZ339" s="309"/>
      <c r="IA339" s="309"/>
      <c r="IB339" s="309"/>
      <c r="IC339" s="309"/>
      <c r="ID339" s="309"/>
      <c r="IE339" s="309"/>
      <c r="IF339" s="309"/>
      <c r="IG339" s="309"/>
      <c r="IH339" s="309"/>
    </row>
    <row r="340" spans="1:242" ht="12.75" customHeight="1" x14ac:dyDescent="0.25">
      <c r="A340" s="247"/>
      <c r="B340" s="264"/>
      <c r="C340" s="264"/>
      <c r="D340" s="307"/>
      <c r="E340" s="307"/>
      <c r="F340" s="307"/>
      <c r="G340" s="307"/>
      <c r="H340" s="307"/>
      <c r="I340" s="307"/>
      <c r="J340" s="307"/>
      <c r="K340" s="307"/>
      <c r="L340" s="307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  <c r="AA340" s="307"/>
      <c r="AB340" s="307"/>
      <c r="AC340" s="307"/>
      <c r="AD340" s="307"/>
      <c r="AE340" s="307"/>
      <c r="AF340" s="307"/>
      <c r="AG340" s="307"/>
      <c r="AH340" s="307"/>
      <c r="AI340" s="307"/>
      <c r="AJ340" s="307"/>
      <c r="AK340" s="307"/>
      <c r="AL340" s="307"/>
      <c r="AM340" s="307"/>
      <c r="AN340" s="307"/>
      <c r="AO340" s="307"/>
      <c r="AP340" s="307"/>
      <c r="AQ340" s="307"/>
      <c r="AR340" s="307"/>
      <c r="AS340" s="307"/>
      <c r="AT340" s="307"/>
      <c r="AU340" s="307"/>
      <c r="AV340" s="307"/>
      <c r="AW340" s="307"/>
      <c r="AX340" s="307"/>
      <c r="AY340" s="307"/>
      <c r="AZ340" s="307"/>
      <c r="BA340" s="307"/>
      <c r="BB340" s="307"/>
      <c r="BC340" s="307"/>
      <c r="BD340" s="307"/>
      <c r="BE340" s="307"/>
      <c r="BF340" s="307"/>
      <c r="BG340" s="307"/>
      <c r="BH340" s="307"/>
      <c r="BI340" s="307"/>
      <c r="BJ340" s="307"/>
      <c r="BK340" s="307"/>
      <c r="BL340" s="307"/>
      <c r="BM340" s="307"/>
      <c r="BN340" s="307"/>
      <c r="BO340" s="307"/>
      <c r="BP340" s="307"/>
      <c r="BQ340" s="307"/>
      <c r="BR340" s="307"/>
      <c r="BS340" s="307"/>
      <c r="BT340" s="409"/>
      <c r="BV340" s="309"/>
      <c r="BW340" s="309"/>
      <c r="BX340" s="309"/>
      <c r="BY340" s="309"/>
      <c r="BZ340" s="309"/>
      <c r="CA340" s="309"/>
      <c r="CB340" s="309"/>
      <c r="CC340" s="309"/>
      <c r="CD340" s="309"/>
      <c r="CE340" s="309"/>
      <c r="CF340" s="309"/>
      <c r="CG340" s="309"/>
      <c r="CH340" s="309"/>
      <c r="CI340" s="309"/>
      <c r="CJ340" s="309"/>
      <c r="CK340" s="309"/>
      <c r="CL340" s="309"/>
      <c r="CM340" s="309"/>
      <c r="CN340" s="309"/>
      <c r="CO340" s="309"/>
      <c r="CP340" s="309"/>
      <c r="CQ340" s="309"/>
      <c r="CR340" s="309"/>
      <c r="CS340" s="309"/>
      <c r="CT340" s="309"/>
      <c r="CU340" s="309"/>
      <c r="CV340" s="309"/>
      <c r="CW340" s="309"/>
      <c r="CX340" s="309"/>
      <c r="CY340" s="309"/>
      <c r="CZ340" s="309"/>
      <c r="DA340" s="309"/>
      <c r="DB340" s="309"/>
      <c r="DC340" s="309"/>
      <c r="DD340" s="309"/>
      <c r="DE340" s="309"/>
      <c r="DF340" s="309"/>
      <c r="DG340" s="309"/>
      <c r="DH340" s="309"/>
      <c r="DI340" s="309"/>
      <c r="DJ340" s="309"/>
      <c r="DK340" s="309"/>
      <c r="DL340" s="309"/>
      <c r="DM340" s="309"/>
      <c r="DN340" s="309"/>
      <c r="DO340" s="309"/>
      <c r="DP340" s="309"/>
      <c r="DQ340" s="309"/>
      <c r="DR340" s="309"/>
      <c r="DS340" s="309"/>
      <c r="DT340" s="309"/>
      <c r="DU340" s="309"/>
      <c r="DV340" s="309"/>
      <c r="DW340" s="309"/>
      <c r="DX340" s="309"/>
      <c r="DY340" s="309"/>
      <c r="DZ340" s="309"/>
      <c r="EA340" s="309"/>
      <c r="EB340" s="309"/>
      <c r="EC340" s="309"/>
      <c r="ED340" s="309"/>
      <c r="EE340" s="309"/>
      <c r="EF340" s="309"/>
      <c r="EG340" s="309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9"/>
      <c r="ES340" s="309"/>
      <c r="ET340" s="309"/>
      <c r="EU340" s="309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309"/>
      <c r="FF340" s="309"/>
      <c r="FG340" s="309"/>
      <c r="FH340" s="309"/>
      <c r="FI340" s="309"/>
      <c r="FJ340" s="309"/>
      <c r="FK340" s="309"/>
      <c r="FL340" s="309"/>
      <c r="FM340" s="309"/>
      <c r="FN340" s="309"/>
      <c r="FO340" s="309"/>
      <c r="FP340" s="309"/>
      <c r="FQ340" s="309"/>
      <c r="FR340" s="309"/>
      <c r="FS340" s="309"/>
      <c r="FT340" s="309"/>
      <c r="FU340" s="309"/>
      <c r="FV340" s="309"/>
      <c r="FW340" s="309"/>
      <c r="FX340" s="309"/>
      <c r="FY340" s="309"/>
      <c r="FZ340" s="309"/>
      <c r="GA340" s="309"/>
      <c r="GB340" s="309"/>
      <c r="GC340" s="309"/>
      <c r="GD340" s="309"/>
      <c r="GE340" s="309"/>
      <c r="GF340" s="309"/>
      <c r="GG340" s="309"/>
      <c r="GH340" s="309"/>
      <c r="GI340" s="309"/>
      <c r="GJ340" s="309"/>
      <c r="GK340" s="309"/>
      <c r="GL340" s="309"/>
      <c r="GM340" s="309"/>
      <c r="GN340" s="309"/>
      <c r="GO340" s="309"/>
      <c r="GP340" s="309"/>
      <c r="GQ340" s="309"/>
      <c r="GR340" s="309"/>
      <c r="GS340" s="309"/>
      <c r="GT340" s="309"/>
      <c r="GU340" s="309"/>
      <c r="GV340" s="309"/>
      <c r="GW340" s="309"/>
      <c r="GX340" s="309"/>
      <c r="GY340" s="309"/>
      <c r="GZ340" s="309"/>
      <c r="HA340" s="309"/>
      <c r="HB340" s="309"/>
      <c r="HC340" s="309"/>
      <c r="HD340" s="309"/>
      <c r="HE340" s="309"/>
      <c r="HF340" s="309"/>
      <c r="HG340" s="309"/>
      <c r="HH340" s="309"/>
      <c r="HI340" s="309"/>
      <c r="HJ340" s="309"/>
      <c r="HK340" s="309"/>
      <c r="HL340" s="309"/>
      <c r="HM340" s="309"/>
      <c r="HN340" s="309"/>
      <c r="HO340" s="309"/>
      <c r="HP340" s="309"/>
      <c r="HQ340" s="309"/>
      <c r="HR340" s="309"/>
      <c r="HS340" s="309"/>
      <c r="HT340" s="309"/>
      <c r="HU340" s="309"/>
      <c r="HV340" s="309"/>
      <c r="HW340" s="309"/>
      <c r="HX340" s="309"/>
      <c r="HY340" s="309"/>
      <c r="HZ340" s="309"/>
      <c r="IA340" s="309"/>
      <c r="IB340" s="309"/>
      <c r="IC340" s="309"/>
      <c r="ID340" s="309"/>
      <c r="IE340" s="309"/>
      <c r="IF340" s="309"/>
      <c r="IG340" s="309"/>
      <c r="IH340" s="309"/>
    </row>
    <row r="341" spans="1:242" ht="12.75" customHeight="1" x14ac:dyDescent="0.25">
      <c r="A341" s="247"/>
      <c r="B341" s="264"/>
      <c r="C341" s="264"/>
      <c r="D341" s="307"/>
      <c r="E341" s="307"/>
      <c r="F341" s="307"/>
      <c r="G341" s="307"/>
      <c r="H341" s="307"/>
      <c r="I341" s="307"/>
      <c r="J341" s="307"/>
      <c r="K341" s="307"/>
      <c r="L341" s="307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  <c r="AA341" s="307"/>
      <c r="AB341" s="307"/>
      <c r="AC341" s="307"/>
      <c r="AD341" s="307"/>
      <c r="AE341" s="307"/>
      <c r="AF341" s="307"/>
      <c r="AG341" s="307"/>
      <c r="AH341" s="307"/>
      <c r="AI341" s="307"/>
      <c r="AJ341" s="307"/>
      <c r="AK341" s="307"/>
      <c r="AL341" s="307"/>
      <c r="AM341" s="307"/>
      <c r="AN341" s="307"/>
      <c r="AO341" s="307"/>
      <c r="AP341" s="307"/>
      <c r="AQ341" s="307"/>
      <c r="AR341" s="307"/>
      <c r="AS341" s="307"/>
      <c r="AT341" s="307"/>
      <c r="AU341" s="307"/>
      <c r="AV341" s="307"/>
      <c r="AW341" s="307"/>
      <c r="AX341" s="307"/>
      <c r="AY341" s="307"/>
      <c r="AZ341" s="307"/>
      <c r="BA341" s="307"/>
      <c r="BB341" s="307"/>
      <c r="BC341" s="307"/>
      <c r="BD341" s="307"/>
      <c r="BE341" s="307"/>
      <c r="BF341" s="307"/>
      <c r="BG341" s="307"/>
      <c r="BH341" s="307"/>
      <c r="BI341" s="307"/>
      <c r="BJ341" s="307"/>
      <c r="BK341" s="307"/>
      <c r="BL341" s="307"/>
      <c r="BM341" s="307"/>
      <c r="BN341" s="307"/>
      <c r="BO341" s="307"/>
      <c r="BP341" s="307"/>
      <c r="BQ341" s="307"/>
      <c r="BR341" s="307"/>
      <c r="BS341" s="307"/>
      <c r="BT341" s="409"/>
      <c r="BV341" s="309"/>
      <c r="BW341" s="309"/>
      <c r="BX341" s="309"/>
      <c r="BY341" s="309"/>
      <c r="BZ341" s="309"/>
      <c r="CA341" s="309"/>
      <c r="CB341" s="309"/>
      <c r="CC341" s="309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9"/>
      <c r="CO341" s="309"/>
      <c r="CP341" s="309"/>
      <c r="CQ341" s="309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9"/>
      <c r="DC341" s="309"/>
      <c r="DD341" s="309"/>
      <c r="DE341" s="309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9"/>
      <c r="DQ341" s="309"/>
      <c r="DR341" s="309"/>
      <c r="DS341" s="309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9"/>
      <c r="EE341" s="309"/>
      <c r="EF341" s="309"/>
      <c r="EG341" s="309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9"/>
      <c r="ES341" s="309"/>
      <c r="ET341" s="309"/>
      <c r="EU341" s="309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9"/>
      <c r="FG341" s="309"/>
      <c r="FH341" s="309"/>
      <c r="FI341" s="309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9"/>
      <c r="FU341" s="309"/>
      <c r="FV341" s="309"/>
      <c r="FW341" s="309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9"/>
      <c r="GI341" s="309"/>
      <c r="GJ341" s="309"/>
      <c r="GK341" s="309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9"/>
      <c r="GW341" s="309"/>
      <c r="GX341" s="309"/>
      <c r="GY341" s="309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9"/>
      <c r="HK341" s="309"/>
      <c r="HL341" s="309"/>
      <c r="HM341" s="309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9"/>
      <c r="HY341" s="309"/>
      <c r="HZ341" s="309"/>
      <c r="IA341" s="309"/>
      <c r="IB341" s="309"/>
      <c r="IC341" s="309"/>
      <c r="ID341" s="309"/>
      <c r="IE341" s="309"/>
      <c r="IF341" s="309"/>
      <c r="IG341" s="309"/>
      <c r="IH341" s="309"/>
    </row>
    <row r="342" spans="1:242" ht="12.75" customHeight="1" x14ac:dyDescent="0.25">
      <c r="A342" s="247"/>
      <c r="B342" s="264"/>
      <c r="C342" s="264"/>
      <c r="D342" s="307"/>
      <c r="E342" s="307"/>
      <c r="F342" s="307"/>
      <c r="G342" s="307"/>
      <c r="H342" s="307"/>
      <c r="I342" s="307"/>
      <c r="J342" s="307"/>
      <c r="K342" s="307"/>
      <c r="L342" s="307"/>
      <c r="M342" s="307"/>
      <c r="N342" s="307"/>
      <c r="O342" s="307"/>
      <c r="P342" s="307"/>
      <c r="Q342" s="307"/>
      <c r="R342" s="307"/>
      <c r="S342" s="307"/>
      <c r="T342" s="307"/>
      <c r="U342" s="307"/>
      <c r="V342" s="307"/>
      <c r="W342" s="307"/>
      <c r="X342" s="307"/>
      <c r="Y342" s="307"/>
      <c r="Z342" s="307"/>
      <c r="AA342" s="307"/>
      <c r="AB342" s="307"/>
      <c r="AC342" s="307"/>
      <c r="AD342" s="307"/>
      <c r="AE342" s="307"/>
      <c r="AF342" s="307"/>
      <c r="AG342" s="307"/>
      <c r="AH342" s="307"/>
      <c r="AI342" s="307"/>
      <c r="AJ342" s="307"/>
      <c r="AK342" s="307"/>
      <c r="AL342" s="307"/>
      <c r="AM342" s="307"/>
      <c r="AN342" s="307"/>
      <c r="AO342" s="307"/>
      <c r="AP342" s="307"/>
      <c r="AQ342" s="307"/>
      <c r="AR342" s="307"/>
      <c r="AS342" s="307"/>
      <c r="AT342" s="307"/>
      <c r="AU342" s="307"/>
      <c r="AV342" s="307"/>
      <c r="AW342" s="307"/>
      <c r="AX342" s="307"/>
      <c r="AY342" s="307"/>
      <c r="AZ342" s="307"/>
      <c r="BA342" s="307"/>
      <c r="BB342" s="307"/>
      <c r="BC342" s="307"/>
      <c r="BD342" s="307"/>
      <c r="BE342" s="307"/>
      <c r="BF342" s="307"/>
      <c r="BG342" s="307"/>
      <c r="BH342" s="307"/>
      <c r="BI342" s="307"/>
      <c r="BJ342" s="307"/>
      <c r="BK342" s="307"/>
      <c r="BL342" s="307"/>
      <c r="BM342" s="307"/>
      <c r="BN342" s="307"/>
      <c r="BO342" s="307"/>
      <c r="BP342" s="307"/>
      <c r="BQ342" s="307"/>
      <c r="BR342" s="307"/>
      <c r="BS342" s="307"/>
      <c r="BT342" s="409"/>
      <c r="BV342" s="309"/>
      <c r="BW342" s="309"/>
      <c r="BX342" s="309"/>
      <c r="BY342" s="309"/>
      <c r="BZ342" s="309"/>
      <c r="CA342" s="309"/>
      <c r="CB342" s="309"/>
      <c r="CC342" s="309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9"/>
      <c r="CO342" s="309"/>
      <c r="CP342" s="309"/>
      <c r="CQ342" s="309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9"/>
      <c r="DC342" s="309"/>
      <c r="DD342" s="309"/>
      <c r="DE342" s="309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9"/>
      <c r="DQ342" s="309"/>
      <c r="DR342" s="309"/>
      <c r="DS342" s="309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9"/>
      <c r="EE342" s="309"/>
      <c r="EF342" s="309"/>
      <c r="EG342" s="309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9"/>
      <c r="ES342" s="309"/>
      <c r="ET342" s="309"/>
      <c r="EU342" s="309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9"/>
      <c r="FG342" s="309"/>
      <c r="FH342" s="309"/>
      <c r="FI342" s="309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9"/>
      <c r="FU342" s="309"/>
      <c r="FV342" s="309"/>
      <c r="FW342" s="309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9"/>
      <c r="GI342" s="309"/>
      <c r="GJ342" s="309"/>
      <c r="GK342" s="309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9"/>
      <c r="GW342" s="309"/>
      <c r="GX342" s="309"/>
      <c r="GY342" s="309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9"/>
      <c r="HK342" s="309"/>
      <c r="HL342" s="309"/>
      <c r="HM342" s="309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9"/>
      <c r="HY342" s="309"/>
      <c r="HZ342" s="309"/>
      <c r="IA342" s="309"/>
      <c r="IB342" s="309"/>
      <c r="IC342" s="309"/>
      <c r="ID342" s="309"/>
      <c r="IE342" s="309"/>
      <c r="IF342" s="309"/>
      <c r="IG342" s="309"/>
      <c r="IH342" s="309"/>
    </row>
    <row r="343" spans="1:242" ht="12.75" customHeight="1" x14ac:dyDescent="0.25">
      <c r="A343" s="247"/>
      <c r="B343" s="264"/>
      <c r="C343" s="264"/>
      <c r="D343" s="307"/>
      <c r="E343" s="307"/>
      <c r="F343" s="307"/>
      <c r="G343" s="307"/>
      <c r="H343" s="307"/>
      <c r="I343" s="307"/>
      <c r="J343" s="307"/>
      <c r="K343" s="307"/>
      <c r="L343" s="307"/>
      <c r="M343" s="307"/>
      <c r="N343" s="307"/>
      <c r="O343" s="307"/>
      <c r="P343" s="307"/>
      <c r="Q343" s="307"/>
      <c r="R343" s="307"/>
      <c r="S343" s="307"/>
      <c r="T343" s="307"/>
      <c r="U343" s="307"/>
      <c r="V343" s="307"/>
      <c r="W343" s="307"/>
      <c r="X343" s="307"/>
      <c r="Y343" s="307"/>
      <c r="Z343" s="307"/>
      <c r="AA343" s="307"/>
      <c r="AB343" s="307"/>
      <c r="AC343" s="307"/>
      <c r="AD343" s="307"/>
      <c r="AE343" s="307"/>
      <c r="AF343" s="307"/>
      <c r="AG343" s="307"/>
      <c r="AH343" s="307"/>
      <c r="AI343" s="307"/>
      <c r="AJ343" s="307"/>
      <c r="AK343" s="307"/>
      <c r="AL343" s="307"/>
      <c r="AM343" s="307"/>
      <c r="AN343" s="307"/>
      <c r="AO343" s="307"/>
      <c r="AP343" s="307"/>
      <c r="AQ343" s="307"/>
      <c r="AR343" s="307"/>
      <c r="AS343" s="307"/>
      <c r="AT343" s="307"/>
      <c r="AU343" s="307"/>
      <c r="AV343" s="307"/>
      <c r="AW343" s="307"/>
      <c r="AX343" s="307"/>
      <c r="AY343" s="307"/>
      <c r="AZ343" s="307"/>
      <c r="BA343" s="307"/>
      <c r="BB343" s="307"/>
      <c r="BC343" s="307"/>
      <c r="BD343" s="307"/>
      <c r="BE343" s="307"/>
      <c r="BF343" s="307"/>
      <c r="BG343" s="307"/>
      <c r="BH343" s="307"/>
      <c r="BI343" s="307"/>
      <c r="BJ343" s="307"/>
      <c r="BK343" s="307"/>
      <c r="BL343" s="307"/>
      <c r="BM343" s="307"/>
      <c r="BN343" s="307"/>
      <c r="BO343" s="307"/>
      <c r="BP343" s="307"/>
      <c r="BQ343" s="307"/>
      <c r="BR343" s="307"/>
      <c r="BS343" s="307"/>
      <c r="BT343" s="409"/>
      <c r="BV343" s="309"/>
      <c r="BW343" s="309"/>
      <c r="BX343" s="309"/>
      <c r="BY343" s="309"/>
      <c r="BZ343" s="309"/>
      <c r="CA343" s="309"/>
      <c r="CB343" s="309"/>
      <c r="CC343" s="309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9"/>
      <c r="CO343" s="309"/>
      <c r="CP343" s="309"/>
      <c r="CQ343" s="309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9"/>
      <c r="DC343" s="309"/>
      <c r="DD343" s="309"/>
      <c r="DE343" s="309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9"/>
      <c r="DQ343" s="309"/>
      <c r="DR343" s="309"/>
      <c r="DS343" s="309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9"/>
      <c r="EE343" s="309"/>
      <c r="EF343" s="309"/>
      <c r="EG343" s="309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9"/>
      <c r="ES343" s="309"/>
      <c r="ET343" s="309"/>
      <c r="EU343" s="309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9"/>
      <c r="FG343" s="309"/>
      <c r="FH343" s="309"/>
      <c r="FI343" s="309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9"/>
      <c r="FU343" s="309"/>
      <c r="FV343" s="309"/>
      <c r="FW343" s="309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9"/>
      <c r="GI343" s="309"/>
      <c r="GJ343" s="309"/>
      <c r="GK343" s="309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9"/>
      <c r="GW343" s="309"/>
      <c r="GX343" s="309"/>
      <c r="GY343" s="309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9"/>
      <c r="HK343" s="309"/>
      <c r="HL343" s="309"/>
      <c r="HM343" s="309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9"/>
      <c r="HY343" s="309"/>
      <c r="HZ343" s="309"/>
      <c r="IA343" s="309"/>
      <c r="IB343" s="309"/>
      <c r="IC343" s="309"/>
      <c r="ID343" s="309"/>
      <c r="IE343" s="309"/>
      <c r="IF343" s="309"/>
      <c r="IG343" s="309"/>
      <c r="IH343" s="309"/>
    </row>
    <row r="344" spans="1:242" ht="12.75" customHeight="1" x14ac:dyDescent="0.25">
      <c r="A344" s="247"/>
      <c r="B344" s="264"/>
      <c r="C344" s="264"/>
      <c r="D344" s="307"/>
      <c r="E344" s="307"/>
      <c r="F344" s="307"/>
      <c r="G344" s="307"/>
      <c r="H344" s="307"/>
      <c r="I344" s="307"/>
      <c r="J344" s="307"/>
      <c r="K344" s="307"/>
      <c r="L344" s="307"/>
      <c r="M344" s="307"/>
      <c r="N344" s="307"/>
      <c r="O344" s="307"/>
      <c r="P344" s="307"/>
      <c r="Q344" s="307"/>
      <c r="R344" s="307"/>
      <c r="S344" s="307"/>
      <c r="T344" s="307"/>
      <c r="U344" s="307"/>
      <c r="V344" s="307"/>
      <c r="W344" s="307"/>
      <c r="X344" s="307"/>
      <c r="Y344" s="307"/>
      <c r="Z344" s="307"/>
      <c r="AA344" s="307"/>
      <c r="AB344" s="307"/>
      <c r="AC344" s="307"/>
      <c r="AD344" s="307"/>
      <c r="AE344" s="307"/>
      <c r="AF344" s="307"/>
      <c r="AG344" s="307"/>
      <c r="AH344" s="307"/>
      <c r="AI344" s="307"/>
      <c r="AJ344" s="307"/>
      <c r="AK344" s="307"/>
      <c r="AL344" s="307"/>
      <c r="AM344" s="307"/>
      <c r="AN344" s="307"/>
      <c r="AO344" s="307"/>
      <c r="AP344" s="307"/>
      <c r="AQ344" s="307"/>
      <c r="AR344" s="307"/>
      <c r="AS344" s="307"/>
      <c r="AT344" s="307"/>
      <c r="AU344" s="307"/>
      <c r="AV344" s="307"/>
      <c r="AW344" s="307"/>
      <c r="AX344" s="307"/>
      <c r="AY344" s="307"/>
      <c r="AZ344" s="307"/>
      <c r="BA344" s="307"/>
      <c r="BB344" s="307"/>
      <c r="BC344" s="307"/>
      <c r="BD344" s="307"/>
      <c r="BE344" s="307"/>
      <c r="BF344" s="307"/>
      <c r="BG344" s="307"/>
      <c r="BH344" s="307"/>
      <c r="BI344" s="307"/>
      <c r="BJ344" s="307"/>
      <c r="BK344" s="307"/>
      <c r="BL344" s="307"/>
      <c r="BM344" s="307"/>
      <c r="BN344" s="307"/>
      <c r="BO344" s="307"/>
      <c r="BP344" s="307"/>
      <c r="BQ344" s="307"/>
      <c r="BR344" s="307"/>
      <c r="BS344" s="307"/>
      <c r="BT344" s="409"/>
      <c r="BV344" s="309"/>
      <c r="BW344" s="309"/>
      <c r="BX344" s="309"/>
      <c r="BY344" s="309"/>
      <c r="BZ344" s="309"/>
      <c r="CA344" s="309"/>
      <c r="CB344" s="309"/>
      <c r="CC344" s="309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9"/>
      <c r="CO344" s="309"/>
      <c r="CP344" s="309"/>
      <c r="CQ344" s="309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9"/>
      <c r="DC344" s="309"/>
      <c r="DD344" s="309"/>
      <c r="DE344" s="309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9"/>
      <c r="DQ344" s="309"/>
      <c r="DR344" s="309"/>
      <c r="DS344" s="309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9"/>
      <c r="EE344" s="309"/>
      <c r="EF344" s="309"/>
      <c r="EG344" s="309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9"/>
      <c r="ES344" s="309"/>
      <c r="ET344" s="309"/>
      <c r="EU344" s="309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9"/>
      <c r="FG344" s="309"/>
      <c r="FH344" s="309"/>
      <c r="FI344" s="309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9"/>
      <c r="FU344" s="309"/>
      <c r="FV344" s="309"/>
      <c r="FW344" s="309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9"/>
      <c r="GI344" s="309"/>
      <c r="GJ344" s="309"/>
      <c r="GK344" s="309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9"/>
      <c r="GW344" s="309"/>
      <c r="GX344" s="309"/>
      <c r="GY344" s="309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9"/>
      <c r="HK344" s="309"/>
      <c r="HL344" s="309"/>
      <c r="HM344" s="309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9"/>
      <c r="HY344" s="309"/>
      <c r="HZ344" s="309"/>
      <c r="IA344" s="309"/>
      <c r="IB344" s="309"/>
      <c r="IC344" s="309"/>
      <c r="ID344" s="309"/>
      <c r="IE344" s="309"/>
      <c r="IF344" s="309"/>
      <c r="IG344" s="309"/>
      <c r="IH344" s="309"/>
    </row>
    <row r="345" spans="1:242" ht="12.75" customHeight="1" x14ac:dyDescent="0.25">
      <c r="A345" s="247"/>
      <c r="B345" s="264"/>
      <c r="C345" s="264"/>
      <c r="D345" s="307"/>
      <c r="E345" s="307"/>
      <c r="F345" s="307"/>
      <c r="G345" s="307"/>
      <c r="H345" s="307"/>
      <c r="I345" s="307"/>
      <c r="J345" s="307"/>
      <c r="K345" s="307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7"/>
      <c r="W345" s="307"/>
      <c r="X345" s="307"/>
      <c r="Y345" s="307"/>
      <c r="Z345" s="307"/>
      <c r="AA345" s="307"/>
      <c r="AB345" s="307"/>
      <c r="AC345" s="307"/>
      <c r="AD345" s="307"/>
      <c r="AE345" s="307"/>
      <c r="AF345" s="307"/>
      <c r="AG345" s="307"/>
      <c r="AH345" s="307"/>
      <c r="AI345" s="307"/>
      <c r="AJ345" s="307"/>
      <c r="AK345" s="307"/>
      <c r="AL345" s="307"/>
      <c r="AM345" s="307"/>
      <c r="AN345" s="307"/>
      <c r="AO345" s="307"/>
      <c r="AP345" s="307"/>
      <c r="AQ345" s="307"/>
      <c r="AR345" s="307"/>
      <c r="AS345" s="307"/>
      <c r="AT345" s="307"/>
      <c r="AU345" s="307"/>
      <c r="AV345" s="307"/>
      <c r="AW345" s="307"/>
      <c r="AX345" s="307"/>
      <c r="AY345" s="307"/>
      <c r="AZ345" s="307"/>
      <c r="BA345" s="307"/>
      <c r="BB345" s="307"/>
      <c r="BC345" s="307"/>
      <c r="BD345" s="307"/>
      <c r="BE345" s="307"/>
      <c r="BF345" s="307"/>
      <c r="BG345" s="307"/>
      <c r="BH345" s="307"/>
      <c r="BI345" s="307"/>
      <c r="BJ345" s="307"/>
      <c r="BK345" s="307"/>
      <c r="BL345" s="307"/>
      <c r="BM345" s="307"/>
      <c r="BN345" s="307"/>
      <c r="BO345" s="307"/>
      <c r="BP345" s="307"/>
      <c r="BQ345" s="307"/>
      <c r="BR345" s="307"/>
      <c r="BS345" s="307"/>
      <c r="BT345" s="409"/>
      <c r="BV345" s="309"/>
      <c r="BW345" s="309"/>
      <c r="BX345" s="309"/>
      <c r="BY345" s="309"/>
      <c r="BZ345" s="309"/>
      <c r="CA345" s="309"/>
      <c r="CB345" s="309"/>
      <c r="CC345" s="309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9"/>
      <c r="CO345" s="309"/>
      <c r="CP345" s="309"/>
      <c r="CQ345" s="309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9"/>
      <c r="DC345" s="309"/>
      <c r="DD345" s="309"/>
      <c r="DE345" s="309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9"/>
      <c r="DQ345" s="309"/>
      <c r="DR345" s="309"/>
      <c r="DS345" s="309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9"/>
      <c r="EE345" s="309"/>
      <c r="EF345" s="309"/>
      <c r="EG345" s="309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9"/>
      <c r="ES345" s="309"/>
      <c r="ET345" s="309"/>
      <c r="EU345" s="309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9"/>
      <c r="FG345" s="309"/>
      <c r="FH345" s="309"/>
      <c r="FI345" s="309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9"/>
      <c r="FU345" s="309"/>
      <c r="FV345" s="309"/>
      <c r="FW345" s="309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9"/>
      <c r="GI345" s="309"/>
      <c r="GJ345" s="309"/>
      <c r="GK345" s="309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9"/>
      <c r="GW345" s="309"/>
      <c r="GX345" s="309"/>
      <c r="GY345" s="309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9"/>
      <c r="HK345" s="309"/>
      <c r="HL345" s="309"/>
      <c r="HM345" s="309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9"/>
      <c r="HY345" s="309"/>
      <c r="HZ345" s="309"/>
      <c r="IA345" s="309"/>
      <c r="IB345" s="309"/>
      <c r="IC345" s="309"/>
      <c r="ID345" s="309"/>
      <c r="IE345" s="309"/>
      <c r="IF345" s="309"/>
      <c r="IG345" s="309"/>
      <c r="IH345" s="309"/>
    </row>
    <row r="346" spans="1:242" ht="12.75" customHeight="1" x14ac:dyDescent="0.25">
      <c r="A346" s="247"/>
      <c r="B346" s="264"/>
      <c r="C346" s="264"/>
      <c r="D346" s="307"/>
      <c r="E346" s="307"/>
      <c r="F346" s="307"/>
      <c r="G346" s="307"/>
      <c r="H346" s="307"/>
      <c r="I346" s="307"/>
      <c r="J346" s="307"/>
      <c r="K346" s="307"/>
      <c r="L346" s="307"/>
      <c r="M346" s="307"/>
      <c r="N346" s="307"/>
      <c r="O346" s="307"/>
      <c r="P346" s="307"/>
      <c r="Q346" s="307"/>
      <c r="R346" s="307"/>
      <c r="S346" s="307"/>
      <c r="T346" s="307"/>
      <c r="U346" s="307"/>
      <c r="V346" s="307"/>
      <c r="W346" s="307"/>
      <c r="X346" s="307"/>
      <c r="Y346" s="307"/>
      <c r="Z346" s="307"/>
      <c r="AA346" s="307"/>
      <c r="AB346" s="307"/>
      <c r="AC346" s="307"/>
      <c r="AD346" s="307"/>
      <c r="AE346" s="307"/>
      <c r="AF346" s="307"/>
      <c r="AG346" s="307"/>
      <c r="AH346" s="307"/>
      <c r="AI346" s="307"/>
      <c r="AJ346" s="307"/>
      <c r="AK346" s="307"/>
      <c r="AL346" s="307"/>
      <c r="AM346" s="307"/>
      <c r="AN346" s="307"/>
      <c r="AO346" s="307"/>
      <c r="AP346" s="307"/>
      <c r="AQ346" s="307"/>
      <c r="AR346" s="307"/>
      <c r="AS346" s="307"/>
      <c r="AT346" s="307"/>
      <c r="AU346" s="307"/>
      <c r="AV346" s="307"/>
      <c r="AW346" s="307"/>
      <c r="AX346" s="307"/>
      <c r="AY346" s="307"/>
      <c r="AZ346" s="307"/>
      <c r="BA346" s="307"/>
      <c r="BB346" s="307"/>
      <c r="BC346" s="307"/>
      <c r="BD346" s="307"/>
      <c r="BE346" s="307"/>
      <c r="BF346" s="307"/>
      <c r="BG346" s="307"/>
      <c r="BH346" s="307"/>
      <c r="BI346" s="307"/>
      <c r="BJ346" s="307"/>
      <c r="BK346" s="307"/>
      <c r="BL346" s="307"/>
      <c r="BM346" s="307"/>
      <c r="BN346" s="307"/>
      <c r="BO346" s="307"/>
      <c r="BP346" s="307"/>
      <c r="BQ346" s="307"/>
      <c r="BR346" s="307"/>
      <c r="BS346" s="307"/>
      <c r="BT346" s="409"/>
      <c r="BV346" s="309"/>
      <c r="BW346" s="309"/>
      <c r="BX346" s="309"/>
      <c r="BY346" s="309"/>
      <c r="BZ346" s="309"/>
      <c r="CA346" s="309"/>
      <c r="CB346" s="309"/>
      <c r="CC346" s="309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9"/>
      <c r="CO346" s="309"/>
      <c r="CP346" s="309"/>
      <c r="CQ346" s="309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9"/>
      <c r="DC346" s="309"/>
      <c r="DD346" s="309"/>
      <c r="DE346" s="309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9"/>
      <c r="DQ346" s="309"/>
      <c r="DR346" s="309"/>
      <c r="DS346" s="309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9"/>
      <c r="EE346" s="309"/>
      <c r="EF346" s="309"/>
      <c r="EG346" s="309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9"/>
      <c r="ES346" s="309"/>
      <c r="ET346" s="309"/>
      <c r="EU346" s="309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9"/>
      <c r="FG346" s="309"/>
      <c r="FH346" s="309"/>
      <c r="FI346" s="309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9"/>
      <c r="FU346" s="309"/>
      <c r="FV346" s="309"/>
      <c r="FW346" s="309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9"/>
      <c r="GI346" s="309"/>
      <c r="GJ346" s="309"/>
      <c r="GK346" s="309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9"/>
      <c r="GW346" s="309"/>
      <c r="GX346" s="309"/>
      <c r="GY346" s="309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9"/>
      <c r="HK346" s="309"/>
      <c r="HL346" s="309"/>
      <c r="HM346" s="309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9"/>
      <c r="HY346" s="309"/>
      <c r="HZ346" s="309"/>
      <c r="IA346" s="309"/>
      <c r="IB346" s="309"/>
      <c r="IC346" s="309"/>
      <c r="ID346" s="309"/>
      <c r="IE346" s="309"/>
      <c r="IF346" s="309"/>
      <c r="IG346" s="309"/>
      <c r="IH346" s="309"/>
    </row>
    <row r="347" spans="1:242" ht="12.75" customHeight="1" x14ac:dyDescent="0.25">
      <c r="A347" s="247"/>
      <c r="B347" s="264"/>
      <c r="C347" s="264"/>
      <c r="D347" s="307"/>
      <c r="E347" s="307"/>
      <c r="F347" s="307"/>
      <c r="G347" s="307"/>
      <c r="H347" s="307"/>
      <c r="I347" s="307"/>
      <c r="J347" s="307"/>
      <c r="K347" s="307"/>
      <c r="L347" s="307"/>
      <c r="M347" s="307"/>
      <c r="N347" s="307"/>
      <c r="O347" s="307"/>
      <c r="P347" s="307"/>
      <c r="Q347" s="307"/>
      <c r="R347" s="307"/>
      <c r="S347" s="307"/>
      <c r="T347" s="307"/>
      <c r="U347" s="307"/>
      <c r="V347" s="307"/>
      <c r="W347" s="307"/>
      <c r="X347" s="307"/>
      <c r="Y347" s="307"/>
      <c r="Z347" s="307"/>
      <c r="AA347" s="307"/>
      <c r="AB347" s="307"/>
      <c r="AC347" s="307"/>
      <c r="AD347" s="307"/>
      <c r="AE347" s="307"/>
      <c r="AF347" s="307"/>
      <c r="AG347" s="307"/>
      <c r="AH347" s="307"/>
      <c r="AI347" s="307"/>
      <c r="AJ347" s="307"/>
      <c r="AK347" s="307"/>
      <c r="AL347" s="307"/>
      <c r="AM347" s="307"/>
      <c r="AN347" s="307"/>
      <c r="AO347" s="307"/>
      <c r="AP347" s="307"/>
      <c r="AQ347" s="307"/>
      <c r="AR347" s="307"/>
      <c r="AS347" s="307"/>
      <c r="AT347" s="307"/>
      <c r="AU347" s="307"/>
      <c r="AV347" s="307"/>
      <c r="AW347" s="307"/>
      <c r="AX347" s="307"/>
      <c r="AY347" s="307"/>
      <c r="AZ347" s="307"/>
      <c r="BA347" s="307"/>
      <c r="BB347" s="307"/>
      <c r="BC347" s="307"/>
      <c r="BD347" s="307"/>
      <c r="BE347" s="307"/>
      <c r="BF347" s="307"/>
      <c r="BG347" s="307"/>
      <c r="BH347" s="307"/>
      <c r="BI347" s="307"/>
      <c r="BJ347" s="307"/>
      <c r="BK347" s="307"/>
      <c r="BL347" s="307"/>
      <c r="BM347" s="307"/>
      <c r="BN347" s="307"/>
      <c r="BO347" s="307"/>
      <c r="BP347" s="307"/>
      <c r="BQ347" s="307"/>
      <c r="BR347" s="307"/>
      <c r="BS347" s="307"/>
      <c r="BT347" s="409"/>
      <c r="BV347" s="309"/>
      <c r="BW347" s="309"/>
      <c r="BX347" s="309"/>
      <c r="BY347" s="309"/>
      <c r="BZ347" s="309"/>
      <c r="CA347" s="309"/>
      <c r="CB347" s="309"/>
      <c r="CC347" s="309"/>
      <c r="CD347" s="309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9"/>
      <c r="CO347" s="309"/>
      <c r="CP347" s="309"/>
      <c r="CQ347" s="309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9"/>
      <c r="DC347" s="309"/>
      <c r="DD347" s="309"/>
      <c r="DE347" s="309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9"/>
      <c r="DQ347" s="309"/>
      <c r="DR347" s="309"/>
      <c r="DS347" s="309"/>
      <c r="DT347" s="309"/>
      <c r="DU347" s="309"/>
      <c r="DV347" s="309"/>
      <c r="DW347" s="309"/>
      <c r="DX347" s="309"/>
      <c r="DY347" s="309"/>
      <c r="DZ347" s="309"/>
      <c r="EA347" s="309"/>
      <c r="EB347" s="309"/>
      <c r="EC347" s="309"/>
      <c r="ED347" s="309"/>
      <c r="EE347" s="309"/>
      <c r="EF347" s="309"/>
      <c r="EG347" s="309"/>
      <c r="EH347" s="309"/>
      <c r="EI347" s="309"/>
      <c r="EJ347" s="309"/>
      <c r="EK347" s="309"/>
      <c r="EL347" s="309"/>
      <c r="EM347" s="309"/>
      <c r="EN347" s="309"/>
      <c r="EO347" s="309"/>
      <c r="EP347" s="309"/>
      <c r="EQ347" s="309"/>
      <c r="ER347" s="309"/>
      <c r="ES347" s="309"/>
      <c r="ET347" s="309"/>
      <c r="EU347" s="309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9"/>
      <c r="FG347" s="309"/>
      <c r="FH347" s="309"/>
      <c r="FI347" s="309"/>
      <c r="FJ347" s="309"/>
      <c r="FK347" s="309"/>
      <c r="FL347" s="309"/>
      <c r="FM347" s="309"/>
      <c r="FN347" s="309"/>
      <c r="FO347" s="309"/>
      <c r="FP347" s="309"/>
      <c r="FQ347" s="309"/>
      <c r="FR347" s="309"/>
      <c r="FS347" s="309"/>
      <c r="FT347" s="309"/>
      <c r="FU347" s="309"/>
      <c r="FV347" s="309"/>
      <c r="FW347" s="309"/>
      <c r="FX347" s="309"/>
      <c r="FY347" s="309"/>
      <c r="FZ347" s="309"/>
      <c r="GA347" s="309"/>
      <c r="GB347" s="309"/>
      <c r="GC347" s="309"/>
      <c r="GD347" s="309"/>
      <c r="GE347" s="309"/>
      <c r="GF347" s="309"/>
      <c r="GG347" s="309"/>
      <c r="GH347" s="309"/>
      <c r="GI347" s="309"/>
      <c r="GJ347" s="309"/>
      <c r="GK347" s="309"/>
      <c r="GL347" s="309"/>
      <c r="GM347" s="309"/>
      <c r="GN347" s="309"/>
      <c r="GO347" s="309"/>
      <c r="GP347" s="309"/>
      <c r="GQ347" s="309"/>
      <c r="GR347" s="309"/>
      <c r="GS347" s="309"/>
      <c r="GT347" s="309"/>
      <c r="GU347" s="309"/>
      <c r="GV347" s="309"/>
      <c r="GW347" s="309"/>
      <c r="GX347" s="309"/>
      <c r="GY347" s="309"/>
      <c r="GZ347" s="309"/>
      <c r="HA347" s="309"/>
      <c r="HB347" s="309"/>
      <c r="HC347" s="309"/>
      <c r="HD347" s="309"/>
      <c r="HE347" s="309"/>
      <c r="HF347" s="309"/>
      <c r="HG347" s="309"/>
      <c r="HH347" s="309"/>
      <c r="HI347" s="309"/>
      <c r="HJ347" s="309"/>
      <c r="HK347" s="309"/>
      <c r="HL347" s="309"/>
      <c r="HM347" s="309"/>
      <c r="HN347" s="309"/>
      <c r="HO347" s="309"/>
      <c r="HP347" s="309"/>
      <c r="HQ347" s="309"/>
      <c r="HR347" s="309"/>
      <c r="HS347" s="309"/>
      <c r="HT347" s="309"/>
      <c r="HU347" s="309"/>
      <c r="HV347" s="309"/>
      <c r="HW347" s="309"/>
      <c r="HX347" s="309"/>
      <c r="HY347" s="309"/>
      <c r="HZ347" s="309"/>
      <c r="IA347" s="309"/>
      <c r="IB347" s="309"/>
      <c r="IC347" s="309"/>
      <c r="ID347" s="309"/>
      <c r="IE347" s="309"/>
      <c r="IF347" s="309"/>
      <c r="IG347" s="309"/>
      <c r="IH347" s="309"/>
    </row>
    <row r="348" spans="1:242" ht="12.75" customHeight="1" x14ac:dyDescent="0.25">
      <c r="A348" s="247"/>
      <c r="B348" s="264"/>
      <c r="C348" s="264"/>
      <c r="D348" s="307"/>
      <c r="E348" s="307"/>
      <c r="F348" s="307"/>
      <c r="G348" s="307"/>
      <c r="H348" s="307"/>
      <c r="I348" s="307"/>
      <c r="J348" s="307"/>
      <c r="K348" s="307"/>
      <c r="L348" s="307"/>
      <c r="M348" s="307"/>
      <c r="N348" s="307"/>
      <c r="O348" s="307"/>
      <c r="P348" s="307"/>
      <c r="Q348" s="307"/>
      <c r="R348" s="307"/>
      <c r="S348" s="307"/>
      <c r="T348" s="307"/>
      <c r="U348" s="307"/>
      <c r="V348" s="307"/>
      <c r="W348" s="307"/>
      <c r="X348" s="307"/>
      <c r="Y348" s="307"/>
      <c r="Z348" s="307"/>
      <c r="AA348" s="307"/>
      <c r="AB348" s="307"/>
      <c r="AC348" s="307"/>
      <c r="AD348" s="307"/>
      <c r="AE348" s="307"/>
      <c r="AF348" s="307"/>
      <c r="AG348" s="307"/>
      <c r="AH348" s="307"/>
      <c r="AI348" s="307"/>
      <c r="AJ348" s="307"/>
      <c r="AK348" s="307"/>
      <c r="AL348" s="307"/>
      <c r="AM348" s="307"/>
      <c r="AN348" s="307"/>
      <c r="AO348" s="307"/>
      <c r="AP348" s="307"/>
      <c r="AQ348" s="307"/>
      <c r="AR348" s="307"/>
      <c r="AS348" s="307"/>
      <c r="AT348" s="307"/>
      <c r="AU348" s="307"/>
      <c r="AV348" s="307"/>
      <c r="AW348" s="307"/>
      <c r="AX348" s="307"/>
      <c r="AY348" s="307"/>
      <c r="AZ348" s="307"/>
      <c r="BA348" s="307"/>
      <c r="BB348" s="307"/>
      <c r="BC348" s="307"/>
      <c r="BD348" s="307"/>
      <c r="BE348" s="307"/>
      <c r="BF348" s="307"/>
      <c r="BG348" s="307"/>
      <c r="BH348" s="307"/>
      <c r="BI348" s="307"/>
      <c r="BJ348" s="307"/>
      <c r="BK348" s="307"/>
      <c r="BL348" s="307"/>
      <c r="BM348" s="307"/>
      <c r="BN348" s="307"/>
      <c r="BO348" s="307"/>
      <c r="BP348" s="307"/>
      <c r="BQ348" s="307"/>
      <c r="BR348" s="307"/>
      <c r="BS348" s="307"/>
      <c r="BT348" s="409"/>
      <c r="BV348" s="309"/>
      <c r="BW348" s="309"/>
      <c r="BX348" s="309"/>
      <c r="BY348" s="309"/>
      <c r="BZ348" s="309"/>
      <c r="CA348" s="309"/>
      <c r="CB348" s="309"/>
      <c r="CC348" s="309"/>
      <c r="CD348" s="309"/>
      <c r="CE348" s="309"/>
      <c r="CF348" s="309"/>
      <c r="CG348" s="309"/>
      <c r="CH348" s="309"/>
      <c r="CI348" s="309"/>
      <c r="CJ348" s="309"/>
      <c r="CK348" s="309"/>
      <c r="CL348" s="309"/>
      <c r="CM348" s="309"/>
      <c r="CN348" s="309"/>
      <c r="CO348" s="309"/>
      <c r="CP348" s="309"/>
      <c r="CQ348" s="309"/>
      <c r="CR348" s="309"/>
      <c r="CS348" s="309"/>
      <c r="CT348" s="309"/>
      <c r="CU348" s="309"/>
      <c r="CV348" s="309"/>
      <c r="CW348" s="309"/>
      <c r="CX348" s="309"/>
      <c r="CY348" s="309"/>
      <c r="CZ348" s="309"/>
      <c r="DA348" s="309"/>
      <c r="DB348" s="309"/>
      <c r="DC348" s="309"/>
      <c r="DD348" s="309"/>
      <c r="DE348" s="309"/>
      <c r="DF348" s="309"/>
      <c r="DG348" s="309"/>
      <c r="DH348" s="309"/>
      <c r="DI348" s="309"/>
      <c r="DJ348" s="309"/>
      <c r="DK348" s="309"/>
      <c r="DL348" s="309"/>
      <c r="DM348" s="309"/>
      <c r="DN348" s="309"/>
      <c r="DO348" s="309"/>
      <c r="DP348" s="309"/>
      <c r="DQ348" s="309"/>
      <c r="DR348" s="309"/>
      <c r="DS348" s="309"/>
      <c r="DT348" s="309"/>
      <c r="DU348" s="309"/>
      <c r="DV348" s="309"/>
      <c r="DW348" s="309"/>
      <c r="DX348" s="309"/>
      <c r="DY348" s="309"/>
      <c r="DZ348" s="309"/>
      <c r="EA348" s="309"/>
      <c r="EB348" s="309"/>
      <c r="EC348" s="309"/>
      <c r="ED348" s="309"/>
      <c r="EE348" s="309"/>
      <c r="EF348" s="309"/>
      <c r="EG348" s="309"/>
      <c r="EH348" s="309"/>
      <c r="EI348" s="309"/>
      <c r="EJ348" s="309"/>
      <c r="EK348" s="309"/>
      <c r="EL348" s="309"/>
      <c r="EM348" s="309"/>
      <c r="EN348" s="309"/>
      <c r="EO348" s="309"/>
      <c r="EP348" s="309"/>
      <c r="EQ348" s="309"/>
      <c r="ER348" s="309"/>
      <c r="ES348" s="309"/>
      <c r="ET348" s="309"/>
      <c r="EU348" s="309"/>
      <c r="EV348" s="309"/>
      <c r="EW348" s="309"/>
      <c r="EX348" s="309"/>
      <c r="EY348" s="309"/>
      <c r="EZ348" s="309"/>
      <c r="FA348" s="309"/>
      <c r="FB348" s="309"/>
      <c r="FC348" s="309"/>
      <c r="FD348" s="309"/>
      <c r="FE348" s="309"/>
      <c r="FF348" s="309"/>
      <c r="FG348" s="309"/>
      <c r="FH348" s="309"/>
      <c r="FI348" s="309"/>
      <c r="FJ348" s="309"/>
      <c r="FK348" s="309"/>
      <c r="FL348" s="309"/>
      <c r="FM348" s="309"/>
      <c r="FN348" s="309"/>
      <c r="FO348" s="309"/>
      <c r="FP348" s="309"/>
      <c r="FQ348" s="309"/>
      <c r="FR348" s="309"/>
      <c r="FS348" s="309"/>
      <c r="FT348" s="309"/>
      <c r="FU348" s="309"/>
      <c r="FV348" s="309"/>
      <c r="FW348" s="309"/>
      <c r="FX348" s="309"/>
      <c r="FY348" s="309"/>
      <c r="FZ348" s="309"/>
      <c r="GA348" s="309"/>
      <c r="GB348" s="309"/>
      <c r="GC348" s="309"/>
      <c r="GD348" s="309"/>
      <c r="GE348" s="309"/>
      <c r="GF348" s="309"/>
      <c r="GG348" s="309"/>
      <c r="GH348" s="309"/>
      <c r="GI348" s="309"/>
      <c r="GJ348" s="309"/>
      <c r="GK348" s="309"/>
      <c r="GL348" s="309"/>
      <c r="GM348" s="309"/>
      <c r="GN348" s="309"/>
      <c r="GO348" s="309"/>
      <c r="GP348" s="309"/>
      <c r="GQ348" s="309"/>
      <c r="GR348" s="309"/>
      <c r="GS348" s="309"/>
      <c r="GT348" s="309"/>
      <c r="GU348" s="309"/>
      <c r="GV348" s="309"/>
      <c r="GW348" s="309"/>
      <c r="GX348" s="309"/>
      <c r="GY348" s="309"/>
      <c r="GZ348" s="309"/>
      <c r="HA348" s="309"/>
      <c r="HB348" s="309"/>
      <c r="HC348" s="309"/>
      <c r="HD348" s="309"/>
      <c r="HE348" s="309"/>
      <c r="HF348" s="309"/>
      <c r="HG348" s="309"/>
      <c r="HH348" s="309"/>
      <c r="HI348" s="309"/>
      <c r="HJ348" s="309"/>
      <c r="HK348" s="309"/>
      <c r="HL348" s="309"/>
      <c r="HM348" s="309"/>
      <c r="HN348" s="309"/>
      <c r="HO348" s="309"/>
      <c r="HP348" s="309"/>
      <c r="HQ348" s="309"/>
      <c r="HR348" s="309"/>
      <c r="HS348" s="309"/>
      <c r="HT348" s="309"/>
      <c r="HU348" s="309"/>
      <c r="HV348" s="309"/>
      <c r="HW348" s="309"/>
      <c r="HX348" s="309"/>
      <c r="HY348" s="309"/>
      <c r="HZ348" s="309"/>
      <c r="IA348" s="309"/>
      <c r="IB348" s="309"/>
      <c r="IC348" s="309"/>
      <c r="ID348" s="309"/>
      <c r="IE348" s="309"/>
      <c r="IF348" s="309"/>
      <c r="IG348" s="309"/>
      <c r="IH348" s="309"/>
    </row>
    <row r="349" spans="1:242" ht="12.75" customHeight="1" x14ac:dyDescent="0.25">
      <c r="A349" s="247"/>
      <c r="B349" s="264"/>
      <c r="C349" s="264"/>
      <c r="D349" s="307"/>
      <c r="E349" s="307"/>
      <c r="F349" s="307"/>
      <c r="G349" s="307"/>
      <c r="H349" s="307"/>
      <c r="I349" s="307"/>
      <c r="J349" s="307"/>
      <c r="K349" s="307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7"/>
      <c r="W349" s="307"/>
      <c r="X349" s="307"/>
      <c r="Y349" s="307"/>
      <c r="Z349" s="307"/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7"/>
      <c r="AK349" s="307"/>
      <c r="AL349" s="307"/>
      <c r="AM349" s="307"/>
      <c r="AN349" s="307"/>
      <c r="AO349" s="307"/>
      <c r="AP349" s="307"/>
      <c r="AQ349" s="307"/>
      <c r="AR349" s="307"/>
      <c r="AS349" s="307"/>
      <c r="AT349" s="307"/>
      <c r="AU349" s="307"/>
      <c r="AV349" s="307"/>
      <c r="AW349" s="307"/>
      <c r="AX349" s="307"/>
      <c r="AY349" s="307"/>
      <c r="AZ349" s="307"/>
      <c r="BA349" s="307"/>
      <c r="BB349" s="307"/>
      <c r="BC349" s="307"/>
      <c r="BD349" s="307"/>
      <c r="BE349" s="307"/>
      <c r="BF349" s="307"/>
      <c r="BG349" s="307"/>
      <c r="BH349" s="307"/>
      <c r="BI349" s="307"/>
      <c r="BJ349" s="307"/>
      <c r="BK349" s="307"/>
      <c r="BL349" s="307"/>
      <c r="BM349" s="307"/>
      <c r="BN349" s="307"/>
      <c r="BO349" s="307"/>
      <c r="BP349" s="307"/>
      <c r="BQ349" s="307"/>
      <c r="BR349" s="307"/>
      <c r="BS349" s="307"/>
      <c r="BT349" s="409"/>
      <c r="BV349" s="309"/>
      <c r="BW349" s="309"/>
      <c r="BX349" s="309"/>
      <c r="BY349" s="309"/>
      <c r="BZ349" s="309"/>
      <c r="CA349" s="309"/>
      <c r="CB349" s="309"/>
      <c r="CC349" s="309"/>
      <c r="CD349" s="309"/>
      <c r="CE349" s="309"/>
      <c r="CF349" s="309"/>
      <c r="CG349" s="309"/>
      <c r="CH349" s="309"/>
      <c r="CI349" s="309"/>
      <c r="CJ349" s="309"/>
      <c r="CK349" s="309"/>
      <c r="CL349" s="309"/>
      <c r="CM349" s="309"/>
      <c r="CN349" s="309"/>
      <c r="CO349" s="309"/>
      <c r="CP349" s="309"/>
      <c r="CQ349" s="309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9"/>
      <c r="DC349" s="309"/>
      <c r="DD349" s="309"/>
      <c r="DE349" s="309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9"/>
      <c r="DQ349" s="309"/>
      <c r="DR349" s="309"/>
      <c r="DS349" s="309"/>
      <c r="DT349" s="309"/>
      <c r="DU349" s="309"/>
      <c r="DV349" s="309"/>
      <c r="DW349" s="309"/>
      <c r="DX349" s="309"/>
      <c r="DY349" s="309"/>
      <c r="DZ349" s="309"/>
      <c r="EA349" s="309"/>
      <c r="EB349" s="309"/>
      <c r="EC349" s="309"/>
      <c r="ED349" s="309"/>
      <c r="EE349" s="309"/>
      <c r="EF349" s="309"/>
      <c r="EG349" s="309"/>
      <c r="EH349" s="309"/>
      <c r="EI349" s="309"/>
      <c r="EJ349" s="309"/>
      <c r="EK349" s="309"/>
      <c r="EL349" s="309"/>
      <c r="EM349" s="309"/>
      <c r="EN349" s="309"/>
      <c r="EO349" s="309"/>
      <c r="EP349" s="309"/>
      <c r="EQ349" s="309"/>
      <c r="ER349" s="309"/>
      <c r="ES349" s="309"/>
      <c r="ET349" s="309"/>
      <c r="EU349" s="309"/>
      <c r="EV349" s="309"/>
      <c r="EW349" s="309"/>
      <c r="EX349" s="309"/>
      <c r="EY349" s="309"/>
      <c r="EZ349" s="309"/>
      <c r="FA349" s="309"/>
      <c r="FB349" s="309"/>
      <c r="FC349" s="309"/>
      <c r="FD349" s="309"/>
      <c r="FE349" s="309"/>
      <c r="FF349" s="309"/>
      <c r="FG349" s="309"/>
      <c r="FH349" s="309"/>
      <c r="FI349" s="309"/>
      <c r="FJ349" s="309"/>
      <c r="FK349" s="309"/>
      <c r="FL349" s="309"/>
      <c r="FM349" s="309"/>
      <c r="FN349" s="309"/>
      <c r="FO349" s="309"/>
      <c r="FP349" s="309"/>
      <c r="FQ349" s="309"/>
      <c r="FR349" s="309"/>
      <c r="FS349" s="309"/>
      <c r="FT349" s="309"/>
      <c r="FU349" s="309"/>
      <c r="FV349" s="309"/>
      <c r="FW349" s="309"/>
      <c r="FX349" s="309"/>
      <c r="FY349" s="309"/>
      <c r="FZ349" s="309"/>
      <c r="GA349" s="309"/>
      <c r="GB349" s="309"/>
      <c r="GC349" s="309"/>
      <c r="GD349" s="309"/>
      <c r="GE349" s="309"/>
      <c r="GF349" s="309"/>
      <c r="GG349" s="309"/>
      <c r="GH349" s="309"/>
      <c r="GI349" s="309"/>
      <c r="GJ349" s="309"/>
      <c r="GK349" s="309"/>
      <c r="GL349" s="309"/>
      <c r="GM349" s="309"/>
      <c r="GN349" s="309"/>
      <c r="GO349" s="309"/>
      <c r="GP349" s="309"/>
      <c r="GQ349" s="309"/>
      <c r="GR349" s="309"/>
      <c r="GS349" s="309"/>
      <c r="GT349" s="309"/>
      <c r="GU349" s="309"/>
      <c r="GV349" s="309"/>
      <c r="GW349" s="309"/>
      <c r="GX349" s="309"/>
      <c r="GY349" s="309"/>
      <c r="GZ349" s="309"/>
      <c r="HA349" s="309"/>
      <c r="HB349" s="309"/>
      <c r="HC349" s="309"/>
      <c r="HD349" s="309"/>
      <c r="HE349" s="309"/>
      <c r="HF349" s="309"/>
      <c r="HG349" s="309"/>
      <c r="HH349" s="309"/>
      <c r="HI349" s="309"/>
      <c r="HJ349" s="309"/>
      <c r="HK349" s="309"/>
      <c r="HL349" s="309"/>
      <c r="HM349" s="309"/>
      <c r="HN349" s="309"/>
      <c r="HO349" s="309"/>
      <c r="HP349" s="309"/>
      <c r="HQ349" s="309"/>
      <c r="HR349" s="309"/>
      <c r="HS349" s="309"/>
      <c r="HT349" s="309"/>
      <c r="HU349" s="309"/>
      <c r="HV349" s="309"/>
      <c r="HW349" s="309"/>
      <c r="HX349" s="309"/>
      <c r="HY349" s="309"/>
      <c r="HZ349" s="309"/>
      <c r="IA349" s="309"/>
      <c r="IB349" s="309"/>
      <c r="IC349" s="309"/>
      <c r="ID349" s="309"/>
      <c r="IE349" s="309"/>
      <c r="IF349" s="309"/>
      <c r="IG349" s="309"/>
      <c r="IH349" s="309"/>
    </row>
    <row r="350" spans="1:242" ht="12.75" customHeight="1" x14ac:dyDescent="0.25">
      <c r="A350" s="247"/>
      <c r="B350" s="264"/>
      <c r="C350" s="264"/>
      <c r="D350" s="307"/>
      <c r="E350" s="307"/>
      <c r="F350" s="307"/>
      <c r="G350" s="307"/>
      <c r="H350" s="307"/>
      <c r="I350" s="307"/>
      <c r="J350" s="307"/>
      <c r="K350" s="307"/>
      <c r="L350" s="307"/>
      <c r="M350" s="307"/>
      <c r="N350" s="307"/>
      <c r="O350" s="307"/>
      <c r="P350" s="307"/>
      <c r="Q350" s="307"/>
      <c r="R350" s="307"/>
      <c r="S350" s="307"/>
      <c r="T350" s="307"/>
      <c r="U350" s="307"/>
      <c r="V350" s="307"/>
      <c r="W350" s="307"/>
      <c r="X350" s="307"/>
      <c r="Y350" s="307"/>
      <c r="Z350" s="307"/>
      <c r="AA350" s="307"/>
      <c r="AB350" s="307"/>
      <c r="AC350" s="307"/>
      <c r="AD350" s="307"/>
      <c r="AE350" s="307"/>
      <c r="AF350" s="307"/>
      <c r="AG350" s="307"/>
      <c r="AH350" s="307"/>
      <c r="AI350" s="307"/>
      <c r="AJ350" s="307"/>
      <c r="AK350" s="307"/>
      <c r="AL350" s="307"/>
      <c r="AM350" s="307"/>
      <c r="AN350" s="307"/>
      <c r="AO350" s="307"/>
      <c r="AP350" s="307"/>
      <c r="AQ350" s="307"/>
      <c r="AR350" s="307"/>
      <c r="AS350" s="307"/>
      <c r="AT350" s="307"/>
      <c r="AU350" s="307"/>
      <c r="AV350" s="307"/>
      <c r="AW350" s="307"/>
      <c r="AX350" s="307"/>
      <c r="AY350" s="307"/>
      <c r="AZ350" s="307"/>
      <c r="BA350" s="307"/>
      <c r="BB350" s="307"/>
      <c r="BC350" s="307"/>
      <c r="BD350" s="307"/>
      <c r="BE350" s="307"/>
      <c r="BF350" s="307"/>
      <c r="BG350" s="307"/>
      <c r="BH350" s="307"/>
      <c r="BI350" s="307"/>
      <c r="BJ350" s="307"/>
      <c r="BK350" s="307"/>
      <c r="BL350" s="307"/>
      <c r="BM350" s="307"/>
      <c r="BN350" s="307"/>
      <c r="BO350" s="307"/>
      <c r="BP350" s="307"/>
      <c r="BQ350" s="307"/>
      <c r="BR350" s="307"/>
      <c r="BS350" s="307"/>
      <c r="BT350" s="409"/>
      <c r="BV350" s="309"/>
      <c r="BW350" s="309"/>
      <c r="BX350" s="309"/>
      <c r="BY350" s="309"/>
      <c r="BZ350" s="309"/>
      <c r="CA350" s="309"/>
      <c r="CB350" s="309"/>
      <c r="CC350" s="309"/>
      <c r="CD350" s="309"/>
      <c r="CE350" s="309"/>
      <c r="CF350" s="309"/>
      <c r="CG350" s="309"/>
      <c r="CH350" s="309"/>
      <c r="CI350" s="309"/>
      <c r="CJ350" s="309"/>
      <c r="CK350" s="309"/>
      <c r="CL350" s="309"/>
      <c r="CM350" s="309"/>
      <c r="CN350" s="309"/>
      <c r="CO350" s="309"/>
      <c r="CP350" s="309"/>
      <c r="CQ350" s="309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9"/>
      <c r="DC350" s="309"/>
      <c r="DD350" s="309"/>
      <c r="DE350" s="309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9"/>
      <c r="DQ350" s="309"/>
      <c r="DR350" s="309"/>
      <c r="DS350" s="309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9"/>
      <c r="EE350" s="309"/>
      <c r="EF350" s="309"/>
      <c r="EG350" s="309"/>
      <c r="EH350" s="309"/>
      <c r="EI350" s="309"/>
      <c r="EJ350" s="309"/>
      <c r="EK350" s="309"/>
      <c r="EL350" s="309"/>
      <c r="EM350" s="309"/>
      <c r="EN350" s="309"/>
      <c r="EO350" s="309"/>
      <c r="EP350" s="309"/>
      <c r="EQ350" s="309"/>
      <c r="ER350" s="309"/>
      <c r="ES350" s="309"/>
      <c r="ET350" s="309"/>
      <c r="EU350" s="309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9"/>
      <c r="FG350" s="309"/>
      <c r="FH350" s="309"/>
      <c r="FI350" s="309"/>
      <c r="FJ350" s="309"/>
      <c r="FK350" s="309"/>
      <c r="FL350" s="309"/>
      <c r="FM350" s="309"/>
      <c r="FN350" s="309"/>
      <c r="FO350" s="309"/>
      <c r="FP350" s="309"/>
      <c r="FQ350" s="309"/>
      <c r="FR350" s="309"/>
      <c r="FS350" s="309"/>
      <c r="FT350" s="309"/>
      <c r="FU350" s="309"/>
      <c r="FV350" s="309"/>
      <c r="FW350" s="309"/>
      <c r="FX350" s="309"/>
      <c r="FY350" s="309"/>
      <c r="FZ350" s="309"/>
      <c r="GA350" s="309"/>
      <c r="GB350" s="309"/>
      <c r="GC350" s="309"/>
      <c r="GD350" s="309"/>
      <c r="GE350" s="309"/>
      <c r="GF350" s="309"/>
      <c r="GG350" s="309"/>
      <c r="GH350" s="309"/>
      <c r="GI350" s="309"/>
      <c r="GJ350" s="309"/>
      <c r="GK350" s="309"/>
      <c r="GL350" s="309"/>
      <c r="GM350" s="309"/>
      <c r="GN350" s="309"/>
      <c r="GO350" s="309"/>
      <c r="GP350" s="309"/>
      <c r="GQ350" s="309"/>
      <c r="GR350" s="309"/>
      <c r="GS350" s="309"/>
      <c r="GT350" s="309"/>
      <c r="GU350" s="309"/>
      <c r="GV350" s="309"/>
      <c r="GW350" s="309"/>
      <c r="GX350" s="309"/>
      <c r="GY350" s="309"/>
      <c r="GZ350" s="309"/>
      <c r="HA350" s="309"/>
      <c r="HB350" s="309"/>
      <c r="HC350" s="309"/>
      <c r="HD350" s="309"/>
      <c r="HE350" s="309"/>
      <c r="HF350" s="309"/>
      <c r="HG350" s="309"/>
      <c r="HH350" s="309"/>
      <c r="HI350" s="309"/>
      <c r="HJ350" s="309"/>
      <c r="HK350" s="309"/>
      <c r="HL350" s="309"/>
      <c r="HM350" s="309"/>
      <c r="HN350" s="309"/>
      <c r="HO350" s="309"/>
      <c r="HP350" s="309"/>
      <c r="HQ350" s="309"/>
      <c r="HR350" s="309"/>
      <c r="HS350" s="309"/>
      <c r="HT350" s="309"/>
      <c r="HU350" s="309"/>
      <c r="HV350" s="309"/>
      <c r="HW350" s="309"/>
      <c r="HX350" s="309"/>
      <c r="HY350" s="309"/>
      <c r="HZ350" s="309"/>
      <c r="IA350" s="309"/>
      <c r="IB350" s="309"/>
      <c r="IC350" s="309"/>
      <c r="ID350" s="309"/>
      <c r="IE350" s="309"/>
      <c r="IF350" s="309"/>
      <c r="IG350" s="309"/>
      <c r="IH350" s="309"/>
    </row>
    <row r="351" spans="1:242" ht="12.75" customHeight="1" x14ac:dyDescent="0.25">
      <c r="A351" s="247"/>
      <c r="B351" s="264"/>
      <c r="C351" s="264"/>
      <c r="D351" s="307"/>
      <c r="E351" s="307"/>
      <c r="F351" s="307"/>
      <c r="G351" s="307"/>
      <c r="H351" s="307"/>
      <c r="I351" s="307"/>
      <c r="J351" s="307"/>
      <c r="K351" s="307"/>
      <c r="L351" s="307"/>
      <c r="M351" s="307"/>
      <c r="N351" s="307"/>
      <c r="O351" s="307"/>
      <c r="P351" s="307"/>
      <c r="Q351" s="307"/>
      <c r="R351" s="307"/>
      <c r="S351" s="307"/>
      <c r="T351" s="307"/>
      <c r="U351" s="307"/>
      <c r="V351" s="307"/>
      <c r="W351" s="307"/>
      <c r="X351" s="307"/>
      <c r="Y351" s="307"/>
      <c r="Z351" s="307"/>
      <c r="AA351" s="307"/>
      <c r="AB351" s="307"/>
      <c r="AC351" s="307"/>
      <c r="AD351" s="307"/>
      <c r="AE351" s="307"/>
      <c r="AF351" s="307"/>
      <c r="AG351" s="307"/>
      <c r="AH351" s="307"/>
      <c r="AI351" s="307"/>
      <c r="AJ351" s="307"/>
      <c r="AK351" s="307"/>
      <c r="AL351" s="307"/>
      <c r="AM351" s="307"/>
      <c r="AN351" s="307"/>
      <c r="AO351" s="307"/>
      <c r="AP351" s="307"/>
      <c r="AQ351" s="307"/>
      <c r="AR351" s="307"/>
      <c r="AS351" s="307"/>
      <c r="AT351" s="307"/>
      <c r="AU351" s="307"/>
      <c r="AV351" s="307"/>
      <c r="AW351" s="307"/>
      <c r="AX351" s="307"/>
      <c r="AY351" s="307"/>
      <c r="AZ351" s="307"/>
      <c r="BA351" s="307"/>
      <c r="BB351" s="307"/>
      <c r="BC351" s="307"/>
      <c r="BD351" s="307"/>
      <c r="BE351" s="307"/>
      <c r="BF351" s="307"/>
      <c r="BG351" s="307"/>
      <c r="BH351" s="307"/>
      <c r="BI351" s="307"/>
      <c r="BJ351" s="307"/>
      <c r="BK351" s="307"/>
      <c r="BL351" s="307"/>
      <c r="BM351" s="307"/>
      <c r="BN351" s="307"/>
      <c r="BO351" s="307"/>
      <c r="BP351" s="307"/>
      <c r="BQ351" s="307"/>
      <c r="BR351" s="307"/>
      <c r="BS351" s="307"/>
      <c r="BT351" s="409"/>
      <c r="BV351" s="309"/>
      <c r="BW351" s="309"/>
      <c r="BX351" s="309"/>
      <c r="BY351" s="309"/>
      <c r="BZ351" s="309"/>
      <c r="CA351" s="309"/>
      <c r="CB351" s="309"/>
      <c r="CC351" s="309"/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9"/>
      <c r="CO351" s="309"/>
      <c r="CP351" s="309"/>
      <c r="CQ351" s="309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9"/>
      <c r="DC351" s="309"/>
      <c r="DD351" s="309"/>
      <c r="DE351" s="309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9"/>
      <c r="DQ351" s="309"/>
      <c r="DR351" s="309"/>
      <c r="DS351" s="309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9"/>
      <c r="EE351" s="309"/>
      <c r="EF351" s="309"/>
      <c r="EG351" s="309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9"/>
      <c r="ES351" s="309"/>
      <c r="ET351" s="309"/>
      <c r="EU351" s="309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9"/>
      <c r="FF351" s="309"/>
      <c r="FG351" s="309"/>
      <c r="FH351" s="309"/>
      <c r="FI351" s="309"/>
      <c r="FJ351" s="309"/>
      <c r="FK351" s="309"/>
      <c r="FL351" s="309"/>
      <c r="FM351" s="309"/>
      <c r="FN351" s="309"/>
      <c r="FO351" s="309"/>
      <c r="FP351" s="309"/>
      <c r="FQ351" s="309"/>
      <c r="FR351" s="309"/>
      <c r="FS351" s="309"/>
      <c r="FT351" s="309"/>
      <c r="FU351" s="309"/>
      <c r="FV351" s="309"/>
      <c r="FW351" s="309"/>
      <c r="FX351" s="309"/>
      <c r="FY351" s="309"/>
      <c r="FZ351" s="309"/>
      <c r="GA351" s="309"/>
      <c r="GB351" s="309"/>
      <c r="GC351" s="309"/>
      <c r="GD351" s="309"/>
      <c r="GE351" s="309"/>
      <c r="GF351" s="309"/>
      <c r="GG351" s="309"/>
      <c r="GH351" s="309"/>
      <c r="GI351" s="309"/>
      <c r="GJ351" s="309"/>
      <c r="GK351" s="309"/>
      <c r="GL351" s="309"/>
      <c r="GM351" s="309"/>
      <c r="GN351" s="309"/>
      <c r="GO351" s="309"/>
      <c r="GP351" s="309"/>
      <c r="GQ351" s="309"/>
      <c r="GR351" s="309"/>
      <c r="GS351" s="309"/>
      <c r="GT351" s="309"/>
      <c r="GU351" s="309"/>
      <c r="GV351" s="309"/>
      <c r="GW351" s="309"/>
      <c r="GX351" s="309"/>
      <c r="GY351" s="309"/>
      <c r="GZ351" s="309"/>
      <c r="HA351" s="309"/>
      <c r="HB351" s="309"/>
      <c r="HC351" s="309"/>
      <c r="HD351" s="309"/>
      <c r="HE351" s="309"/>
      <c r="HF351" s="309"/>
      <c r="HG351" s="309"/>
      <c r="HH351" s="309"/>
      <c r="HI351" s="309"/>
      <c r="HJ351" s="309"/>
      <c r="HK351" s="309"/>
      <c r="HL351" s="309"/>
      <c r="HM351" s="309"/>
      <c r="HN351" s="309"/>
      <c r="HO351" s="309"/>
      <c r="HP351" s="309"/>
      <c r="HQ351" s="309"/>
      <c r="HR351" s="309"/>
      <c r="HS351" s="309"/>
      <c r="HT351" s="309"/>
      <c r="HU351" s="309"/>
      <c r="HV351" s="309"/>
      <c r="HW351" s="309"/>
      <c r="HX351" s="309"/>
      <c r="HY351" s="309"/>
      <c r="HZ351" s="309"/>
      <c r="IA351" s="309"/>
      <c r="IB351" s="309"/>
      <c r="IC351" s="309"/>
      <c r="ID351" s="309"/>
      <c r="IE351" s="309"/>
      <c r="IF351" s="309"/>
      <c r="IG351" s="309"/>
      <c r="IH351" s="309"/>
    </row>
    <row r="352" spans="1:242" ht="12.75" customHeight="1" x14ac:dyDescent="0.25">
      <c r="A352" s="247"/>
      <c r="B352" s="264"/>
      <c r="C352" s="264"/>
      <c r="D352" s="307"/>
      <c r="E352" s="307"/>
      <c r="F352" s="307"/>
      <c r="G352" s="307"/>
      <c r="H352" s="307"/>
      <c r="I352" s="307"/>
      <c r="J352" s="307"/>
      <c r="K352" s="307"/>
      <c r="L352" s="307"/>
      <c r="M352" s="307"/>
      <c r="N352" s="307"/>
      <c r="O352" s="307"/>
      <c r="P352" s="307"/>
      <c r="Q352" s="307"/>
      <c r="R352" s="307"/>
      <c r="S352" s="307"/>
      <c r="T352" s="307"/>
      <c r="U352" s="307"/>
      <c r="V352" s="307"/>
      <c r="W352" s="307"/>
      <c r="X352" s="307"/>
      <c r="Y352" s="307"/>
      <c r="Z352" s="307"/>
      <c r="AA352" s="307"/>
      <c r="AB352" s="307"/>
      <c r="AC352" s="307"/>
      <c r="AD352" s="307"/>
      <c r="AE352" s="307"/>
      <c r="AF352" s="307"/>
      <c r="AG352" s="307"/>
      <c r="AH352" s="307"/>
      <c r="AI352" s="307"/>
      <c r="AJ352" s="307"/>
      <c r="AK352" s="307"/>
      <c r="AL352" s="307"/>
      <c r="AM352" s="307"/>
      <c r="AN352" s="307"/>
      <c r="AO352" s="307"/>
      <c r="AP352" s="307"/>
      <c r="AQ352" s="307"/>
      <c r="AR352" s="307"/>
      <c r="AS352" s="307"/>
      <c r="AT352" s="307"/>
      <c r="AU352" s="307"/>
      <c r="AV352" s="307"/>
      <c r="AW352" s="307"/>
      <c r="AX352" s="307"/>
      <c r="AY352" s="307"/>
      <c r="AZ352" s="307"/>
      <c r="BA352" s="307"/>
      <c r="BB352" s="307"/>
      <c r="BC352" s="307"/>
      <c r="BD352" s="307"/>
      <c r="BE352" s="307"/>
      <c r="BF352" s="307"/>
      <c r="BG352" s="307"/>
      <c r="BH352" s="307"/>
      <c r="BI352" s="307"/>
      <c r="BJ352" s="307"/>
      <c r="BK352" s="307"/>
      <c r="BL352" s="307"/>
      <c r="BM352" s="307"/>
      <c r="BN352" s="307"/>
      <c r="BO352" s="307"/>
      <c r="BP352" s="307"/>
      <c r="BQ352" s="307"/>
      <c r="BR352" s="307"/>
      <c r="BS352" s="307"/>
      <c r="BT352" s="409"/>
      <c r="BV352" s="309"/>
      <c r="BW352" s="309"/>
      <c r="BX352" s="309"/>
      <c r="BY352" s="309"/>
      <c r="BZ352" s="309"/>
      <c r="CA352" s="309"/>
      <c r="CB352" s="309"/>
      <c r="CC352" s="309"/>
      <c r="CD352" s="309"/>
      <c r="CE352" s="309"/>
      <c r="CF352" s="309"/>
      <c r="CG352" s="309"/>
      <c r="CH352" s="309"/>
      <c r="CI352" s="309"/>
      <c r="CJ352" s="309"/>
      <c r="CK352" s="309"/>
      <c r="CL352" s="309"/>
      <c r="CM352" s="309"/>
      <c r="CN352" s="309"/>
      <c r="CO352" s="309"/>
      <c r="CP352" s="309"/>
      <c r="CQ352" s="309"/>
      <c r="CR352" s="309"/>
      <c r="CS352" s="309"/>
      <c r="CT352" s="309"/>
      <c r="CU352" s="309"/>
      <c r="CV352" s="309"/>
      <c r="CW352" s="309"/>
      <c r="CX352" s="309"/>
      <c r="CY352" s="309"/>
      <c r="CZ352" s="309"/>
      <c r="DA352" s="309"/>
      <c r="DB352" s="309"/>
      <c r="DC352" s="309"/>
      <c r="DD352" s="309"/>
      <c r="DE352" s="309"/>
      <c r="DF352" s="309"/>
      <c r="DG352" s="309"/>
      <c r="DH352" s="309"/>
      <c r="DI352" s="309"/>
      <c r="DJ352" s="309"/>
      <c r="DK352" s="309"/>
      <c r="DL352" s="309"/>
      <c r="DM352" s="309"/>
      <c r="DN352" s="309"/>
      <c r="DO352" s="309"/>
      <c r="DP352" s="309"/>
      <c r="DQ352" s="309"/>
      <c r="DR352" s="309"/>
      <c r="DS352" s="309"/>
      <c r="DT352" s="309"/>
      <c r="DU352" s="309"/>
      <c r="DV352" s="309"/>
      <c r="DW352" s="309"/>
      <c r="DX352" s="309"/>
      <c r="DY352" s="309"/>
      <c r="DZ352" s="309"/>
      <c r="EA352" s="309"/>
      <c r="EB352" s="309"/>
      <c r="EC352" s="309"/>
      <c r="ED352" s="309"/>
      <c r="EE352" s="309"/>
      <c r="EF352" s="309"/>
      <c r="EG352" s="309"/>
      <c r="EH352" s="309"/>
      <c r="EI352" s="309"/>
      <c r="EJ352" s="309"/>
      <c r="EK352" s="309"/>
      <c r="EL352" s="309"/>
      <c r="EM352" s="309"/>
      <c r="EN352" s="309"/>
      <c r="EO352" s="309"/>
      <c r="EP352" s="309"/>
      <c r="EQ352" s="309"/>
      <c r="ER352" s="309"/>
      <c r="ES352" s="309"/>
      <c r="ET352" s="309"/>
      <c r="EU352" s="309"/>
      <c r="EV352" s="309"/>
      <c r="EW352" s="309"/>
      <c r="EX352" s="309"/>
      <c r="EY352" s="309"/>
      <c r="EZ352" s="309"/>
      <c r="FA352" s="309"/>
      <c r="FB352" s="309"/>
      <c r="FC352" s="309"/>
      <c r="FD352" s="309"/>
      <c r="FE352" s="309"/>
      <c r="FF352" s="309"/>
      <c r="FG352" s="309"/>
      <c r="FH352" s="309"/>
      <c r="FI352" s="309"/>
      <c r="FJ352" s="309"/>
      <c r="FK352" s="309"/>
      <c r="FL352" s="309"/>
      <c r="FM352" s="309"/>
      <c r="FN352" s="309"/>
      <c r="FO352" s="309"/>
      <c r="FP352" s="309"/>
      <c r="FQ352" s="309"/>
      <c r="FR352" s="309"/>
      <c r="FS352" s="309"/>
      <c r="FT352" s="309"/>
      <c r="FU352" s="309"/>
      <c r="FV352" s="309"/>
      <c r="FW352" s="309"/>
      <c r="FX352" s="309"/>
      <c r="FY352" s="309"/>
      <c r="FZ352" s="309"/>
      <c r="GA352" s="309"/>
      <c r="GB352" s="309"/>
      <c r="GC352" s="309"/>
      <c r="GD352" s="309"/>
      <c r="GE352" s="309"/>
      <c r="GF352" s="309"/>
      <c r="GG352" s="309"/>
      <c r="GH352" s="309"/>
      <c r="GI352" s="309"/>
      <c r="GJ352" s="309"/>
      <c r="GK352" s="309"/>
      <c r="GL352" s="309"/>
      <c r="GM352" s="309"/>
      <c r="GN352" s="309"/>
      <c r="GO352" s="309"/>
      <c r="GP352" s="309"/>
      <c r="GQ352" s="309"/>
      <c r="GR352" s="309"/>
      <c r="GS352" s="309"/>
      <c r="GT352" s="309"/>
      <c r="GU352" s="309"/>
      <c r="GV352" s="309"/>
      <c r="GW352" s="309"/>
      <c r="GX352" s="309"/>
      <c r="GY352" s="309"/>
      <c r="GZ352" s="309"/>
      <c r="HA352" s="309"/>
      <c r="HB352" s="309"/>
      <c r="HC352" s="309"/>
      <c r="HD352" s="309"/>
      <c r="HE352" s="309"/>
      <c r="HF352" s="309"/>
      <c r="HG352" s="309"/>
      <c r="HH352" s="309"/>
      <c r="HI352" s="309"/>
      <c r="HJ352" s="309"/>
      <c r="HK352" s="309"/>
      <c r="HL352" s="309"/>
      <c r="HM352" s="309"/>
      <c r="HN352" s="309"/>
      <c r="HO352" s="309"/>
      <c r="HP352" s="309"/>
      <c r="HQ352" s="309"/>
      <c r="HR352" s="309"/>
      <c r="HS352" s="309"/>
      <c r="HT352" s="309"/>
      <c r="HU352" s="309"/>
      <c r="HV352" s="309"/>
      <c r="HW352" s="309"/>
      <c r="HX352" s="309"/>
      <c r="HY352" s="309"/>
      <c r="HZ352" s="309"/>
      <c r="IA352" s="309"/>
      <c r="IB352" s="309"/>
      <c r="IC352" s="309"/>
      <c r="ID352" s="309"/>
      <c r="IE352" s="309"/>
      <c r="IF352" s="309"/>
      <c r="IG352" s="309"/>
      <c r="IH352" s="309"/>
    </row>
    <row r="353" spans="1:242" ht="12.75" customHeight="1" x14ac:dyDescent="0.25">
      <c r="A353" s="247"/>
      <c r="B353" s="264"/>
      <c r="C353" s="264"/>
      <c r="D353" s="307"/>
      <c r="E353" s="307"/>
      <c r="F353" s="307"/>
      <c r="G353" s="307"/>
      <c r="H353" s="307"/>
      <c r="I353" s="307"/>
      <c r="J353" s="307"/>
      <c r="K353" s="307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7"/>
      <c r="W353" s="307"/>
      <c r="X353" s="307"/>
      <c r="Y353" s="307"/>
      <c r="Z353" s="307"/>
      <c r="AA353" s="307"/>
      <c r="AB353" s="307"/>
      <c r="AC353" s="307"/>
      <c r="AD353" s="307"/>
      <c r="AE353" s="307"/>
      <c r="AF353" s="307"/>
      <c r="AG353" s="307"/>
      <c r="AH353" s="307"/>
      <c r="AI353" s="307"/>
      <c r="AJ353" s="307"/>
      <c r="AK353" s="307"/>
      <c r="AL353" s="307"/>
      <c r="AM353" s="307"/>
      <c r="AN353" s="307"/>
      <c r="AO353" s="307"/>
      <c r="AP353" s="307"/>
      <c r="AQ353" s="307"/>
      <c r="AR353" s="307"/>
      <c r="AS353" s="307"/>
      <c r="AT353" s="307"/>
      <c r="AU353" s="307"/>
      <c r="AV353" s="307"/>
      <c r="AW353" s="307"/>
      <c r="AX353" s="307"/>
      <c r="AY353" s="307"/>
      <c r="AZ353" s="307"/>
      <c r="BA353" s="307"/>
      <c r="BB353" s="307"/>
      <c r="BC353" s="307"/>
      <c r="BD353" s="307"/>
      <c r="BE353" s="307"/>
      <c r="BF353" s="307"/>
      <c r="BG353" s="307"/>
      <c r="BH353" s="307"/>
      <c r="BI353" s="307"/>
      <c r="BJ353" s="307"/>
      <c r="BK353" s="307"/>
      <c r="BL353" s="307"/>
      <c r="BM353" s="307"/>
      <c r="BN353" s="307"/>
      <c r="BO353" s="307"/>
      <c r="BP353" s="307"/>
      <c r="BQ353" s="307"/>
      <c r="BR353" s="307"/>
      <c r="BS353" s="307"/>
      <c r="BT353" s="409"/>
      <c r="BV353" s="309"/>
      <c r="BW353" s="309"/>
      <c r="BX353" s="309"/>
      <c r="BY353" s="309"/>
      <c r="BZ353" s="309"/>
      <c r="CA353" s="309"/>
      <c r="CB353" s="309"/>
      <c r="CC353" s="309"/>
      <c r="CD353" s="309"/>
      <c r="CE353" s="309"/>
      <c r="CF353" s="309"/>
      <c r="CG353" s="309"/>
      <c r="CH353" s="309"/>
      <c r="CI353" s="309"/>
      <c r="CJ353" s="309"/>
      <c r="CK353" s="309"/>
      <c r="CL353" s="309"/>
      <c r="CM353" s="309"/>
      <c r="CN353" s="309"/>
      <c r="CO353" s="309"/>
      <c r="CP353" s="309"/>
      <c r="CQ353" s="309"/>
      <c r="CR353" s="309"/>
      <c r="CS353" s="309"/>
      <c r="CT353" s="309"/>
      <c r="CU353" s="309"/>
      <c r="CV353" s="309"/>
      <c r="CW353" s="309"/>
      <c r="CX353" s="309"/>
      <c r="CY353" s="309"/>
      <c r="CZ353" s="309"/>
      <c r="DA353" s="309"/>
      <c r="DB353" s="309"/>
      <c r="DC353" s="309"/>
      <c r="DD353" s="309"/>
      <c r="DE353" s="309"/>
      <c r="DF353" s="309"/>
      <c r="DG353" s="309"/>
      <c r="DH353" s="309"/>
      <c r="DI353" s="309"/>
      <c r="DJ353" s="309"/>
      <c r="DK353" s="309"/>
      <c r="DL353" s="309"/>
      <c r="DM353" s="309"/>
      <c r="DN353" s="309"/>
      <c r="DO353" s="309"/>
      <c r="DP353" s="309"/>
      <c r="DQ353" s="309"/>
      <c r="DR353" s="309"/>
      <c r="DS353" s="309"/>
      <c r="DT353" s="309"/>
      <c r="DU353" s="309"/>
      <c r="DV353" s="309"/>
      <c r="DW353" s="309"/>
      <c r="DX353" s="309"/>
      <c r="DY353" s="309"/>
      <c r="DZ353" s="309"/>
      <c r="EA353" s="309"/>
      <c r="EB353" s="309"/>
      <c r="EC353" s="309"/>
      <c r="ED353" s="309"/>
      <c r="EE353" s="309"/>
      <c r="EF353" s="309"/>
      <c r="EG353" s="309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9"/>
      <c r="ES353" s="309"/>
      <c r="ET353" s="309"/>
      <c r="EU353" s="309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309"/>
      <c r="FF353" s="309"/>
      <c r="FG353" s="309"/>
      <c r="FH353" s="309"/>
      <c r="FI353" s="309"/>
      <c r="FJ353" s="309"/>
      <c r="FK353" s="309"/>
      <c r="FL353" s="309"/>
      <c r="FM353" s="309"/>
      <c r="FN353" s="309"/>
      <c r="FO353" s="309"/>
      <c r="FP353" s="309"/>
      <c r="FQ353" s="309"/>
      <c r="FR353" s="309"/>
      <c r="FS353" s="309"/>
      <c r="FT353" s="309"/>
      <c r="FU353" s="309"/>
      <c r="FV353" s="309"/>
      <c r="FW353" s="309"/>
      <c r="FX353" s="309"/>
      <c r="FY353" s="309"/>
      <c r="FZ353" s="309"/>
      <c r="GA353" s="309"/>
      <c r="GB353" s="309"/>
      <c r="GC353" s="309"/>
      <c r="GD353" s="309"/>
      <c r="GE353" s="309"/>
      <c r="GF353" s="309"/>
      <c r="GG353" s="309"/>
      <c r="GH353" s="309"/>
      <c r="GI353" s="309"/>
      <c r="GJ353" s="309"/>
      <c r="GK353" s="309"/>
      <c r="GL353" s="309"/>
      <c r="GM353" s="309"/>
      <c r="GN353" s="309"/>
      <c r="GO353" s="309"/>
      <c r="GP353" s="309"/>
      <c r="GQ353" s="309"/>
      <c r="GR353" s="309"/>
      <c r="GS353" s="309"/>
      <c r="GT353" s="309"/>
      <c r="GU353" s="309"/>
      <c r="GV353" s="309"/>
      <c r="GW353" s="309"/>
      <c r="GX353" s="309"/>
      <c r="GY353" s="309"/>
      <c r="GZ353" s="309"/>
      <c r="HA353" s="309"/>
      <c r="HB353" s="309"/>
      <c r="HC353" s="309"/>
      <c r="HD353" s="309"/>
      <c r="HE353" s="309"/>
      <c r="HF353" s="309"/>
      <c r="HG353" s="309"/>
      <c r="HH353" s="309"/>
      <c r="HI353" s="309"/>
      <c r="HJ353" s="309"/>
      <c r="HK353" s="309"/>
      <c r="HL353" s="309"/>
      <c r="HM353" s="309"/>
      <c r="HN353" s="309"/>
      <c r="HO353" s="309"/>
      <c r="HP353" s="309"/>
      <c r="HQ353" s="309"/>
      <c r="HR353" s="309"/>
      <c r="HS353" s="309"/>
      <c r="HT353" s="309"/>
      <c r="HU353" s="309"/>
      <c r="HV353" s="309"/>
      <c r="HW353" s="309"/>
      <c r="HX353" s="309"/>
      <c r="HY353" s="309"/>
      <c r="HZ353" s="309"/>
      <c r="IA353" s="309"/>
      <c r="IB353" s="309"/>
      <c r="IC353" s="309"/>
      <c r="ID353" s="309"/>
      <c r="IE353" s="309"/>
      <c r="IF353" s="309"/>
      <c r="IG353" s="309"/>
      <c r="IH353" s="309"/>
    </row>
    <row r="354" spans="1:242" ht="12.75" customHeight="1" x14ac:dyDescent="0.25">
      <c r="A354" s="247"/>
      <c r="B354" s="264"/>
      <c r="C354" s="264"/>
      <c r="D354" s="307"/>
      <c r="E354" s="307"/>
      <c r="F354" s="307"/>
      <c r="G354" s="307"/>
      <c r="H354" s="307"/>
      <c r="I354" s="307"/>
      <c r="J354" s="307"/>
      <c r="K354" s="307"/>
      <c r="L354" s="307"/>
      <c r="M354" s="307"/>
      <c r="N354" s="307"/>
      <c r="O354" s="307"/>
      <c r="P354" s="307"/>
      <c r="Q354" s="307"/>
      <c r="R354" s="307"/>
      <c r="S354" s="307"/>
      <c r="T354" s="307"/>
      <c r="U354" s="307"/>
      <c r="V354" s="307"/>
      <c r="W354" s="307"/>
      <c r="X354" s="307"/>
      <c r="Y354" s="307"/>
      <c r="Z354" s="307"/>
      <c r="AA354" s="307"/>
      <c r="AB354" s="307"/>
      <c r="AC354" s="307"/>
      <c r="AD354" s="307"/>
      <c r="AE354" s="307"/>
      <c r="AF354" s="307"/>
      <c r="AG354" s="307"/>
      <c r="AH354" s="307"/>
      <c r="AI354" s="307"/>
      <c r="AJ354" s="307"/>
      <c r="AK354" s="307"/>
      <c r="AL354" s="307"/>
      <c r="AM354" s="307"/>
      <c r="AN354" s="307"/>
      <c r="AO354" s="307"/>
      <c r="AP354" s="307"/>
      <c r="AQ354" s="307"/>
      <c r="AR354" s="307"/>
      <c r="AS354" s="307"/>
      <c r="AT354" s="307"/>
      <c r="AU354" s="307"/>
      <c r="AV354" s="307"/>
      <c r="AW354" s="307"/>
      <c r="AX354" s="307"/>
      <c r="AY354" s="307"/>
      <c r="AZ354" s="307"/>
      <c r="BA354" s="307"/>
      <c r="BB354" s="307"/>
      <c r="BC354" s="307"/>
      <c r="BD354" s="307"/>
      <c r="BE354" s="307"/>
      <c r="BF354" s="307"/>
      <c r="BG354" s="307"/>
      <c r="BH354" s="307"/>
      <c r="BI354" s="307"/>
      <c r="BJ354" s="307"/>
      <c r="BK354" s="307"/>
      <c r="BL354" s="307"/>
      <c r="BM354" s="307"/>
      <c r="BN354" s="307"/>
      <c r="BO354" s="307"/>
      <c r="BP354" s="307"/>
      <c r="BQ354" s="307"/>
      <c r="BR354" s="307"/>
      <c r="BS354" s="307"/>
      <c r="BT354" s="409"/>
      <c r="BV354" s="309"/>
      <c r="BW354" s="309"/>
      <c r="BX354" s="309"/>
      <c r="BY354" s="309"/>
      <c r="BZ354" s="309"/>
      <c r="CA354" s="309"/>
      <c r="CB354" s="309"/>
      <c r="CC354" s="309"/>
      <c r="CD354" s="309"/>
      <c r="CE354" s="309"/>
      <c r="CF354" s="309"/>
      <c r="CG354" s="309"/>
      <c r="CH354" s="309"/>
      <c r="CI354" s="309"/>
      <c r="CJ354" s="309"/>
      <c r="CK354" s="309"/>
      <c r="CL354" s="309"/>
      <c r="CM354" s="309"/>
      <c r="CN354" s="309"/>
      <c r="CO354" s="309"/>
      <c r="CP354" s="309"/>
      <c r="CQ354" s="309"/>
      <c r="CR354" s="309"/>
      <c r="CS354" s="309"/>
      <c r="CT354" s="309"/>
      <c r="CU354" s="309"/>
      <c r="CV354" s="309"/>
      <c r="CW354" s="309"/>
      <c r="CX354" s="309"/>
      <c r="CY354" s="309"/>
      <c r="CZ354" s="309"/>
      <c r="DA354" s="309"/>
      <c r="DB354" s="309"/>
      <c r="DC354" s="309"/>
      <c r="DD354" s="309"/>
      <c r="DE354" s="309"/>
      <c r="DF354" s="309"/>
      <c r="DG354" s="309"/>
      <c r="DH354" s="309"/>
      <c r="DI354" s="309"/>
      <c r="DJ354" s="309"/>
      <c r="DK354" s="309"/>
      <c r="DL354" s="309"/>
      <c r="DM354" s="309"/>
      <c r="DN354" s="309"/>
      <c r="DO354" s="309"/>
      <c r="DP354" s="309"/>
      <c r="DQ354" s="309"/>
      <c r="DR354" s="309"/>
      <c r="DS354" s="309"/>
      <c r="DT354" s="309"/>
      <c r="DU354" s="309"/>
      <c r="DV354" s="309"/>
      <c r="DW354" s="309"/>
      <c r="DX354" s="309"/>
      <c r="DY354" s="309"/>
      <c r="DZ354" s="309"/>
      <c r="EA354" s="309"/>
      <c r="EB354" s="309"/>
      <c r="EC354" s="309"/>
      <c r="ED354" s="309"/>
      <c r="EE354" s="309"/>
      <c r="EF354" s="309"/>
      <c r="EG354" s="309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9"/>
      <c r="ES354" s="309"/>
      <c r="ET354" s="309"/>
      <c r="EU354" s="309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309"/>
      <c r="FF354" s="309"/>
      <c r="FG354" s="309"/>
      <c r="FH354" s="309"/>
      <c r="FI354" s="309"/>
      <c r="FJ354" s="309"/>
      <c r="FK354" s="309"/>
      <c r="FL354" s="309"/>
      <c r="FM354" s="309"/>
      <c r="FN354" s="309"/>
      <c r="FO354" s="309"/>
      <c r="FP354" s="309"/>
      <c r="FQ354" s="309"/>
      <c r="FR354" s="309"/>
      <c r="FS354" s="309"/>
      <c r="FT354" s="309"/>
      <c r="FU354" s="309"/>
      <c r="FV354" s="309"/>
      <c r="FW354" s="309"/>
      <c r="FX354" s="309"/>
      <c r="FY354" s="309"/>
      <c r="FZ354" s="309"/>
      <c r="GA354" s="309"/>
      <c r="GB354" s="309"/>
      <c r="GC354" s="309"/>
      <c r="GD354" s="309"/>
      <c r="GE354" s="309"/>
      <c r="GF354" s="309"/>
      <c r="GG354" s="309"/>
      <c r="GH354" s="309"/>
      <c r="GI354" s="309"/>
      <c r="GJ354" s="309"/>
      <c r="GK354" s="309"/>
      <c r="GL354" s="309"/>
      <c r="GM354" s="309"/>
      <c r="GN354" s="309"/>
      <c r="GO354" s="309"/>
      <c r="GP354" s="309"/>
      <c r="GQ354" s="309"/>
      <c r="GR354" s="309"/>
      <c r="GS354" s="309"/>
      <c r="GT354" s="309"/>
      <c r="GU354" s="309"/>
      <c r="GV354" s="309"/>
      <c r="GW354" s="309"/>
      <c r="GX354" s="309"/>
      <c r="GY354" s="309"/>
      <c r="GZ354" s="309"/>
      <c r="HA354" s="309"/>
      <c r="HB354" s="309"/>
      <c r="HC354" s="309"/>
      <c r="HD354" s="309"/>
      <c r="HE354" s="309"/>
      <c r="HF354" s="309"/>
      <c r="HG354" s="309"/>
      <c r="HH354" s="309"/>
      <c r="HI354" s="309"/>
      <c r="HJ354" s="309"/>
      <c r="HK354" s="309"/>
      <c r="HL354" s="309"/>
      <c r="HM354" s="309"/>
      <c r="HN354" s="309"/>
      <c r="HO354" s="309"/>
      <c r="HP354" s="309"/>
      <c r="HQ354" s="309"/>
      <c r="HR354" s="309"/>
      <c r="HS354" s="309"/>
      <c r="HT354" s="309"/>
      <c r="HU354" s="309"/>
      <c r="HV354" s="309"/>
      <c r="HW354" s="309"/>
      <c r="HX354" s="309"/>
      <c r="HY354" s="309"/>
      <c r="HZ354" s="309"/>
      <c r="IA354" s="309"/>
      <c r="IB354" s="309"/>
      <c r="IC354" s="309"/>
      <c r="ID354" s="309"/>
      <c r="IE354" s="309"/>
      <c r="IF354" s="309"/>
      <c r="IG354" s="309"/>
      <c r="IH354" s="309"/>
    </row>
    <row r="355" spans="1:242" ht="12.75" customHeight="1" x14ac:dyDescent="0.25">
      <c r="A355" s="247"/>
      <c r="B355" s="264"/>
      <c r="C355" s="264"/>
      <c r="D355" s="307"/>
      <c r="E355" s="307"/>
      <c r="F355" s="307"/>
      <c r="G355" s="307"/>
      <c r="H355" s="307"/>
      <c r="I355" s="307"/>
      <c r="J355" s="307"/>
      <c r="K355" s="307"/>
      <c r="L355" s="307"/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307"/>
      <c r="AB355" s="307"/>
      <c r="AC355" s="307"/>
      <c r="AD355" s="307"/>
      <c r="AE355" s="307"/>
      <c r="AF355" s="307"/>
      <c r="AG355" s="307"/>
      <c r="AH355" s="307"/>
      <c r="AI355" s="307"/>
      <c r="AJ355" s="307"/>
      <c r="AK355" s="307"/>
      <c r="AL355" s="307"/>
      <c r="AM355" s="307"/>
      <c r="AN355" s="307"/>
      <c r="AO355" s="307"/>
      <c r="AP355" s="307"/>
      <c r="AQ355" s="307"/>
      <c r="AR355" s="307"/>
      <c r="AS355" s="307"/>
      <c r="AT355" s="307"/>
      <c r="AU355" s="307"/>
      <c r="AV355" s="307"/>
      <c r="AW355" s="307"/>
      <c r="AX355" s="307"/>
      <c r="AY355" s="307"/>
      <c r="AZ355" s="307"/>
      <c r="BA355" s="307"/>
      <c r="BB355" s="307"/>
      <c r="BC355" s="307"/>
      <c r="BD355" s="307"/>
      <c r="BE355" s="307"/>
      <c r="BF355" s="307"/>
      <c r="BG355" s="307"/>
      <c r="BH355" s="307"/>
      <c r="BI355" s="307"/>
      <c r="BJ355" s="307"/>
      <c r="BK355" s="307"/>
      <c r="BL355" s="307"/>
      <c r="BM355" s="307"/>
      <c r="BN355" s="307"/>
      <c r="BO355" s="307"/>
      <c r="BP355" s="307"/>
      <c r="BQ355" s="307"/>
      <c r="BR355" s="307"/>
      <c r="BS355" s="307"/>
      <c r="BT355" s="409"/>
      <c r="BV355" s="309"/>
      <c r="BW355" s="309"/>
      <c r="BX355" s="309"/>
      <c r="BY355" s="309"/>
      <c r="BZ355" s="309"/>
      <c r="CA355" s="309"/>
      <c r="CB355" s="309"/>
      <c r="CC355" s="309"/>
      <c r="CD355" s="309"/>
      <c r="CE355" s="309"/>
      <c r="CF355" s="309"/>
      <c r="CG355" s="309"/>
      <c r="CH355" s="309"/>
      <c r="CI355" s="309"/>
      <c r="CJ355" s="309"/>
      <c r="CK355" s="309"/>
      <c r="CL355" s="309"/>
      <c r="CM355" s="309"/>
      <c r="CN355" s="309"/>
      <c r="CO355" s="309"/>
      <c r="CP355" s="309"/>
      <c r="CQ355" s="309"/>
      <c r="CR355" s="309"/>
      <c r="CS355" s="309"/>
      <c r="CT355" s="309"/>
      <c r="CU355" s="309"/>
      <c r="CV355" s="309"/>
      <c r="CW355" s="309"/>
      <c r="CX355" s="309"/>
      <c r="CY355" s="309"/>
      <c r="CZ355" s="309"/>
      <c r="DA355" s="309"/>
      <c r="DB355" s="309"/>
      <c r="DC355" s="309"/>
      <c r="DD355" s="309"/>
      <c r="DE355" s="309"/>
      <c r="DF355" s="309"/>
      <c r="DG355" s="309"/>
      <c r="DH355" s="309"/>
      <c r="DI355" s="309"/>
      <c r="DJ355" s="309"/>
      <c r="DK355" s="309"/>
      <c r="DL355" s="309"/>
      <c r="DM355" s="309"/>
      <c r="DN355" s="309"/>
      <c r="DO355" s="309"/>
      <c r="DP355" s="309"/>
      <c r="DQ355" s="309"/>
      <c r="DR355" s="309"/>
      <c r="DS355" s="309"/>
      <c r="DT355" s="309"/>
      <c r="DU355" s="309"/>
      <c r="DV355" s="309"/>
      <c r="DW355" s="309"/>
      <c r="DX355" s="309"/>
      <c r="DY355" s="309"/>
      <c r="DZ355" s="309"/>
      <c r="EA355" s="309"/>
      <c r="EB355" s="309"/>
      <c r="EC355" s="309"/>
      <c r="ED355" s="309"/>
      <c r="EE355" s="309"/>
      <c r="EF355" s="309"/>
      <c r="EG355" s="309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9"/>
      <c r="ES355" s="309"/>
      <c r="ET355" s="309"/>
      <c r="EU355" s="309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9"/>
      <c r="FG355" s="309"/>
      <c r="FH355" s="309"/>
      <c r="FI355" s="309"/>
      <c r="FJ355" s="309"/>
      <c r="FK355" s="309"/>
      <c r="FL355" s="309"/>
      <c r="FM355" s="309"/>
      <c r="FN355" s="309"/>
      <c r="FO355" s="309"/>
      <c r="FP355" s="309"/>
      <c r="FQ355" s="309"/>
      <c r="FR355" s="309"/>
      <c r="FS355" s="309"/>
      <c r="FT355" s="309"/>
      <c r="FU355" s="309"/>
      <c r="FV355" s="309"/>
      <c r="FW355" s="309"/>
      <c r="FX355" s="309"/>
      <c r="FY355" s="309"/>
      <c r="FZ355" s="309"/>
      <c r="GA355" s="309"/>
      <c r="GB355" s="309"/>
      <c r="GC355" s="309"/>
      <c r="GD355" s="309"/>
      <c r="GE355" s="309"/>
      <c r="GF355" s="309"/>
      <c r="GG355" s="309"/>
      <c r="GH355" s="309"/>
      <c r="GI355" s="309"/>
      <c r="GJ355" s="309"/>
      <c r="GK355" s="309"/>
      <c r="GL355" s="309"/>
      <c r="GM355" s="309"/>
      <c r="GN355" s="309"/>
      <c r="GO355" s="309"/>
      <c r="GP355" s="309"/>
      <c r="GQ355" s="309"/>
      <c r="GR355" s="309"/>
      <c r="GS355" s="309"/>
      <c r="GT355" s="309"/>
      <c r="GU355" s="309"/>
      <c r="GV355" s="309"/>
      <c r="GW355" s="309"/>
      <c r="GX355" s="309"/>
      <c r="GY355" s="309"/>
      <c r="GZ355" s="309"/>
      <c r="HA355" s="309"/>
      <c r="HB355" s="309"/>
      <c r="HC355" s="309"/>
      <c r="HD355" s="309"/>
      <c r="HE355" s="309"/>
      <c r="HF355" s="309"/>
      <c r="HG355" s="309"/>
      <c r="HH355" s="309"/>
      <c r="HI355" s="309"/>
      <c r="HJ355" s="309"/>
      <c r="HK355" s="309"/>
      <c r="HL355" s="309"/>
      <c r="HM355" s="309"/>
      <c r="HN355" s="309"/>
      <c r="HO355" s="309"/>
      <c r="HP355" s="309"/>
      <c r="HQ355" s="309"/>
      <c r="HR355" s="309"/>
      <c r="HS355" s="309"/>
      <c r="HT355" s="309"/>
      <c r="HU355" s="309"/>
      <c r="HV355" s="309"/>
      <c r="HW355" s="309"/>
      <c r="HX355" s="309"/>
      <c r="HY355" s="309"/>
      <c r="HZ355" s="309"/>
      <c r="IA355" s="309"/>
      <c r="IB355" s="309"/>
      <c r="IC355" s="309"/>
      <c r="ID355" s="309"/>
      <c r="IE355" s="309"/>
      <c r="IF355" s="309"/>
      <c r="IG355" s="309"/>
      <c r="IH355" s="309"/>
    </row>
    <row r="356" spans="1:242" ht="12.75" customHeight="1" x14ac:dyDescent="0.25">
      <c r="A356" s="247"/>
      <c r="B356" s="264"/>
      <c r="C356" s="264"/>
      <c r="D356" s="307"/>
      <c r="E356" s="307"/>
      <c r="F356" s="307"/>
      <c r="G356" s="307"/>
      <c r="H356" s="307"/>
      <c r="I356" s="307"/>
      <c r="J356" s="307"/>
      <c r="K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307"/>
      <c r="AB356" s="307"/>
      <c r="AC356" s="307"/>
      <c r="AD356" s="307"/>
      <c r="AE356" s="307"/>
      <c r="AF356" s="307"/>
      <c r="AG356" s="307"/>
      <c r="AH356" s="307"/>
      <c r="AI356" s="307"/>
      <c r="AJ356" s="307"/>
      <c r="AK356" s="307"/>
      <c r="AL356" s="307"/>
      <c r="AM356" s="307"/>
      <c r="AN356" s="307"/>
      <c r="AO356" s="307"/>
      <c r="AP356" s="307"/>
      <c r="AQ356" s="307"/>
      <c r="AR356" s="307"/>
      <c r="AS356" s="307"/>
      <c r="AT356" s="307"/>
      <c r="AU356" s="307"/>
      <c r="AV356" s="307"/>
      <c r="AW356" s="307"/>
      <c r="AX356" s="307"/>
      <c r="AY356" s="307"/>
      <c r="AZ356" s="307"/>
      <c r="BA356" s="307"/>
      <c r="BB356" s="307"/>
      <c r="BC356" s="307"/>
      <c r="BD356" s="307"/>
      <c r="BE356" s="307"/>
      <c r="BF356" s="307"/>
      <c r="BG356" s="307"/>
      <c r="BH356" s="307"/>
      <c r="BI356" s="307"/>
      <c r="BJ356" s="307"/>
      <c r="BK356" s="307"/>
      <c r="BL356" s="307"/>
      <c r="BM356" s="307"/>
      <c r="BN356" s="307"/>
      <c r="BO356" s="307"/>
      <c r="BP356" s="307"/>
      <c r="BQ356" s="307"/>
      <c r="BR356" s="307"/>
      <c r="BS356" s="307"/>
      <c r="BT356" s="409"/>
      <c r="BV356" s="309"/>
      <c r="BW356" s="309"/>
      <c r="BX356" s="309"/>
      <c r="BY356" s="309"/>
      <c r="BZ356" s="309"/>
      <c r="CA356" s="309"/>
      <c r="CB356" s="309"/>
      <c r="CC356" s="309"/>
      <c r="CD356" s="309"/>
      <c r="CE356" s="309"/>
      <c r="CF356" s="309"/>
      <c r="CG356" s="309"/>
      <c r="CH356" s="309"/>
      <c r="CI356" s="309"/>
      <c r="CJ356" s="309"/>
      <c r="CK356" s="309"/>
      <c r="CL356" s="309"/>
      <c r="CM356" s="309"/>
      <c r="CN356" s="309"/>
      <c r="CO356" s="309"/>
      <c r="CP356" s="309"/>
      <c r="CQ356" s="309"/>
      <c r="CR356" s="309"/>
      <c r="CS356" s="309"/>
      <c r="CT356" s="309"/>
      <c r="CU356" s="309"/>
      <c r="CV356" s="309"/>
      <c r="CW356" s="309"/>
      <c r="CX356" s="309"/>
      <c r="CY356" s="309"/>
      <c r="CZ356" s="309"/>
      <c r="DA356" s="309"/>
      <c r="DB356" s="309"/>
      <c r="DC356" s="309"/>
      <c r="DD356" s="309"/>
      <c r="DE356" s="309"/>
      <c r="DF356" s="309"/>
      <c r="DG356" s="309"/>
      <c r="DH356" s="309"/>
      <c r="DI356" s="309"/>
      <c r="DJ356" s="309"/>
      <c r="DK356" s="309"/>
      <c r="DL356" s="309"/>
      <c r="DM356" s="309"/>
      <c r="DN356" s="309"/>
      <c r="DO356" s="309"/>
      <c r="DP356" s="309"/>
      <c r="DQ356" s="309"/>
      <c r="DR356" s="309"/>
      <c r="DS356" s="309"/>
      <c r="DT356" s="309"/>
      <c r="DU356" s="309"/>
      <c r="DV356" s="309"/>
      <c r="DW356" s="309"/>
      <c r="DX356" s="309"/>
      <c r="DY356" s="309"/>
      <c r="DZ356" s="309"/>
      <c r="EA356" s="309"/>
      <c r="EB356" s="309"/>
      <c r="EC356" s="309"/>
      <c r="ED356" s="309"/>
      <c r="EE356" s="309"/>
      <c r="EF356" s="309"/>
      <c r="EG356" s="309"/>
      <c r="EH356" s="309"/>
      <c r="EI356" s="309"/>
      <c r="EJ356" s="309"/>
      <c r="EK356" s="309"/>
      <c r="EL356" s="309"/>
      <c r="EM356" s="309"/>
      <c r="EN356" s="309"/>
      <c r="EO356" s="309"/>
      <c r="EP356" s="309"/>
      <c r="EQ356" s="309"/>
      <c r="ER356" s="309"/>
      <c r="ES356" s="309"/>
      <c r="ET356" s="309"/>
      <c r="EU356" s="309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9"/>
      <c r="FG356" s="309"/>
      <c r="FH356" s="309"/>
      <c r="FI356" s="309"/>
      <c r="FJ356" s="309"/>
      <c r="FK356" s="309"/>
      <c r="FL356" s="309"/>
      <c r="FM356" s="309"/>
      <c r="FN356" s="309"/>
      <c r="FO356" s="309"/>
      <c r="FP356" s="309"/>
      <c r="FQ356" s="309"/>
      <c r="FR356" s="309"/>
      <c r="FS356" s="309"/>
      <c r="FT356" s="309"/>
      <c r="FU356" s="309"/>
      <c r="FV356" s="309"/>
      <c r="FW356" s="309"/>
      <c r="FX356" s="309"/>
      <c r="FY356" s="309"/>
      <c r="FZ356" s="309"/>
      <c r="GA356" s="309"/>
      <c r="GB356" s="309"/>
      <c r="GC356" s="309"/>
      <c r="GD356" s="309"/>
      <c r="GE356" s="309"/>
      <c r="GF356" s="309"/>
      <c r="GG356" s="309"/>
      <c r="GH356" s="309"/>
      <c r="GI356" s="309"/>
      <c r="GJ356" s="309"/>
      <c r="GK356" s="309"/>
      <c r="GL356" s="309"/>
      <c r="GM356" s="309"/>
      <c r="GN356" s="309"/>
      <c r="GO356" s="309"/>
      <c r="GP356" s="309"/>
      <c r="GQ356" s="309"/>
      <c r="GR356" s="309"/>
      <c r="GS356" s="309"/>
      <c r="GT356" s="309"/>
      <c r="GU356" s="309"/>
      <c r="GV356" s="309"/>
      <c r="GW356" s="309"/>
      <c r="GX356" s="309"/>
      <c r="GY356" s="309"/>
      <c r="GZ356" s="309"/>
      <c r="HA356" s="309"/>
      <c r="HB356" s="309"/>
      <c r="HC356" s="309"/>
      <c r="HD356" s="309"/>
      <c r="HE356" s="309"/>
      <c r="HF356" s="309"/>
      <c r="HG356" s="309"/>
      <c r="HH356" s="309"/>
      <c r="HI356" s="309"/>
      <c r="HJ356" s="309"/>
      <c r="HK356" s="309"/>
      <c r="HL356" s="309"/>
      <c r="HM356" s="309"/>
      <c r="HN356" s="309"/>
      <c r="HO356" s="309"/>
      <c r="HP356" s="309"/>
      <c r="HQ356" s="309"/>
      <c r="HR356" s="309"/>
      <c r="HS356" s="309"/>
      <c r="HT356" s="309"/>
      <c r="HU356" s="309"/>
      <c r="HV356" s="309"/>
      <c r="HW356" s="309"/>
      <c r="HX356" s="309"/>
      <c r="HY356" s="309"/>
      <c r="HZ356" s="309"/>
      <c r="IA356" s="309"/>
      <c r="IB356" s="309"/>
      <c r="IC356" s="309"/>
      <c r="ID356" s="309"/>
      <c r="IE356" s="309"/>
      <c r="IF356" s="309"/>
      <c r="IG356" s="309"/>
      <c r="IH356" s="309"/>
    </row>
    <row r="357" spans="1:242" ht="12.75" customHeight="1" x14ac:dyDescent="0.25">
      <c r="A357" s="247"/>
      <c r="B357" s="264"/>
      <c r="C357" s="264"/>
      <c r="D357" s="307"/>
      <c r="E357" s="307"/>
      <c r="F357" s="307"/>
      <c r="G357" s="307"/>
      <c r="H357" s="307"/>
      <c r="I357" s="307"/>
      <c r="J357" s="307"/>
      <c r="K357" s="307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307"/>
      <c r="AB357" s="307"/>
      <c r="AC357" s="307"/>
      <c r="AD357" s="307"/>
      <c r="AE357" s="307"/>
      <c r="AF357" s="307"/>
      <c r="AG357" s="307"/>
      <c r="AH357" s="307"/>
      <c r="AI357" s="307"/>
      <c r="AJ357" s="307"/>
      <c r="AK357" s="307"/>
      <c r="AL357" s="307"/>
      <c r="AM357" s="307"/>
      <c r="AN357" s="307"/>
      <c r="AO357" s="307"/>
      <c r="AP357" s="307"/>
      <c r="AQ357" s="307"/>
      <c r="AR357" s="307"/>
      <c r="AS357" s="307"/>
      <c r="AT357" s="307"/>
      <c r="AU357" s="307"/>
      <c r="AV357" s="307"/>
      <c r="AW357" s="307"/>
      <c r="AX357" s="307"/>
      <c r="AY357" s="307"/>
      <c r="AZ357" s="307"/>
      <c r="BA357" s="307"/>
      <c r="BB357" s="307"/>
      <c r="BC357" s="307"/>
      <c r="BD357" s="307"/>
      <c r="BE357" s="307"/>
      <c r="BF357" s="307"/>
      <c r="BG357" s="307"/>
      <c r="BH357" s="307"/>
      <c r="BI357" s="307"/>
      <c r="BJ357" s="307"/>
      <c r="BK357" s="307"/>
      <c r="BL357" s="307"/>
      <c r="BM357" s="307"/>
      <c r="BN357" s="307"/>
      <c r="BO357" s="307"/>
      <c r="BP357" s="307"/>
      <c r="BQ357" s="307"/>
      <c r="BR357" s="307"/>
      <c r="BS357" s="307"/>
      <c r="BT357" s="409"/>
      <c r="BV357" s="309"/>
      <c r="BW357" s="309"/>
      <c r="BX357" s="309"/>
      <c r="BY357" s="309"/>
      <c r="BZ357" s="309"/>
      <c r="CA357" s="309"/>
      <c r="CB357" s="309"/>
      <c r="CC357" s="309"/>
      <c r="CD357" s="309"/>
      <c r="CE357" s="309"/>
      <c r="CF357" s="309"/>
      <c r="CG357" s="309"/>
      <c r="CH357" s="309"/>
      <c r="CI357" s="309"/>
      <c r="CJ357" s="309"/>
      <c r="CK357" s="309"/>
      <c r="CL357" s="309"/>
      <c r="CM357" s="309"/>
      <c r="CN357" s="309"/>
      <c r="CO357" s="309"/>
      <c r="CP357" s="309"/>
      <c r="CQ357" s="309"/>
      <c r="CR357" s="309"/>
      <c r="CS357" s="309"/>
      <c r="CT357" s="309"/>
      <c r="CU357" s="309"/>
      <c r="CV357" s="309"/>
      <c r="CW357" s="309"/>
      <c r="CX357" s="309"/>
      <c r="CY357" s="309"/>
      <c r="CZ357" s="309"/>
      <c r="DA357" s="309"/>
      <c r="DB357" s="309"/>
      <c r="DC357" s="309"/>
      <c r="DD357" s="309"/>
      <c r="DE357" s="309"/>
      <c r="DF357" s="309"/>
      <c r="DG357" s="309"/>
      <c r="DH357" s="309"/>
      <c r="DI357" s="309"/>
      <c r="DJ357" s="309"/>
      <c r="DK357" s="309"/>
      <c r="DL357" s="309"/>
      <c r="DM357" s="309"/>
      <c r="DN357" s="309"/>
      <c r="DO357" s="309"/>
      <c r="DP357" s="309"/>
      <c r="DQ357" s="309"/>
      <c r="DR357" s="309"/>
      <c r="DS357" s="309"/>
      <c r="DT357" s="309"/>
      <c r="DU357" s="309"/>
      <c r="DV357" s="309"/>
      <c r="DW357" s="309"/>
      <c r="DX357" s="309"/>
      <c r="DY357" s="309"/>
      <c r="DZ357" s="309"/>
      <c r="EA357" s="309"/>
      <c r="EB357" s="309"/>
      <c r="EC357" s="309"/>
      <c r="ED357" s="309"/>
      <c r="EE357" s="309"/>
      <c r="EF357" s="309"/>
      <c r="EG357" s="309"/>
      <c r="EH357" s="309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9"/>
      <c r="ES357" s="309"/>
      <c r="ET357" s="309"/>
      <c r="EU357" s="309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9"/>
      <c r="FG357" s="309"/>
      <c r="FH357" s="309"/>
      <c r="FI357" s="309"/>
      <c r="FJ357" s="309"/>
      <c r="FK357" s="309"/>
      <c r="FL357" s="309"/>
      <c r="FM357" s="309"/>
      <c r="FN357" s="309"/>
      <c r="FO357" s="309"/>
      <c r="FP357" s="309"/>
      <c r="FQ357" s="309"/>
      <c r="FR357" s="309"/>
      <c r="FS357" s="309"/>
      <c r="FT357" s="309"/>
      <c r="FU357" s="309"/>
      <c r="FV357" s="309"/>
      <c r="FW357" s="309"/>
      <c r="FX357" s="309"/>
      <c r="FY357" s="309"/>
      <c r="FZ357" s="309"/>
      <c r="GA357" s="309"/>
      <c r="GB357" s="309"/>
      <c r="GC357" s="309"/>
      <c r="GD357" s="309"/>
      <c r="GE357" s="309"/>
      <c r="GF357" s="309"/>
      <c r="GG357" s="309"/>
      <c r="GH357" s="309"/>
      <c r="GI357" s="309"/>
      <c r="GJ357" s="309"/>
      <c r="GK357" s="309"/>
      <c r="GL357" s="309"/>
      <c r="GM357" s="309"/>
      <c r="GN357" s="309"/>
      <c r="GO357" s="309"/>
      <c r="GP357" s="309"/>
      <c r="GQ357" s="309"/>
      <c r="GR357" s="309"/>
      <c r="GS357" s="309"/>
      <c r="GT357" s="309"/>
      <c r="GU357" s="309"/>
      <c r="GV357" s="309"/>
      <c r="GW357" s="309"/>
      <c r="GX357" s="309"/>
      <c r="GY357" s="309"/>
      <c r="GZ357" s="309"/>
      <c r="HA357" s="309"/>
      <c r="HB357" s="309"/>
      <c r="HC357" s="309"/>
      <c r="HD357" s="309"/>
      <c r="HE357" s="309"/>
      <c r="HF357" s="309"/>
      <c r="HG357" s="309"/>
      <c r="HH357" s="309"/>
      <c r="HI357" s="309"/>
      <c r="HJ357" s="309"/>
      <c r="HK357" s="309"/>
      <c r="HL357" s="309"/>
      <c r="HM357" s="309"/>
      <c r="HN357" s="309"/>
      <c r="HO357" s="309"/>
      <c r="HP357" s="309"/>
      <c r="HQ357" s="309"/>
      <c r="HR357" s="309"/>
      <c r="HS357" s="309"/>
      <c r="HT357" s="309"/>
      <c r="HU357" s="309"/>
      <c r="HV357" s="309"/>
      <c r="HW357" s="309"/>
      <c r="HX357" s="309"/>
      <c r="HY357" s="309"/>
      <c r="HZ357" s="309"/>
      <c r="IA357" s="309"/>
      <c r="IB357" s="309"/>
      <c r="IC357" s="309"/>
      <c r="ID357" s="309"/>
      <c r="IE357" s="309"/>
      <c r="IF357" s="309"/>
      <c r="IG357" s="309"/>
      <c r="IH357" s="309"/>
    </row>
    <row r="358" spans="1:242" ht="12.75" customHeight="1" x14ac:dyDescent="0.25">
      <c r="A358" s="247"/>
      <c r="B358" s="264"/>
      <c r="C358" s="264"/>
      <c r="D358" s="307"/>
      <c r="E358" s="307"/>
      <c r="F358" s="307"/>
      <c r="G358" s="307"/>
      <c r="H358" s="307"/>
      <c r="I358" s="307"/>
      <c r="J358" s="307"/>
      <c r="K358" s="307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307"/>
      <c r="AB358" s="307"/>
      <c r="AC358" s="307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  <c r="AN358" s="307"/>
      <c r="AO358" s="307"/>
      <c r="AP358" s="307"/>
      <c r="AQ358" s="307"/>
      <c r="AR358" s="307"/>
      <c r="AS358" s="307"/>
      <c r="AT358" s="307"/>
      <c r="AU358" s="307"/>
      <c r="AV358" s="307"/>
      <c r="AW358" s="307"/>
      <c r="AX358" s="307"/>
      <c r="AY358" s="307"/>
      <c r="AZ358" s="307"/>
      <c r="BA358" s="307"/>
      <c r="BB358" s="307"/>
      <c r="BC358" s="307"/>
      <c r="BD358" s="307"/>
      <c r="BE358" s="307"/>
      <c r="BF358" s="307"/>
      <c r="BG358" s="307"/>
      <c r="BH358" s="307"/>
      <c r="BI358" s="307"/>
      <c r="BJ358" s="307"/>
      <c r="BK358" s="307"/>
      <c r="BL358" s="307"/>
      <c r="BM358" s="307"/>
      <c r="BN358" s="307"/>
      <c r="BO358" s="307"/>
      <c r="BP358" s="307"/>
      <c r="BQ358" s="307"/>
      <c r="BR358" s="307"/>
      <c r="BS358" s="307"/>
      <c r="BT358" s="409"/>
      <c r="BV358" s="309"/>
      <c r="BW358" s="309"/>
      <c r="BX358" s="309"/>
      <c r="BY358" s="309"/>
      <c r="BZ358" s="309"/>
      <c r="CA358" s="309"/>
      <c r="CB358" s="309"/>
      <c r="CC358" s="309"/>
      <c r="CD358" s="309"/>
      <c r="CE358" s="309"/>
      <c r="CF358" s="309"/>
      <c r="CG358" s="309"/>
      <c r="CH358" s="309"/>
      <c r="CI358" s="309"/>
      <c r="CJ358" s="309"/>
      <c r="CK358" s="309"/>
      <c r="CL358" s="309"/>
      <c r="CM358" s="309"/>
      <c r="CN358" s="309"/>
      <c r="CO358" s="309"/>
      <c r="CP358" s="309"/>
      <c r="CQ358" s="309"/>
      <c r="CR358" s="309"/>
      <c r="CS358" s="309"/>
      <c r="CT358" s="309"/>
      <c r="CU358" s="309"/>
      <c r="CV358" s="309"/>
      <c r="CW358" s="309"/>
      <c r="CX358" s="309"/>
      <c r="CY358" s="309"/>
      <c r="CZ358" s="309"/>
      <c r="DA358" s="309"/>
      <c r="DB358" s="309"/>
      <c r="DC358" s="309"/>
      <c r="DD358" s="309"/>
      <c r="DE358" s="309"/>
      <c r="DF358" s="309"/>
      <c r="DG358" s="309"/>
      <c r="DH358" s="309"/>
      <c r="DI358" s="309"/>
      <c r="DJ358" s="309"/>
      <c r="DK358" s="309"/>
      <c r="DL358" s="309"/>
      <c r="DM358" s="309"/>
      <c r="DN358" s="309"/>
      <c r="DO358" s="309"/>
      <c r="DP358" s="309"/>
      <c r="DQ358" s="309"/>
      <c r="DR358" s="309"/>
      <c r="DS358" s="309"/>
      <c r="DT358" s="309"/>
      <c r="DU358" s="309"/>
      <c r="DV358" s="309"/>
      <c r="DW358" s="309"/>
      <c r="DX358" s="309"/>
      <c r="DY358" s="309"/>
      <c r="DZ358" s="309"/>
      <c r="EA358" s="309"/>
      <c r="EB358" s="309"/>
      <c r="EC358" s="309"/>
      <c r="ED358" s="309"/>
      <c r="EE358" s="309"/>
      <c r="EF358" s="309"/>
      <c r="EG358" s="309"/>
      <c r="EH358" s="309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9"/>
      <c r="ES358" s="309"/>
      <c r="ET358" s="309"/>
      <c r="EU358" s="309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9"/>
      <c r="FG358" s="309"/>
      <c r="FH358" s="309"/>
      <c r="FI358" s="309"/>
      <c r="FJ358" s="309"/>
      <c r="FK358" s="309"/>
      <c r="FL358" s="309"/>
      <c r="FM358" s="309"/>
      <c r="FN358" s="309"/>
      <c r="FO358" s="309"/>
      <c r="FP358" s="309"/>
      <c r="FQ358" s="309"/>
      <c r="FR358" s="309"/>
      <c r="FS358" s="309"/>
      <c r="FT358" s="309"/>
      <c r="FU358" s="309"/>
      <c r="FV358" s="309"/>
      <c r="FW358" s="309"/>
      <c r="FX358" s="309"/>
      <c r="FY358" s="309"/>
      <c r="FZ358" s="309"/>
      <c r="GA358" s="309"/>
      <c r="GB358" s="309"/>
      <c r="GC358" s="309"/>
      <c r="GD358" s="309"/>
      <c r="GE358" s="309"/>
      <c r="GF358" s="309"/>
      <c r="GG358" s="309"/>
      <c r="GH358" s="309"/>
      <c r="GI358" s="309"/>
      <c r="GJ358" s="309"/>
      <c r="GK358" s="309"/>
      <c r="GL358" s="309"/>
      <c r="GM358" s="309"/>
      <c r="GN358" s="309"/>
      <c r="GO358" s="309"/>
      <c r="GP358" s="309"/>
      <c r="GQ358" s="309"/>
      <c r="GR358" s="309"/>
      <c r="GS358" s="309"/>
      <c r="GT358" s="309"/>
      <c r="GU358" s="309"/>
      <c r="GV358" s="309"/>
      <c r="GW358" s="309"/>
      <c r="GX358" s="309"/>
      <c r="GY358" s="309"/>
      <c r="GZ358" s="309"/>
      <c r="HA358" s="309"/>
      <c r="HB358" s="309"/>
      <c r="HC358" s="309"/>
      <c r="HD358" s="309"/>
      <c r="HE358" s="309"/>
      <c r="HF358" s="309"/>
      <c r="HG358" s="309"/>
      <c r="HH358" s="309"/>
      <c r="HI358" s="309"/>
      <c r="HJ358" s="309"/>
      <c r="HK358" s="309"/>
      <c r="HL358" s="309"/>
      <c r="HM358" s="309"/>
      <c r="HN358" s="309"/>
      <c r="HO358" s="309"/>
      <c r="HP358" s="309"/>
      <c r="HQ358" s="309"/>
      <c r="HR358" s="309"/>
      <c r="HS358" s="309"/>
      <c r="HT358" s="309"/>
      <c r="HU358" s="309"/>
      <c r="HV358" s="309"/>
      <c r="HW358" s="309"/>
      <c r="HX358" s="309"/>
      <c r="HY358" s="309"/>
      <c r="HZ358" s="309"/>
      <c r="IA358" s="309"/>
      <c r="IB358" s="309"/>
      <c r="IC358" s="309"/>
      <c r="ID358" s="309"/>
      <c r="IE358" s="309"/>
      <c r="IF358" s="309"/>
      <c r="IG358" s="309"/>
      <c r="IH358" s="309"/>
    </row>
    <row r="359" spans="1:242" ht="12.75" customHeight="1" x14ac:dyDescent="0.25">
      <c r="A359" s="247"/>
      <c r="B359" s="264"/>
      <c r="C359" s="264"/>
      <c r="D359" s="307"/>
      <c r="E359" s="307"/>
      <c r="F359" s="307"/>
      <c r="G359" s="307"/>
      <c r="H359" s="307"/>
      <c r="I359" s="307"/>
      <c r="J359" s="307"/>
      <c r="K359" s="307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307"/>
      <c r="AB359" s="307"/>
      <c r="AC359" s="307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  <c r="AN359" s="307"/>
      <c r="AO359" s="307"/>
      <c r="AP359" s="307"/>
      <c r="AQ359" s="307"/>
      <c r="AR359" s="307"/>
      <c r="AS359" s="307"/>
      <c r="AT359" s="307"/>
      <c r="AU359" s="307"/>
      <c r="AV359" s="307"/>
      <c r="AW359" s="307"/>
      <c r="AX359" s="307"/>
      <c r="AY359" s="307"/>
      <c r="AZ359" s="307"/>
      <c r="BA359" s="307"/>
      <c r="BB359" s="307"/>
      <c r="BC359" s="307"/>
      <c r="BD359" s="307"/>
      <c r="BE359" s="307"/>
      <c r="BF359" s="307"/>
      <c r="BG359" s="307"/>
      <c r="BH359" s="307"/>
      <c r="BI359" s="307"/>
      <c r="BJ359" s="307"/>
      <c r="BK359" s="307"/>
      <c r="BL359" s="307"/>
      <c r="BM359" s="307"/>
      <c r="BN359" s="307"/>
      <c r="BO359" s="307"/>
      <c r="BP359" s="307"/>
      <c r="BQ359" s="307"/>
      <c r="BR359" s="307"/>
      <c r="BS359" s="307"/>
      <c r="BT359" s="409"/>
      <c r="BV359" s="309"/>
      <c r="BW359" s="309"/>
      <c r="BX359" s="309"/>
      <c r="BY359" s="309"/>
      <c r="BZ359" s="309"/>
      <c r="CA359" s="309"/>
      <c r="CB359" s="309"/>
      <c r="CC359" s="309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9"/>
      <c r="CO359" s="309"/>
      <c r="CP359" s="309"/>
      <c r="CQ359" s="309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9"/>
      <c r="DC359" s="309"/>
      <c r="DD359" s="309"/>
      <c r="DE359" s="309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9"/>
      <c r="DQ359" s="309"/>
      <c r="DR359" s="309"/>
      <c r="DS359" s="309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9"/>
      <c r="EE359" s="309"/>
      <c r="EF359" s="309"/>
      <c r="EG359" s="309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9"/>
      <c r="ES359" s="309"/>
      <c r="ET359" s="309"/>
      <c r="EU359" s="309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9"/>
      <c r="FG359" s="309"/>
      <c r="FH359" s="309"/>
      <c r="FI359" s="309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9"/>
      <c r="FU359" s="309"/>
      <c r="FV359" s="309"/>
      <c r="FW359" s="309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9"/>
      <c r="GI359" s="309"/>
      <c r="GJ359" s="309"/>
      <c r="GK359" s="309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9"/>
      <c r="GW359" s="309"/>
      <c r="GX359" s="309"/>
      <c r="GY359" s="309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9"/>
      <c r="HK359" s="309"/>
      <c r="HL359" s="309"/>
      <c r="HM359" s="309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9"/>
      <c r="HY359" s="309"/>
      <c r="HZ359" s="309"/>
      <c r="IA359" s="309"/>
      <c r="IB359" s="309"/>
      <c r="IC359" s="309"/>
      <c r="ID359" s="309"/>
      <c r="IE359" s="309"/>
      <c r="IF359" s="309"/>
      <c r="IG359" s="309"/>
      <c r="IH359" s="309"/>
    </row>
    <row r="360" spans="1:242" ht="12.75" customHeight="1" x14ac:dyDescent="0.25">
      <c r="A360" s="247"/>
      <c r="B360" s="264"/>
      <c r="C360" s="264"/>
      <c r="D360" s="307"/>
      <c r="E360" s="307"/>
      <c r="F360" s="307"/>
      <c r="G360" s="307"/>
      <c r="H360" s="307"/>
      <c r="I360" s="307"/>
      <c r="J360" s="307"/>
      <c r="K360" s="307"/>
      <c r="L360" s="307"/>
      <c r="M360" s="307"/>
      <c r="N360" s="307"/>
      <c r="O360" s="307"/>
      <c r="P360" s="307"/>
      <c r="Q360" s="307"/>
      <c r="R360" s="307"/>
      <c r="S360" s="307"/>
      <c r="T360" s="307"/>
      <c r="U360" s="307"/>
      <c r="V360" s="307"/>
      <c r="W360" s="307"/>
      <c r="X360" s="307"/>
      <c r="Y360" s="307"/>
      <c r="Z360" s="307"/>
      <c r="AA360" s="307"/>
      <c r="AB360" s="307"/>
      <c r="AC360" s="307"/>
      <c r="AD360" s="307"/>
      <c r="AE360" s="307"/>
      <c r="AF360" s="307"/>
      <c r="AG360" s="307"/>
      <c r="AH360" s="307"/>
      <c r="AI360" s="307"/>
      <c r="AJ360" s="307"/>
      <c r="AK360" s="307"/>
      <c r="AL360" s="307"/>
      <c r="AM360" s="307"/>
      <c r="AN360" s="307"/>
      <c r="AO360" s="307"/>
      <c r="AP360" s="307"/>
      <c r="AQ360" s="307"/>
      <c r="AR360" s="307"/>
      <c r="AS360" s="307"/>
      <c r="AT360" s="307"/>
      <c r="AU360" s="307"/>
      <c r="AV360" s="307"/>
      <c r="AW360" s="307"/>
      <c r="AX360" s="307"/>
      <c r="AY360" s="307"/>
      <c r="AZ360" s="307"/>
      <c r="BA360" s="307"/>
      <c r="BB360" s="307"/>
      <c r="BC360" s="307"/>
      <c r="BD360" s="307"/>
      <c r="BE360" s="307"/>
      <c r="BF360" s="307"/>
      <c r="BG360" s="307"/>
      <c r="BH360" s="307"/>
      <c r="BI360" s="307"/>
      <c r="BJ360" s="307"/>
      <c r="BK360" s="307"/>
      <c r="BL360" s="307"/>
      <c r="BM360" s="307"/>
      <c r="BN360" s="307"/>
      <c r="BO360" s="307"/>
      <c r="BP360" s="307"/>
      <c r="BQ360" s="307"/>
      <c r="BR360" s="307"/>
      <c r="BS360" s="307"/>
      <c r="BT360" s="409"/>
      <c r="BV360" s="309"/>
      <c r="BW360" s="309"/>
      <c r="BX360" s="309"/>
      <c r="BY360" s="309"/>
      <c r="BZ360" s="309"/>
      <c r="CA360" s="309"/>
      <c r="CB360" s="309"/>
      <c r="CC360" s="309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9"/>
      <c r="CO360" s="309"/>
      <c r="CP360" s="309"/>
      <c r="CQ360" s="309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9"/>
      <c r="DC360" s="309"/>
      <c r="DD360" s="309"/>
      <c r="DE360" s="309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9"/>
      <c r="DQ360" s="309"/>
      <c r="DR360" s="309"/>
      <c r="DS360" s="309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9"/>
      <c r="EE360" s="309"/>
      <c r="EF360" s="309"/>
      <c r="EG360" s="309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9"/>
      <c r="ES360" s="309"/>
      <c r="ET360" s="309"/>
      <c r="EU360" s="309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9"/>
      <c r="FG360" s="309"/>
      <c r="FH360" s="309"/>
      <c r="FI360" s="309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9"/>
      <c r="FU360" s="309"/>
      <c r="FV360" s="309"/>
      <c r="FW360" s="309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9"/>
      <c r="GI360" s="309"/>
      <c r="GJ360" s="309"/>
      <c r="GK360" s="309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9"/>
      <c r="GW360" s="309"/>
      <c r="GX360" s="309"/>
      <c r="GY360" s="309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9"/>
      <c r="HK360" s="309"/>
      <c r="HL360" s="309"/>
      <c r="HM360" s="309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9"/>
      <c r="HY360" s="309"/>
      <c r="HZ360" s="309"/>
      <c r="IA360" s="309"/>
      <c r="IB360" s="309"/>
      <c r="IC360" s="309"/>
      <c r="ID360" s="309"/>
      <c r="IE360" s="309"/>
      <c r="IF360" s="309"/>
      <c r="IG360" s="309"/>
      <c r="IH360" s="309"/>
    </row>
    <row r="361" spans="1:242" ht="12.75" customHeight="1" x14ac:dyDescent="0.25">
      <c r="A361" s="247"/>
      <c r="B361" s="264"/>
      <c r="C361" s="264"/>
      <c r="D361" s="307"/>
      <c r="E361" s="307"/>
      <c r="F361" s="307"/>
      <c r="G361" s="307"/>
      <c r="H361" s="307"/>
      <c r="I361" s="307"/>
      <c r="J361" s="307"/>
      <c r="K361" s="307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7"/>
      <c r="W361" s="307"/>
      <c r="X361" s="307"/>
      <c r="Y361" s="307"/>
      <c r="Z361" s="307"/>
      <c r="AA361" s="307"/>
      <c r="AB361" s="307"/>
      <c r="AC361" s="307"/>
      <c r="AD361" s="307"/>
      <c r="AE361" s="307"/>
      <c r="AF361" s="307"/>
      <c r="AG361" s="307"/>
      <c r="AH361" s="307"/>
      <c r="AI361" s="307"/>
      <c r="AJ361" s="307"/>
      <c r="AK361" s="307"/>
      <c r="AL361" s="307"/>
      <c r="AM361" s="307"/>
      <c r="AN361" s="307"/>
      <c r="AO361" s="307"/>
      <c r="AP361" s="307"/>
      <c r="AQ361" s="307"/>
      <c r="AR361" s="307"/>
      <c r="AS361" s="307"/>
      <c r="AT361" s="307"/>
      <c r="AU361" s="307"/>
      <c r="AV361" s="307"/>
      <c r="AW361" s="307"/>
      <c r="AX361" s="307"/>
      <c r="AY361" s="307"/>
      <c r="AZ361" s="307"/>
      <c r="BA361" s="307"/>
      <c r="BB361" s="307"/>
      <c r="BC361" s="307"/>
      <c r="BD361" s="307"/>
      <c r="BE361" s="307"/>
      <c r="BF361" s="307"/>
      <c r="BG361" s="307"/>
      <c r="BH361" s="307"/>
      <c r="BI361" s="307"/>
      <c r="BJ361" s="307"/>
      <c r="BK361" s="307"/>
      <c r="BL361" s="307"/>
      <c r="BM361" s="307"/>
      <c r="BN361" s="307"/>
      <c r="BO361" s="307"/>
      <c r="BP361" s="307"/>
      <c r="BQ361" s="307"/>
      <c r="BR361" s="307"/>
      <c r="BS361" s="307"/>
      <c r="BT361" s="409"/>
      <c r="BV361" s="309"/>
      <c r="BW361" s="309"/>
      <c r="BX361" s="309"/>
      <c r="BY361" s="309"/>
      <c r="BZ361" s="309"/>
      <c r="CA361" s="309"/>
      <c r="CB361" s="309"/>
      <c r="CC361" s="309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9"/>
      <c r="CO361" s="309"/>
      <c r="CP361" s="309"/>
      <c r="CQ361" s="309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9"/>
      <c r="DC361" s="309"/>
      <c r="DD361" s="309"/>
      <c r="DE361" s="309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9"/>
      <c r="DQ361" s="309"/>
      <c r="DR361" s="309"/>
      <c r="DS361" s="309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9"/>
      <c r="EE361" s="309"/>
      <c r="EF361" s="309"/>
      <c r="EG361" s="309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9"/>
      <c r="ES361" s="309"/>
      <c r="ET361" s="309"/>
      <c r="EU361" s="309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9"/>
      <c r="FG361" s="309"/>
      <c r="FH361" s="309"/>
      <c r="FI361" s="309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9"/>
      <c r="FU361" s="309"/>
      <c r="FV361" s="309"/>
      <c r="FW361" s="309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9"/>
      <c r="GI361" s="309"/>
      <c r="GJ361" s="309"/>
      <c r="GK361" s="309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9"/>
      <c r="GW361" s="309"/>
      <c r="GX361" s="309"/>
      <c r="GY361" s="309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9"/>
      <c r="HK361" s="309"/>
      <c r="HL361" s="309"/>
      <c r="HM361" s="309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9"/>
      <c r="HY361" s="309"/>
      <c r="HZ361" s="309"/>
      <c r="IA361" s="309"/>
      <c r="IB361" s="309"/>
      <c r="IC361" s="309"/>
      <c r="ID361" s="309"/>
      <c r="IE361" s="309"/>
      <c r="IF361" s="309"/>
      <c r="IG361" s="309"/>
      <c r="IH361" s="309"/>
    </row>
    <row r="362" spans="1:242" ht="12.75" customHeight="1" x14ac:dyDescent="0.25">
      <c r="A362" s="247"/>
      <c r="B362" s="264"/>
      <c r="C362" s="264"/>
      <c r="D362" s="307"/>
      <c r="E362" s="307"/>
      <c r="F362" s="307"/>
      <c r="G362" s="307"/>
      <c r="H362" s="307"/>
      <c r="I362" s="307"/>
      <c r="J362" s="307"/>
      <c r="K362" s="307"/>
      <c r="L362" s="307"/>
      <c r="M362" s="307"/>
      <c r="N362" s="307"/>
      <c r="O362" s="307"/>
      <c r="P362" s="307"/>
      <c r="Q362" s="307"/>
      <c r="R362" s="307"/>
      <c r="S362" s="307"/>
      <c r="T362" s="307"/>
      <c r="U362" s="307"/>
      <c r="V362" s="307"/>
      <c r="W362" s="307"/>
      <c r="X362" s="307"/>
      <c r="Y362" s="307"/>
      <c r="Z362" s="307"/>
      <c r="AA362" s="307"/>
      <c r="AB362" s="307"/>
      <c r="AC362" s="307"/>
      <c r="AD362" s="307"/>
      <c r="AE362" s="307"/>
      <c r="AF362" s="307"/>
      <c r="AG362" s="307"/>
      <c r="AH362" s="307"/>
      <c r="AI362" s="307"/>
      <c r="AJ362" s="307"/>
      <c r="AK362" s="307"/>
      <c r="AL362" s="307"/>
      <c r="AM362" s="307"/>
      <c r="AN362" s="307"/>
      <c r="AO362" s="307"/>
      <c r="AP362" s="307"/>
      <c r="AQ362" s="307"/>
      <c r="AR362" s="307"/>
      <c r="AS362" s="307"/>
      <c r="AT362" s="307"/>
      <c r="AU362" s="307"/>
      <c r="AV362" s="307"/>
      <c r="AW362" s="307"/>
      <c r="AX362" s="307"/>
      <c r="AY362" s="307"/>
      <c r="AZ362" s="307"/>
      <c r="BA362" s="307"/>
      <c r="BB362" s="307"/>
      <c r="BC362" s="307"/>
      <c r="BD362" s="307"/>
      <c r="BE362" s="307"/>
      <c r="BF362" s="307"/>
      <c r="BG362" s="307"/>
      <c r="BH362" s="307"/>
      <c r="BI362" s="307"/>
      <c r="BJ362" s="307"/>
      <c r="BK362" s="307"/>
      <c r="BL362" s="307"/>
      <c r="BM362" s="307"/>
      <c r="BN362" s="307"/>
      <c r="BO362" s="307"/>
      <c r="BP362" s="307"/>
      <c r="BQ362" s="307"/>
      <c r="BR362" s="307"/>
      <c r="BS362" s="307"/>
      <c r="BT362" s="409"/>
      <c r="BV362" s="309"/>
      <c r="BW362" s="309"/>
      <c r="BX362" s="309"/>
      <c r="BY362" s="309"/>
      <c r="BZ362" s="309"/>
      <c r="CA362" s="309"/>
      <c r="CB362" s="309"/>
      <c r="CC362" s="309"/>
      <c r="CD362" s="309"/>
      <c r="CE362" s="309"/>
      <c r="CF362" s="309"/>
      <c r="CG362" s="309"/>
      <c r="CH362" s="309"/>
      <c r="CI362" s="309"/>
      <c r="CJ362" s="309"/>
      <c r="CK362" s="309"/>
      <c r="CL362" s="309"/>
      <c r="CM362" s="309"/>
      <c r="CN362" s="309"/>
      <c r="CO362" s="309"/>
      <c r="CP362" s="309"/>
      <c r="CQ362" s="309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9"/>
      <c r="DC362" s="309"/>
      <c r="DD362" s="309"/>
      <c r="DE362" s="309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9"/>
      <c r="DQ362" s="309"/>
      <c r="DR362" s="309"/>
      <c r="DS362" s="309"/>
      <c r="DT362" s="309"/>
      <c r="DU362" s="309"/>
      <c r="DV362" s="309"/>
      <c r="DW362" s="309"/>
      <c r="DX362" s="309"/>
      <c r="DY362" s="309"/>
      <c r="DZ362" s="309"/>
      <c r="EA362" s="309"/>
      <c r="EB362" s="309"/>
      <c r="EC362" s="309"/>
      <c r="ED362" s="309"/>
      <c r="EE362" s="309"/>
      <c r="EF362" s="309"/>
      <c r="EG362" s="309"/>
      <c r="EH362" s="309"/>
      <c r="EI362" s="309"/>
      <c r="EJ362" s="309"/>
      <c r="EK362" s="309"/>
      <c r="EL362" s="309"/>
      <c r="EM362" s="309"/>
      <c r="EN362" s="309"/>
      <c r="EO362" s="309"/>
      <c r="EP362" s="309"/>
      <c r="EQ362" s="309"/>
      <c r="ER362" s="309"/>
      <c r="ES362" s="309"/>
      <c r="ET362" s="309"/>
      <c r="EU362" s="309"/>
      <c r="EV362" s="309"/>
      <c r="EW362" s="309"/>
      <c r="EX362" s="309"/>
      <c r="EY362" s="309"/>
      <c r="EZ362" s="309"/>
      <c r="FA362" s="309"/>
      <c r="FB362" s="309"/>
      <c r="FC362" s="309"/>
      <c r="FD362" s="309"/>
      <c r="FE362" s="309"/>
      <c r="FF362" s="309"/>
      <c r="FG362" s="309"/>
      <c r="FH362" s="309"/>
      <c r="FI362" s="309"/>
      <c r="FJ362" s="309"/>
      <c r="FK362" s="309"/>
      <c r="FL362" s="309"/>
      <c r="FM362" s="309"/>
      <c r="FN362" s="309"/>
      <c r="FO362" s="309"/>
      <c r="FP362" s="309"/>
      <c r="FQ362" s="309"/>
      <c r="FR362" s="309"/>
      <c r="FS362" s="309"/>
      <c r="FT362" s="309"/>
      <c r="FU362" s="309"/>
      <c r="FV362" s="309"/>
      <c r="FW362" s="309"/>
      <c r="FX362" s="309"/>
      <c r="FY362" s="309"/>
      <c r="FZ362" s="309"/>
      <c r="GA362" s="309"/>
      <c r="GB362" s="309"/>
      <c r="GC362" s="309"/>
      <c r="GD362" s="309"/>
      <c r="GE362" s="309"/>
      <c r="GF362" s="309"/>
      <c r="GG362" s="309"/>
      <c r="GH362" s="309"/>
      <c r="GI362" s="309"/>
      <c r="GJ362" s="309"/>
      <c r="GK362" s="309"/>
      <c r="GL362" s="309"/>
      <c r="GM362" s="309"/>
      <c r="GN362" s="309"/>
      <c r="GO362" s="309"/>
      <c r="GP362" s="309"/>
      <c r="GQ362" s="309"/>
      <c r="GR362" s="309"/>
      <c r="GS362" s="309"/>
      <c r="GT362" s="309"/>
      <c r="GU362" s="309"/>
      <c r="GV362" s="309"/>
      <c r="GW362" s="309"/>
      <c r="GX362" s="309"/>
      <c r="GY362" s="309"/>
      <c r="GZ362" s="309"/>
      <c r="HA362" s="309"/>
      <c r="HB362" s="309"/>
      <c r="HC362" s="309"/>
      <c r="HD362" s="309"/>
      <c r="HE362" s="309"/>
      <c r="HF362" s="309"/>
      <c r="HG362" s="309"/>
      <c r="HH362" s="309"/>
      <c r="HI362" s="309"/>
      <c r="HJ362" s="309"/>
      <c r="HK362" s="309"/>
      <c r="HL362" s="309"/>
      <c r="HM362" s="309"/>
      <c r="HN362" s="309"/>
      <c r="HO362" s="309"/>
      <c r="HP362" s="309"/>
      <c r="HQ362" s="309"/>
      <c r="HR362" s="309"/>
      <c r="HS362" s="309"/>
      <c r="HT362" s="309"/>
      <c r="HU362" s="309"/>
      <c r="HV362" s="309"/>
      <c r="HW362" s="309"/>
      <c r="HX362" s="309"/>
      <c r="HY362" s="309"/>
      <c r="HZ362" s="309"/>
      <c r="IA362" s="309"/>
      <c r="IB362" s="309"/>
      <c r="IC362" s="309"/>
      <c r="ID362" s="309"/>
      <c r="IE362" s="309"/>
      <c r="IF362" s="309"/>
      <c r="IG362" s="309"/>
      <c r="IH362" s="309"/>
    </row>
    <row r="363" spans="1:242" ht="12.75" customHeight="1" x14ac:dyDescent="0.25">
      <c r="A363" s="247"/>
      <c r="B363" s="264"/>
      <c r="C363" s="264"/>
      <c r="D363" s="307"/>
      <c r="E363" s="307"/>
      <c r="F363" s="307"/>
      <c r="G363" s="307"/>
      <c r="H363" s="307"/>
      <c r="I363" s="307"/>
      <c r="J363" s="307"/>
      <c r="K363" s="307"/>
      <c r="L363" s="307"/>
      <c r="M363" s="307"/>
      <c r="N363" s="307"/>
      <c r="O363" s="307"/>
      <c r="P363" s="307"/>
      <c r="Q363" s="307"/>
      <c r="R363" s="307"/>
      <c r="S363" s="307"/>
      <c r="T363" s="307"/>
      <c r="U363" s="307"/>
      <c r="V363" s="307"/>
      <c r="W363" s="307"/>
      <c r="X363" s="307"/>
      <c r="Y363" s="307"/>
      <c r="Z363" s="307"/>
      <c r="AA363" s="307"/>
      <c r="AB363" s="307"/>
      <c r="AC363" s="307"/>
      <c r="AD363" s="307"/>
      <c r="AE363" s="307"/>
      <c r="AF363" s="307"/>
      <c r="AG363" s="307"/>
      <c r="AH363" s="307"/>
      <c r="AI363" s="307"/>
      <c r="AJ363" s="307"/>
      <c r="AK363" s="307"/>
      <c r="AL363" s="307"/>
      <c r="AM363" s="307"/>
      <c r="AN363" s="307"/>
      <c r="AO363" s="307"/>
      <c r="AP363" s="307"/>
      <c r="AQ363" s="307"/>
      <c r="AR363" s="307"/>
      <c r="AS363" s="307"/>
      <c r="AT363" s="307"/>
      <c r="AU363" s="307"/>
      <c r="AV363" s="307"/>
      <c r="AW363" s="307"/>
      <c r="AX363" s="307"/>
      <c r="AY363" s="307"/>
      <c r="AZ363" s="307"/>
      <c r="BA363" s="307"/>
      <c r="BB363" s="307"/>
      <c r="BC363" s="307"/>
      <c r="BD363" s="307"/>
      <c r="BE363" s="307"/>
      <c r="BF363" s="307"/>
      <c r="BG363" s="307"/>
      <c r="BH363" s="307"/>
      <c r="BI363" s="307"/>
      <c r="BJ363" s="307"/>
      <c r="BK363" s="307"/>
      <c r="BL363" s="307"/>
      <c r="BM363" s="307"/>
      <c r="BN363" s="307"/>
      <c r="BO363" s="307"/>
      <c r="BP363" s="307"/>
      <c r="BQ363" s="307"/>
      <c r="BR363" s="307"/>
      <c r="BS363" s="307"/>
      <c r="BT363" s="409"/>
      <c r="BV363" s="309"/>
      <c r="BW363" s="309"/>
      <c r="BX363" s="309"/>
      <c r="BY363" s="309"/>
      <c r="BZ363" s="309"/>
      <c r="CA363" s="309"/>
      <c r="CB363" s="309"/>
      <c r="CC363" s="309"/>
      <c r="CD363" s="309"/>
      <c r="CE363" s="309"/>
      <c r="CF363" s="309"/>
      <c r="CG363" s="309"/>
      <c r="CH363" s="309"/>
      <c r="CI363" s="309"/>
      <c r="CJ363" s="309"/>
      <c r="CK363" s="309"/>
      <c r="CL363" s="309"/>
      <c r="CM363" s="309"/>
      <c r="CN363" s="309"/>
      <c r="CO363" s="309"/>
      <c r="CP363" s="309"/>
      <c r="CQ363" s="309"/>
      <c r="CR363" s="309"/>
      <c r="CS363" s="309"/>
      <c r="CT363" s="309"/>
      <c r="CU363" s="309"/>
      <c r="CV363" s="309"/>
      <c r="CW363" s="309"/>
      <c r="CX363" s="309"/>
      <c r="CY363" s="309"/>
      <c r="CZ363" s="309"/>
      <c r="DA363" s="309"/>
      <c r="DB363" s="309"/>
      <c r="DC363" s="309"/>
      <c r="DD363" s="309"/>
      <c r="DE363" s="309"/>
      <c r="DF363" s="309"/>
      <c r="DG363" s="309"/>
      <c r="DH363" s="309"/>
      <c r="DI363" s="309"/>
      <c r="DJ363" s="309"/>
      <c r="DK363" s="309"/>
      <c r="DL363" s="309"/>
      <c r="DM363" s="309"/>
      <c r="DN363" s="309"/>
      <c r="DO363" s="309"/>
      <c r="DP363" s="309"/>
      <c r="DQ363" s="309"/>
      <c r="DR363" s="309"/>
      <c r="DS363" s="309"/>
      <c r="DT363" s="309"/>
      <c r="DU363" s="309"/>
      <c r="DV363" s="309"/>
      <c r="DW363" s="309"/>
      <c r="DX363" s="309"/>
      <c r="DY363" s="309"/>
      <c r="DZ363" s="309"/>
      <c r="EA363" s="309"/>
      <c r="EB363" s="309"/>
      <c r="EC363" s="309"/>
      <c r="ED363" s="309"/>
      <c r="EE363" s="309"/>
      <c r="EF363" s="309"/>
      <c r="EG363" s="309"/>
      <c r="EH363" s="309"/>
      <c r="EI363" s="309"/>
      <c r="EJ363" s="309"/>
      <c r="EK363" s="309"/>
      <c r="EL363" s="309"/>
      <c r="EM363" s="309"/>
      <c r="EN363" s="309"/>
      <c r="EO363" s="309"/>
      <c r="EP363" s="309"/>
      <c r="EQ363" s="309"/>
      <c r="ER363" s="309"/>
      <c r="ES363" s="309"/>
      <c r="ET363" s="309"/>
      <c r="EU363" s="309"/>
      <c r="EV363" s="309"/>
      <c r="EW363" s="309"/>
      <c r="EX363" s="309"/>
      <c r="EY363" s="309"/>
      <c r="EZ363" s="309"/>
      <c r="FA363" s="309"/>
      <c r="FB363" s="309"/>
      <c r="FC363" s="309"/>
      <c r="FD363" s="309"/>
      <c r="FE363" s="309"/>
      <c r="FF363" s="309"/>
      <c r="FG363" s="309"/>
      <c r="FH363" s="309"/>
      <c r="FI363" s="309"/>
      <c r="FJ363" s="309"/>
      <c r="FK363" s="309"/>
      <c r="FL363" s="309"/>
      <c r="FM363" s="309"/>
      <c r="FN363" s="309"/>
      <c r="FO363" s="309"/>
      <c r="FP363" s="309"/>
      <c r="FQ363" s="309"/>
      <c r="FR363" s="309"/>
      <c r="FS363" s="309"/>
      <c r="FT363" s="309"/>
      <c r="FU363" s="309"/>
      <c r="FV363" s="309"/>
      <c r="FW363" s="309"/>
      <c r="FX363" s="309"/>
      <c r="FY363" s="309"/>
      <c r="FZ363" s="309"/>
      <c r="GA363" s="309"/>
      <c r="GB363" s="309"/>
      <c r="GC363" s="309"/>
      <c r="GD363" s="309"/>
      <c r="GE363" s="309"/>
      <c r="GF363" s="309"/>
      <c r="GG363" s="309"/>
      <c r="GH363" s="309"/>
      <c r="GI363" s="309"/>
      <c r="GJ363" s="309"/>
      <c r="GK363" s="309"/>
      <c r="GL363" s="309"/>
      <c r="GM363" s="309"/>
      <c r="GN363" s="309"/>
      <c r="GO363" s="309"/>
      <c r="GP363" s="309"/>
      <c r="GQ363" s="309"/>
      <c r="GR363" s="309"/>
      <c r="GS363" s="309"/>
      <c r="GT363" s="309"/>
      <c r="GU363" s="309"/>
      <c r="GV363" s="309"/>
      <c r="GW363" s="309"/>
      <c r="GX363" s="309"/>
      <c r="GY363" s="309"/>
      <c r="GZ363" s="309"/>
      <c r="HA363" s="309"/>
      <c r="HB363" s="309"/>
      <c r="HC363" s="309"/>
      <c r="HD363" s="309"/>
      <c r="HE363" s="309"/>
      <c r="HF363" s="309"/>
      <c r="HG363" s="309"/>
      <c r="HH363" s="309"/>
      <c r="HI363" s="309"/>
      <c r="HJ363" s="309"/>
      <c r="HK363" s="309"/>
      <c r="HL363" s="309"/>
      <c r="HM363" s="309"/>
      <c r="HN363" s="309"/>
      <c r="HO363" s="309"/>
      <c r="HP363" s="309"/>
      <c r="HQ363" s="309"/>
      <c r="HR363" s="309"/>
      <c r="HS363" s="309"/>
      <c r="HT363" s="309"/>
      <c r="HU363" s="309"/>
      <c r="HV363" s="309"/>
      <c r="HW363" s="309"/>
      <c r="HX363" s="309"/>
      <c r="HY363" s="309"/>
      <c r="HZ363" s="309"/>
      <c r="IA363" s="309"/>
      <c r="IB363" s="309"/>
      <c r="IC363" s="309"/>
      <c r="ID363" s="309"/>
      <c r="IE363" s="309"/>
      <c r="IF363" s="309"/>
      <c r="IG363" s="309"/>
      <c r="IH363" s="309"/>
    </row>
    <row r="364" spans="1:242" ht="12.75" customHeight="1" x14ac:dyDescent="0.25">
      <c r="A364" s="247"/>
      <c r="B364" s="264"/>
      <c r="C364" s="264"/>
      <c r="D364" s="307"/>
      <c r="E364" s="307"/>
      <c r="F364" s="307"/>
      <c r="G364" s="307"/>
      <c r="H364" s="307"/>
      <c r="I364" s="307"/>
      <c r="J364" s="307"/>
      <c r="K364" s="307"/>
      <c r="L364" s="307"/>
      <c r="M364" s="307"/>
      <c r="N364" s="307"/>
      <c r="O364" s="307"/>
      <c r="P364" s="307"/>
      <c r="Q364" s="307"/>
      <c r="R364" s="307"/>
      <c r="S364" s="307"/>
      <c r="T364" s="307"/>
      <c r="U364" s="307"/>
      <c r="V364" s="307"/>
      <c r="W364" s="307"/>
      <c r="X364" s="307"/>
      <c r="Y364" s="307"/>
      <c r="Z364" s="307"/>
      <c r="AA364" s="307"/>
      <c r="AB364" s="307"/>
      <c r="AC364" s="307"/>
      <c r="AD364" s="307"/>
      <c r="AE364" s="307"/>
      <c r="AF364" s="307"/>
      <c r="AG364" s="307"/>
      <c r="AH364" s="307"/>
      <c r="AI364" s="307"/>
      <c r="AJ364" s="307"/>
      <c r="AK364" s="307"/>
      <c r="AL364" s="307"/>
      <c r="AM364" s="307"/>
      <c r="AN364" s="307"/>
      <c r="AO364" s="307"/>
      <c r="AP364" s="307"/>
      <c r="AQ364" s="307"/>
      <c r="AR364" s="307"/>
      <c r="AS364" s="307"/>
      <c r="AT364" s="307"/>
      <c r="AU364" s="307"/>
      <c r="AV364" s="307"/>
      <c r="AW364" s="307"/>
      <c r="AX364" s="307"/>
      <c r="AY364" s="307"/>
      <c r="AZ364" s="307"/>
      <c r="BA364" s="307"/>
      <c r="BB364" s="307"/>
      <c r="BC364" s="307"/>
      <c r="BD364" s="307"/>
      <c r="BE364" s="307"/>
      <c r="BF364" s="307"/>
      <c r="BG364" s="307"/>
      <c r="BH364" s="307"/>
      <c r="BI364" s="307"/>
      <c r="BJ364" s="307"/>
      <c r="BK364" s="307"/>
      <c r="BL364" s="307"/>
      <c r="BM364" s="307"/>
      <c r="BN364" s="307"/>
      <c r="BO364" s="307"/>
      <c r="BP364" s="307"/>
      <c r="BQ364" s="307"/>
      <c r="BR364" s="307"/>
      <c r="BS364" s="307"/>
      <c r="BT364" s="409"/>
      <c r="BV364" s="309"/>
      <c r="BW364" s="309"/>
      <c r="BX364" s="309"/>
      <c r="BY364" s="309"/>
      <c r="BZ364" s="309"/>
      <c r="CA364" s="309"/>
      <c r="CB364" s="309"/>
      <c r="CC364" s="309"/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9"/>
      <c r="CO364" s="309"/>
      <c r="CP364" s="309"/>
      <c r="CQ364" s="309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9"/>
      <c r="DC364" s="309"/>
      <c r="DD364" s="309"/>
      <c r="DE364" s="309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9"/>
      <c r="DQ364" s="309"/>
      <c r="DR364" s="309"/>
      <c r="DS364" s="309"/>
      <c r="DT364" s="309"/>
      <c r="DU364" s="309"/>
      <c r="DV364" s="309"/>
      <c r="DW364" s="309"/>
      <c r="DX364" s="309"/>
      <c r="DY364" s="309"/>
      <c r="DZ364" s="309"/>
      <c r="EA364" s="309"/>
      <c r="EB364" s="309"/>
      <c r="EC364" s="309"/>
      <c r="ED364" s="309"/>
      <c r="EE364" s="309"/>
      <c r="EF364" s="309"/>
      <c r="EG364" s="309"/>
      <c r="EH364" s="309"/>
      <c r="EI364" s="309"/>
      <c r="EJ364" s="309"/>
      <c r="EK364" s="309"/>
      <c r="EL364" s="309"/>
      <c r="EM364" s="309"/>
      <c r="EN364" s="309"/>
      <c r="EO364" s="309"/>
      <c r="EP364" s="309"/>
      <c r="EQ364" s="309"/>
      <c r="ER364" s="309"/>
      <c r="ES364" s="309"/>
      <c r="ET364" s="309"/>
      <c r="EU364" s="309"/>
      <c r="EV364" s="309"/>
      <c r="EW364" s="309"/>
      <c r="EX364" s="309"/>
      <c r="EY364" s="309"/>
      <c r="EZ364" s="309"/>
      <c r="FA364" s="309"/>
      <c r="FB364" s="309"/>
      <c r="FC364" s="309"/>
      <c r="FD364" s="309"/>
      <c r="FE364" s="309"/>
      <c r="FF364" s="309"/>
      <c r="FG364" s="309"/>
      <c r="FH364" s="309"/>
      <c r="FI364" s="309"/>
      <c r="FJ364" s="309"/>
      <c r="FK364" s="309"/>
      <c r="FL364" s="309"/>
      <c r="FM364" s="309"/>
      <c r="FN364" s="309"/>
      <c r="FO364" s="309"/>
      <c r="FP364" s="309"/>
      <c r="FQ364" s="309"/>
      <c r="FR364" s="309"/>
      <c r="FS364" s="309"/>
      <c r="FT364" s="309"/>
      <c r="FU364" s="309"/>
      <c r="FV364" s="309"/>
      <c r="FW364" s="309"/>
      <c r="FX364" s="309"/>
      <c r="FY364" s="309"/>
      <c r="FZ364" s="309"/>
      <c r="GA364" s="309"/>
      <c r="GB364" s="309"/>
      <c r="GC364" s="309"/>
      <c r="GD364" s="309"/>
      <c r="GE364" s="309"/>
      <c r="GF364" s="309"/>
      <c r="GG364" s="309"/>
      <c r="GH364" s="309"/>
      <c r="GI364" s="309"/>
      <c r="GJ364" s="309"/>
      <c r="GK364" s="309"/>
      <c r="GL364" s="309"/>
      <c r="GM364" s="309"/>
      <c r="GN364" s="309"/>
      <c r="GO364" s="309"/>
      <c r="GP364" s="309"/>
      <c r="GQ364" s="309"/>
      <c r="GR364" s="309"/>
      <c r="GS364" s="309"/>
      <c r="GT364" s="309"/>
      <c r="GU364" s="309"/>
      <c r="GV364" s="309"/>
      <c r="GW364" s="309"/>
      <c r="GX364" s="309"/>
      <c r="GY364" s="309"/>
      <c r="GZ364" s="309"/>
      <c r="HA364" s="309"/>
      <c r="HB364" s="309"/>
      <c r="HC364" s="309"/>
      <c r="HD364" s="309"/>
      <c r="HE364" s="309"/>
      <c r="HF364" s="309"/>
      <c r="HG364" s="309"/>
      <c r="HH364" s="309"/>
      <c r="HI364" s="309"/>
      <c r="HJ364" s="309"/>
      <c r="HK364" s="309"/>
      <c r="HL364" s="309"/>
      <c r="HM364" s="309"/>
      <c r="HN364" s="309"/>
      <c r="HO364" s="309"/>
      <c r="HP364" s="309"/>
      <c r="HQ364" s="309"/>
      <c r="HR364" s="309"/>
      <c r="HS364" s="309"/>
      <c r="HT364" s="309"/>
      <c r="HU364" s="309"/>
      <c r="HV364" s="309"/>
      <c r="HW364" s="309"/>
      <c r="HX364" s="309"/>
      <c r="HY364" s="309"/>
      <c r="HZ364" s="309"/>
      <c r="IA364" s="309"/>
      <c r="IB364" s="309"/>
      <c r="IC364" s="309"/>
      <c r="ID364" s="309"/>
      <c r="IE364" s="309"/>
      <c r="IF364" s="309"/>
      <c r="IG364" s="309"/>
      <c r="IH364" s="309"/>
    </row>
    <row r="365" spans="1:242" ht="12.75" customHeight="1" x14ac:dyDescent="0.25">
      <c r="A365" s="247"/>
      <c r="B365" s="264"/>
      <c r="C365" s="264"/>
      <c r="D365" s="307"/>
      <c r="E365" s="307"/>
      <c r="F365" s="307"/>
      <c r="G365" s="307"/>
      <c r="H365" s="307"/>
      <c r="I365" s="307"/>
      <c r="J365" s="307"/>
      <c r="K365" s="307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7"/>
      <c r="W365" s="307"/>
      <c r="X365" s="307"/>
      <c r="Y365" s="307"/>
      <c r="Z365" s="307"/>
      <c r="AA365" s="307"/>
      <c r="AB365" s="307"/>
      <c r="AC365" s="307"/>
      <c r="AD365" s="307"/>
      <c r="AE365" s="307"/>
      <c r="AF365" s="307"/>
      <c r="AG365" s="307"/>
      <c r="AH365" s="307"/>
      <c r="AI365" s="307"/>
      <c r="AJ365" s="307"/>
      <c r="AK365" s="307"/>
      <c r="AL365" s="307"/>
      <c r="AM365" s="307"/>
      <c r="AN365" s="307"/>
      <c r="AO365" s="307"/>
      <c r="AP365" s="307"/>
      <c r="AQ365" s="307"/>
      <c r="AR365" s="307"/>
      <c r="AS365" s="307"/>
      <c r="AT365" s="307"/>
      <c r="AU365" s="307"/>
      <c r="AV365" s="307"/>
      <c r="AW365" s="307"/>
      <c r="AX365" s="307"/>
      <c r="AY365" s="307"/>
      <c r="AZ365" s="307"/>
      <c r="BA365" s="307"/>
      <c r="BB365" s="307"/>
      <c r="BC365" s="307"/>
      <c r="BD365" s="307"/>
      <c r="BE365" s="307"/>
      <c r="BF365" s="307"/>
      <c r="BG365" s="307"/>
      <c r="BH365" s="307"/>
      <c r="BI365" s="307"/>
      <c r="BJ365" s="307"/>
      <c r="BK365" s="307"/>
      <c r="BL365" s="307"/>
      <c r="BM365" s="307"/>
      <c r="BN365" s="307"/>
      <c r="BO365" s="307"/>
      <c r="BP365" s="307"/>
      <c r="BQ365" s="307"/>
      <c r="BR365" s="307"/>
      <c r="BS365" s="307"/>
      <c r="BT365" s="409"/>
      <c r="BV365" s="309"/>
      <c r="BW365" s="309"/>
      <c r="BX365" s="309"/>
      <c r="BY365" s="309"/>
      <c r="BZ365" s="309"/>
      <c r="CA365" s="309"/>
      <c r="CB365" s="309"/>
      <c r="CC365" s="309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9"/>
      <c r="CO365" s="309"/>
      <c r="CP365" s="309"/>
      <c r="CQ365" s="309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9"/>
      <c r="DC365" s="309"/>
      <c r="DD365" s="309"/>
      <c r="DE365" s="309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9"/>
      <c r="DQ365" s="309"/>
      <c r="DR365" s="309"/>
      <c r="DS365" s="309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9"/>
      <c r="EE365" s="309"/>
      <c r="EF365" s="309"/>
      <c r="EG365" s="309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9"/>
      <c r="ES365" s="309"/>
      <c r="ET365" s="309"/>
      <c r="EU365" s="309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9"/>
      <c r="FG365" s="309"/>
      <c r="FH365" s="309"/>
      <c r="FI365" s="309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9"/>
      <c r="FU365" s="309"/>
      <c r="FV365" s="309"/>
      <c r="FW365" s="309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9"/>
      <c r="GI365" s="309"/>
      <c r="GJ365" s="309"/>
      <c r="GK365" s="309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9"/>
      <c r="GW365" s="309"/>
      <c r="GX365" s="309"/>
      <c r="GY365" s="309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9"/>
      <c r="HK365" s="309"/>
      <c r="HL365" s="309"/>
      <c r="HM365" s="309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9"/>
      <c r="HY365" s="309"/>
      <c r="HZ365" s="309"/>
      <c r="IA365" s="309"/>
      <c r="IB365" s="309"/>
      <c r="IC365" s="309"/>
      <c r="ID365" s="309"/>
      <c r="IE365" s="309"/>
      <c r="IF365" s="309"/>
      <c r="IG365" s="309"/>
      <c r="IH365" s="309"/>
    </row>
    <row r="366" spans="1:242" ht="12.75" customHeight="1" x14ac:dyDescent="0.25">
      <c r="A366" s="247"/>
      <c r="B366" s="264"/>
      <c r="C366" s="264"/>
      <c r="D366" s="307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7"/>
      <c r="W366" s="307"/>
      <c r="X366" s="307"/>
      <c r="Y366" s="307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7"/>
      <c r="AK366" s="307"/>
      <c r="AL366" s="307"/>
      <c r="AM366" s="307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7"/>
      <c r="AY366" s="307"/>
      <c r="AZ366" s="307"/>
      <c r="BA366" s="307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7"/>
      <c r="BM366" s="307"/>
      <c r="BN366" s="307"/>
      <c r="BO366" s="307"/>
      <c r="BP366" s="307"/>
      <c r="BQ366" s="307"/>
      <c r="BR366" s="307"/>
      <c r="BS366" s="307"/>
      <c r="BT366" s="409"/>
      <c r="BV366" s="309"/>
      <c r="BW366" s="309"/>
      <c r="BX366" s="309"/>
      <c r="BY366" s="309"/>
      <c r="BZ366" s="309"/>
      <c r="CA366" s="309"/>
      <c r="CB366" s="309"/>
      <c r="CC366" s="309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9"/>
      <c r="CO366" s="309"/>
      <c r="CP366" s="309"/>
      <c r="CQ366" s="309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9"/>
      <c r="DC366" s="309"/>
      <c r="DD366" s="309"/>
      <c r="DE366" s="309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9"/>
      <c r="DQ366" s="309"/>
      <c r="DR366" s="309"/>
      <c r="DS366" s="309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9"/>
      <c r="EE366" s="309"/>
      <c r="EF366" s="309"/>
      <c r="EG366" s="309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9"/>
      <c r="ES366" s="309"/>
      <c r="ET366" s="309"/>
      <c r="EU366" s="309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9"/>
      <c r="FG366" s="309"/>
      <c r="FH366" s="309"/>
      <c r="FI366" s="309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9"/>
      <c r="FU366" s="309"/>
      <c r="FV366" s="309"/>
      <c r="FW366" s="309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9"/>
      <c r="GI366" s="309"/>
      <c r="GJ366" s="309"/>
      <c r="GK366" s="309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9"/>
      <c r="GW366" s="309"/>
      <c r="GX366" s="309"/>
      <c r="GY366" s="309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9"/>
      <c r="HK366" s="309"/>
      <c r="HL366" s="309"/>
      <c r="HM366" s="309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9"/>
      <c r="HY366" s="309"/>
      <c r="HZ366" s="309"/>
      <c r="IA366" s="309"/>
      <c r="IB366" s="309"/>
      <c r="IC366" s="309"/>
      <c r="ID366" s="309"/>
      <c r="IE366" s="309"/>
      <c r="IF366" s="309"/>
      <c r="IG366" s="309"/>
      <c r="IH366" s="309"/>
    </row>
    <row r="367" spans="1:242" ht="12.75" customHeight="1" x14ac:dyDescent="0.25">
      <c r="A367" s="247"/>
      <c r="B367" s="264"/>
      <c r="C367" s="264"/>
      <c r="D367" s="307"/>
      <c r="E367" s="307"/>
      <c r="F367" s="307"/>
      <c r="G367" s="307"/>
      <c r="H367" s="307"/>
      <c r="I367" s="307"/>
      <c r="J367" s="307"/>
      <c r="K367" s="307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7"/>
      <c r="W367" s="307"/>
      <c r="X367" s="307"/>
      <c r="Y367" s="307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7"/>
      <c r="AK367" s="307"/>
      <c r="AL367" s="307"/>
      <c r="AM367" s="307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7"/>
      <c r="AY367" s="307"/>
      <c r="AZ367" s="307"/>
      <c r="BA367" s="307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7"/>
      <c r="BM367" s="307"/>
      <c r="BN367" s="307"/>
      <c r="BO367" s="307"/>
      <c r="BP367" s="307"/>
      <c r="BQ367" s="307"/>
      <c r="BR367" s="307"/>
      <c r="BS367" s="307"/>
      <c r="BT367" s="409"/>
      <c r="BV367" s="309"/>
      <c r="BW367" s="309"/>
      <c r="BX367" s="309"/>
      <c r="BY367" s="309"/>
      <c r="BZ367" s="309"/>
      <c r="CA367" s="309"/>
      <c r="CB367" s="309"/>
      <c r="CC367" s="309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9"/>
      <c r="CO367" s="309"/>
      <c r="CP367" s="309"/>
      <c r="CQ367" s="309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9"/>
      <c r="DC367" s="309"/>
      <c r="DD367" s="309"/>
      <c r="DE367" s="309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9"/>
      <c r="DQ367" s="309"/>
      <c r="DR367" s="309"/>
      <c r="DS367" s="309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9"/>
      <c r="EE367" s="309"/>
      <c r="EF367" s="309"/>
      <c r="EG367" s="309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9"/>
      <c r="ES367" s="309"/>
      <c r="ET367" s="309"/>
      <c r="EU367" s="309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9"/>
      <c r="FG367" s="309"/>
      <c r="FH367" s="309"/>
      <c r="FI367" s="309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9"/>
      <c r="FU367" s="309"/>
      <c r="FV367" s="309"/>
      <c r="FW367" s="309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9"/>
      <c r="GI367" s="309"/>
      <c r="GJ367" s="309"/>
      <c r="GK367" s="309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9"/>
      <c r="GW367" s="309"/>
      <c r="GX367" s="309"/>
      <c r="GY367" s="309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9"/>
      <c r="HK367" s="309"/>
      <c r="HL367" s="309"/>
      <c r="HM367" s="309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9"/>
      <c r="HY367" s="309"/>
      <c r="HZ367" s="309"/>
      <c r="IA367" s="309"/>
      <c r="IB367" s="309"/>
      <c r="IC367" s="309"/>
      <c r="ID367" s="309"/>
      <c r="IE367" s="309"/>
      <c r="IF367" s="309"/>
      <c r="IG367" s="309"/>
      <c r="IH367" s="309"/>
    </row>
    <row r="368" spans="1:242" ht="12.75" customHeight="1" x14ac:dyDescent="0.25">
      <c r="A368" s="247"/>
      <c r="B368" s="264"/>
      <c r="C368" s="264"/>
      <c r="D368" s="307"/>
      <c r="E368" s="307"/>
      <c r="F368" s="307"/>
      <c r="G368" s="307"/>
      <c r="H368" s="307"/>
      <c r="I368" s="307"/>
      <c r="J368" s="307"/>
      <c r="K368" s="307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7"/>
      <c r="W368" s="307"/>
      <c r="X368" s="307"/>
      <c r="Y368" s="307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7"/>
      <c r="AK368" s="307"/>
      <c r="AL368" s="307"/>
      <c r="AM368" s="307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7"/>
      <c r="AY368" s="307"/>
      <c r="AZ368" s="307"/>
      <c r="BA368" s="307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7"/>
      <c r="BM368" s="307"/>
      <c r="BN368" s="307"/>
      <c r="BO368" s="307"/>
      <c r="BP368" s="307"/>
      <c r="BQ368" s="307"/>
      <c r="BR368" s="307"/>
      <c r="BS368" s="307"/>
      <c r="BT368" s="409"/>
      <c r="BV368" s="309"/>
      <c r="BW368" s="309"/>
      <c r="BX368" s="309"/>
      <c r="BY368" s="309"/>
      <c r="BZ368" s="309"/>
      <c r="CA368" s="309"/>
      <c r="CB368" s="309"/>
      <c r="CC368" s="309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9"/>
      <c r="CO368" s="309"/>
      <c r="CP368" s="309"/>
      <c r="CQ368" s="309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9"/>
      <c r="DC368" s="309"/>
      <c r="DD368" s="309"/>
      <c r="DE368" s="309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9"/>
      <c r="DQ368" s="309"/>
      <c r="DR368" s="309"/>
      <c r="DS368" s="309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9"/>
      <c r="EE368" s="309"/>
      <c r="EF368" s="309"/>
      <c r="EG368" s="309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9"/>
      <c r="ES368" s="309"/>
      <c r="ET368" s="309"/>
      <c r="EU368" s="309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9"/>
      <c r="FG368" s="309"/>
      <c r="FH368" s="309"/>
      <c r="FI368" s="309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9"/>
      <c r="FU368" s="309"/>
      <c r="FV368" s="309"/>
      <c r="FW368" s="309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9"/>
      <c r="GI368" s="309"/>
      <c r="GJ368" s="309"/>
      <c r="GK368" s="309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9"/>
      <c r="GW368" s="309"/>
      <c r="GX368" s="309"/>
      <c r="GY368" s="309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9"/>
      <c r="HK368" s="309"/>
      <c r="HL368" s="309"/>
      <c r="HM368" s="309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9"/>
      <c r="HY368" s="309"/>
      <c r="HZ368" s="309"/>
      <c r="IA368" s="309"/>
      <c r="IB368" s="309"/>
      <c r="IC368" s="309"/>
      <c r="ID368" s="309"/>
      <c r="IE368" s="309"/>
      <c r="IF368" s="309"/>
      <c r="IG368" s="309"/>
      <c r="IH368" s="309"/>
    </row>
    <row r="369" spans="1:242" ht="12.75" customHeight="1" x14ac:dyDescent="0.25">
      <c r="A369" s="247"/>
      <c r="B369" s="264"/>
      <c r="C369" s="264"/>
      <c r="D369" s="307"/>
      <c r="E369" s="307"/>
      <c r="F369" s="307"/>
      <c r="G369" s="307"/>
      <c r="H369" s="307"/>
      <c r="I369" s="307"/>
      <c r="J369" s="307"/>
      <c r="K369" s="307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7"/>
      <c r="W369" s="307"/>
      <c r="X369" s="307"/>
      <c r="Y369" s="307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7"/>
      <c r="AK369" s="307"/>
      <c r="AL369" s="307"/>
      <c r="AM369" s="307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7"/>
      <c r="AY369" s="307"/>
      <c r="AZ369" s="307"/>
      <c r="BA369" s="307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7"/>
      <c r="BM369" s="307"/>
      <c r="BN369" s="307"/>
      <c r="BO369" s="307"/>
      <c r="BP369" s="307"/>
      <c r="BQ369" s="307"/>
      <c r="BR369" s="307"/>
      <c r="BS369" s="307"/>
      <c r="BT369" s="409"/>
      <c r="BV369" s="309"/>
      <c r="BW369" s="309"/>
      <c r="BX369" s="309"/>
      <c r="BY369" s="309"/>
      <c r="BZ369" s="309"/>
      <c r="CA369" s="309"/>
      <c r="CB369" s="309"/>
      <c r="CC369" s="309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9"/>
      <c r="CO369" s="309"/>
      <c r="CP369" s="309"/>
      <c r="CQ369" s="309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9"/>
      <c r="DC369" s="309"/>
      <c r="DD369" s="309"/>
      <c r="DE369" s="309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9"/>
      <c r="DQ369" s="309"/>
      <c r="DR369" s="309"/>
      <c r="DS369" s="309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9"/>
      <c r="EE369" s="309"/>
      <c r="EF369" s="309"/>
      <c r="EG369" s="309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9"/>
      <c r="ES369" s="309"/>
      <c r="ET369" s="309"/>
      <c r="EU369" s="309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9"/>
      <c r="FG369" s="309"/>
      <c r="FH369" s="309"/>
      <c r="FI369" s="309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9"/>
      <c r="FU369" s="309"/>
      <c r="FV369" s="309"/>
      <c r="FW369" s="309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9"/>
      <c r="GI369" s="309"/>
      <c r="GJ369" s="309"/>
      <c r="GK369" s="309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9"/>
      <c r="GW369" s="309"/>
      <c r="GX369" s="309"/>
      <c r="GY369" s="309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9"/>
      <c r="HK369" s="309"/>
      <c r="HL369" s="309"/>
      <c r="HM369" s="309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9"/>
      <c r="HY369" s="309"/>
      <c r="HZ369" s="309"/>
      <c r="IA369" s="309"/>
      <c r="IB369" s="309"/>
      <c r="IC369" s="309"/>
      <c r="ID369" s="309"/>
      <c r="IE369" s="309"/>
      <c r="IF369" s="309"/>
      <c r="IG369" s="309"/>
      <c r="IH369" s="309"/>
    </row>
    <row r="370" spans="1:242" ht="12.75" customHeight="1" x14ac:dyDescent="0.25">
      <c r="A370" s="247"/>
      <c r="B370" s="264"/>
      <c r="C370" s="264"/>
      <c r="D370" s="307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7"/>
      <c r="AK370" s="307"/>
      <c r="AL370" s="307"/>
      <c r="AM370" s="307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7"/>
      <c r="BM370" s="307"/>
      <c r="BN370" s="307"/>
      <c r="BO370" s="307"/>
      <c r="BP370" s="307"/>
      <c r="BQ370" s="307"/>
      <c r="BR370" s="307"/>
      <c r="BS370" s="307"/>
      <c r="BT370" s="409"/>
      <c r="BV370" s="309"/>
      <c r="BW370" s="309"/>
      <c r="BX370" s="309"/>
      <c r="BY370" s="309"/>
      <c r="BZ370" s="309"/>
      <c r="CA370" s="309"/>
      <c r="CB370" s="309"/>
      <c r="CC370" s="309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9"/>
      <c r="CO370" s="309"/>
      <c r="CP370" s="309"/>
      <c r="CQ370" s="309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9"/>
      <c r="DC370" s="309"/>
      <c r="DD370" s="309"/>
      <c r="DE370" s="309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9"/>
      <c r="DQ370" s="309"/>
      <c r="DR370" s="309"/>
      <c r="DS370" s="309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9"/>
      <c r="EE370" s="309"/>
      <c r="EF370" s="309"/>
      <c r="EG370" s="309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9"/>
      <c r="ES370" s="309"/>
      <c r="ET370" s="309"/>
      <c r="EU370" s="309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9"/>
      <c r="FG370" s="309"/>
      <c r="FH370" s="309"/>
      <c r="FI370" s="309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9"/>
      <c r="FU370" s="309"/>
      <c r="FV370" s="309"/>
      <c r="FW370" s="309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9"/>
      <c r="GI370" s="309"/>
      <c r="GJ370" s="309"/>
      <c r="GK370" s="309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9"/>
      <c r="GW370" s="309"/>
      <c r="GX370" s="309"/>
      <c r="GY370" s="309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9"/>
      <c r="HK370" s="309"/>
      <c r="HL370" s="309"/>
      <c r="HM370" s="309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9"/>
      <c r="HY370" s="309"/>
      <c r="HZ370" s="309"/>
      <c r="IA370" s="309"/>
      <c r="IB370" s="309"/>
      <c r="IC370" s="309"/>
      <c r="ID370" s="309"/>
      <c r="IE370" s="309"/>
      <c r="IF370" s="309"/>
      <c r="IG370" s="309"/>
      <c r="IH370" s="309"/>
    </row>
    <row r="371" spans="1:242" ht="12.75" customHeight="1" x14ac:dyDescent="0.25">
      <c r="A371" s="247"/>
      <c r="B371" s="264"/>
      <c r="C371" s="264"/>
      <c r="D371" s="307"/>
      <c r="E371" s="307"/>
      <c r="F371" s="307"/>
      <c r="G371" s="307"/>
      <c r="H371" s="307"/>
      <c r="I371" s="307"/>
      <c r="J371" s="307"/>
      <c r="K371" s="307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7"/>
      <c r="W371" s="307"/>
      <c r="X371" s="307"/>
      <c r="Y371" s="307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7"/>
      <c r="AK371" s="307"/>
      <c r="AL371" s="307"/>
      <c r="AM371" s="307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7"/>
      <c r="AY371" s="307"/>
      <c r="AZ371" s="307"/>
      <c r="BA371" s="307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7"/>
      <c r="BM371" s="307"/>
      <c r="BN371" s="307"/>
      <c r="BO371" s="307"/>
      <c r="BP371" s="307"/>
      <c r="BQ371" s="307"/>
      <c r="BR371" s="307"/>
      <c r="BS371" s="307"/>
      <c r="BT371" s="409"/>
      <c r="BV371" s="309"/>
      <c r="BW371" s="309"/>
      <c r="BX371" s="309"/>
      <c r="BY371" s="309"/>
      <c r="BZ371" s="309"/>
      <c r="CA371" s="309"/>
      <c r="CB371" s="309"/>
      <c r="CC371" s="309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9"/>
      <c r="CO371" s="309"/>
      <c r="CP371" s="309"/>
      <c r="CQ371" s="309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9"/>
      <c r="DC371" s="309"/>
      <c r="DD371" s="309"/>
      <c r="DE371" s="309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9"/>
      <c r="DQ371" s="309"/>
      <c r="DR371" s="309"/>
      <c r="DS371" s="309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9"/>
      <c r="EE371" s="309"/>
      <c r="EF371" s="309"/>
      <c r="EG371" s="309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9"/>
      <c r="ES371" s="309"/>
      <c r="ET371" s="309"/>
      <c r="EU371" s="309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9"/>
      <c r="FG371" s="309"/>
      <c r="FH371" s="309"/>
      <c r="FI371" s="309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9"/>
      <c r="FU371" s="309"/>
      <c r="FV371" s="309"/>
      <c r="FW371" s="309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9"/>
      <c r="GI371" s="309"/>
      <c r="GJ371" s="309"/>
      <c r="GK371" s="309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9"/>
      <c r="GW371" s="309"/>
      <c r="GX371" s="309"/>
      <c r="GY371" s="309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9"/>
      <c r="HK371" s="309"/>
      <c r="HL371" s="309"/>
      <c r="HM371" s="309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9"/>
      <c r="HY371" s="309"/>
      <c r="HZ371" s="309"/>
      <c r="IA371" s="309"/>
      <c r="IB371" s="309"/>
      <c r="IC371" s="309"/>
      <c r="ID371" s="309"/>
      <c r="IE371" s="309"/>
      <c r="IF371" s="309"/>
      <c r="IG371" s="309"/>
      <c r="IH371" s="309"/>
    </row>
    <row r="372" spans="1:242" ht="12.75" customHeight="1" x14ac:dyDescent="0.25">
      <c r="A372" s="247"/>
      <c r="B372" s="264"/>
      <c r="C372" s="264"/>
      <c r="D372" s="307"/>
      <c r="E372" s="307"/>
      <c r="F372" s="307"/>
      <c r="G372" s="307"/>
      <c r="H372" s="307"/>
      <c r="I372" s="307"/>
      <c r="J372" s="307"/>
      <c r="K372" s="307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7"/>
      <c r="W372" s="307"/>
      <c r="X372" s="307"/>
      <c r="Y372" s="307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7"/>
      <c r="AK372" s="307"/>
      <c r="AL372" s="307"/>
      <c r="AM372" s="307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7"/>
      <c r="AY372" s="307"/>
      <c r="AZ372" s="307"/>
      <c r="BA372" s="307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7"/>
      <c r="BM372" s="307"/>
      <c r="BN372" s="307"/>
      <c r="BO372" s="307"/>
      <c r="BP372" s="307"/>
      <c r="BQ372" s="307"/>
      <c r="BR372" s="307"/>
      <c r="BS372" s="307"/>
      <c r="BT372" s="409"/>
      <c r="BV372" s="309"/>
      <c r="BW372" s="309"/>
      <c r="BX372" s="309"/>
      <c r="BY372" s="309"/>
      <c r="BZ372" s="309"/>
      <c r="CA372" s="309"/>
      <c r="CB372" s="309"/>
      <c r="CC372" s="309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9"/>
      <c r="CO372" s="309"/>
      <c r="CP372" s="309"/>
      <c r="CQ372" s="309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9"/>
      <c r="DC372" s="309"/>
      <c r="DD372" s="309"/>
      <c r="DE372" s="309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9"/>
      <c r="DQ372" s="309"/>
      <c r="DR372" s="309"/>
      <c r="DS372" s="309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9"/>
      <c r="EE372" s="309"/>
      <c r="EF372" s="309"/>
      <c r="EG372" s="309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9"/>
      <c r="ES372" s="309"/>
      <c r="ET372" s="309"/>
      <c r="EU372" s="309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9"/>
      <c r="FG372" s="309"/>
      <c r="FH372" s="309"/>
      <c r="FI372" s="309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9"/>
      <c r="FU372" s="309"/>
      <c r="FV372" s="309"/>
      <c r="FW372" s="309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9"/>
      <c r="GI372" s="309"/>
      <c r="GJ372" s="309"/>
      <c r="GK372" s="309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9"/>
      <c r="GW372" s="309"/>
      <c r="GX372" s="309"/>
      <c r="GY372" s="309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9"/>
      <c r="HK372" s="309"/>
      <c r="HL372" s="309"/>
      <c r="HM372" s="309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9"/>
      <c r="HY372" s="309"/>
      <c r="HZ372" s="309"/>
      <c r="IA372" s="309"/>
      <c r="IB372" s="309"/>
      <c r="IC372" s="309"/>
      <c r="ID372" s="309"/>
      <c r="IE372" s="309"/>
      <c r="IF372" s="309"/>
      <c r="IG372" s="309"/>
      <c r="IH372" s="309"/>
    </row>
    <row r="373" spans="1:242" ht="12.75" customHeight="1" x14ac:dyDescent="0.25">
      <c r="A373" s="247"/>
      <c r="B373" s="264"/>
      <c r="C373" s="264"/>
      <c r="D373" s="307"/>
      <c r="E373" s="307"/>
      <c r="F373" s="307"/>
      <c r="G373" s="307"/>
      <c r="H373" s="307"/>
      <c r="I373" s="307"/>
      <c r="J373" s="307"/>
      <c r="K373" s="307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7"/>
      <c r="W373" s="307"/>
      <c r="X373" s="307"/>
      <c r="Y373" s="307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7"/>
      <c r="AK373" s="307"/>
      <c r="AL373" s="307"/>
      <c r="AM373" s="307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7"/>
      <c r="AY373" s="307"/>
      <c r="AZ373" s="307"/>
      <c r="BA373" s="307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7"/>
      <c r="BM373" s="307"/>
      <c r="BN373" s="307"/>
      <c r="BO373" s="307"/>
      <c r="BP373" s="307"/>
      <c r="BQ373" s="307"/>
      <c r="BR373" s="307"/>
      <c r="BS373" s="307"/>
      <c r="BT373" s="409"/>
      <c r="BV373" s="309"/>
      <c r="BW373" s="309"/>
      <c r="BX373" s="309"/>
      <c r="BY373" s="309"/>
      <c r="BZ373" s="309"/>
      <c r="CA373" s="309"/>
      <c r="CB373" s="309"/>
      <c r="CC373" s="309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9"/>
      <c r="CO373" s="309"/>
      <c r="CP373" s="309"/>
      <c r="CQ373" s="309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9"/>
      <c r="DC373" s="309"/>
      <c r="DD373" s="309"/>
      <c r="DE373" s="309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9"/>
      <c r="DQ373" s="309"/>
      <c r="DR373" s="309"/>
      <c r="DS373" s="309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9"/>
      <c r="EE373" s="309"/>
      <c r="EF373" s="309"/>
      <c r="EG373" s="309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9"/>
      <c r="ES373" s="309"/>
      <c r="ET373" s="309"/>
      <c r="EU373" s="309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9"/>
      <c r="FG373" s="309"/>
      <c r="FH373" s="309"/>
      <c r="FI373" s="309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9"/>
      <c r="FU373" s="309"/>
      <c r="FV373" s="309"/>
      <c r="FW373" s="309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9"/>
      <c r="GI373" s="309"/>
      <c r="GJ373" s="309"/>
      <c r="GK373" s="309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9"/>
      <c r="GW373" s="309"/>
      <c r="GX373" s="309"/>
      <c r="GY373" s="309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9"/>
      <c r="HK373" s="309"/>
      <c r="HL373" s="309"/>
      <c r="HM373" s="309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9"/>
      <c r="HY373" s="309"/>
      <c r="HZ373" s="309"/>
      <c r="IA373" s="309"/>
      <c r="IB373" s="309"/>
      <c r="IC373" s="309"/>
      <c r="ID373" s="309"/>
      <c r="IE373" s="309"/>
      <c r="IF373" s="309"/>
      <c r="IG373" s="309"/>
      <c r="IH373" s="309"/>
    </row>
    <row r="374" spans="1:242" ht="12.75" customHeight="1" x14ac:dyDescent="0.25">
      <c r="A374" s="247"/>
      <c r="B374" s="264"/>
      <c r="C374" s="264"/>
      <c r="D374" s="307"/>
      <c r="E374" s="307"/>
      <c r="F374" s="307"/>
      <c r="G374" s="307"/>
      <c r="H374" s="307"/>
      <c r="I374" s="307"/>
      <c r="J374" s="307"/>
      <c r="K374" s="307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7"/>
      <c r="W374" s="307"/>
      <c r="X374" s="307"/>
      <c r="Y374" s="307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7"/>
      <c r="AK374" s="307"/>
      <c r="AL374" s="307"/>
      <c r="AM374" s="307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7"/>
      <c r="AY374" s="307"/>
      <c r="AZ374" s="307"/>
      <c r="BA374" s="307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7"/>
      <c r="BM374" s="307"/>
      <c r="BN374" s="307"/>
      <c r="BO374" s="307"/>
      <c r="BP374" s="307"/>
      <c r="BQ374" s="307"/>
      <c r="BR374" s="307"/>
      <c r="BS374" s="307"/>
      <c r="BT374" s="409"/>
      <c r="BV374" s="309"/>
      <c r="BW374" s="309"/>
      <c r="BX374" s="309"/>
      <c r="BY374" s="309"/>
      <c r="BZ374" s="309"/>
      <c r="CA374" s="309"/>
      <c r="CB374" s="309"/>
      <c r="CC374" s="309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9"/>
      <c r="CO374" s="309"/>
      <c r="CP374" s="309"/>
      <c r="CQ374" s="309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9"/>
      <c r="DC374" s="309"/>
      <c r="DD374" s="309"/>
      <c r="DE374" s="309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9"/>
      <c r="DQ374" s="309"/>
      <c r="DR374" s="309"/>
      <c r="DS374" s="309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9"/>
      <c r="EE374" s="309"/>
      <c r="EF374" s="309"/>
      <c r="EG374" s="309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9"/>
      <c r="ES374" s="309"/>
      <c r="ET374" s="309"/>
      <c r="EU374" s="309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9"/>
      <c r="FG374" s="309"/>
      <c r="FH374" s="309"/>
      <c r="FI374" s="309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9"/>
      <c r="FU374" s="309"/>
      <c r="FV374" s="309"/>
      <c r="FW374" s="309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9"/>
      <c r="GI374" s="309"/>
      <c r="GJ374" s="309"/>
      <c r="GK374" s="309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9"/>
      <c r="GW374" s="309"/>
      <c r="GX374" s="309"/>
      <c r="GY374" s="309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9"/>
      <c r="HK374" s="309"/>
      <c r="HL374" s="309"/>
      <c r="HM374" s="309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9"/>
      <c r="HY374" s="309"/>
      <c r="HZ374" s="309"/>
      <c r="IA374" s="309"/>
      <c r="IB374" s="309"/>
      <c r="IC374" s="309"/>
      <c r="ID374" s="309"/>
      <c r="IE374" s="309"/>
      <c r="IF374" s="309"/>
      <c r="IG374" s="309"/>
      <c r="IH374" s="309"/>
    </row>
    <row r="375" spans="1:242" ht="12.75" customHeight="1" x14ac:dyDescent="0.25">
      <c r="A375" s="247"/>
      <c r="B375" s="264"/>
      <c r="C375" s="264"/>
      <c r="D375" s="307"/>
      <c r="E375" s="307"/>
      <c r="F375" s="307"/>
      <c r="G375" s="307"/>
      <c r="H375" s="307"/>
      <c r="I375" s="307"/>
      <c r="J375" s="307"/>
      <c r="K375" s="307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7"/>
      <c r="W375" s="307"/>
      <c r="X375" s="307"/>
      <c r="Y375" s="307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7"/>
      <c r="AK375" s="307"/>
      <c r="AL375" s="307"/>
      <c r="AM375" s="307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7"/>
      <c r="AY375" s="307"/>
      <c r="AZ375" s="307"/>
      <c r="BA375" s="307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7"/>
      <c r="BM375" s="307"/>
      <c r="BN375" s="307"/>
      <c r="BO375" s="307"/>
      <c r="BP375" s="307"/>
      <c r="BQ375" s="307"/>
      <c r="BR375" s="307"/>
      <c r="BS375" s="307"/>
      <c r="BT375" s="409"/>
      <c r="BV375" s="309"/>
      <c r="BW375" s="309"/>
      <c r="BX375" s="309"/>
      <c r="BY375" s="309"/>
      <c r="BZ375" s="309"/>
      <c r="CA375" s="309"/>
      <c r="CB375" s="309"/>
      <c r="CC375" s="309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9"/>
      <c r="CO375" s="309"/>
      <c r="CP375" s="309"/>
      <c r="CQ375" s="309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9"/>
      <c r="DC375" s="309"/>
      <c r="DD375" s="309"/>
      <c r="DE375" s="309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9"/>
      <c r="DQ375" s="309"/>
      <c r="DR375" s="309"/>
      <c r="DS375" s="309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9"/>
      <c r="EE375" s="309"/>
      <c r="EF375" s="309"/>
      <c r="EG375" s="309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9"/>
      <c r="ES375" s="309"/>
      <c r="ET375" s="309"/>
      <c r="EU375" s="309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9"/>
      <c r="FG375" s="309"/>
      <c r="FH375" s="309"/>
      <c r="FI375" s="309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9"/>
      <c r="FU375" s="309"/>
      <c r="FV375" s="309"/>
      <c r="FW375" s="309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9"/>
      <c r="GI375" s="309"/>
      <c r="GJ375" s="309"/>
      <c r="GK375" s="309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9"/>
      <c r="GW375" s="309"/>
      <c r="GX375" s="309"/>
      <c r="GY375" s="309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9"/>
      <c r="HK375" s="309"/>
      <c r="HL375" s="309"/>
      <c r="HM375" s="309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9"/>
      <c r="HY375" s="309"/>
      <c r="HZ375" s="309"/>
      <c r="IA375" s="309"/>
      <c r="IB375" s="309"/>
      <c r="IC375" s="309"/>
      <c r="ID375" s="309"/>
      <c r="IE375" s="309"/>
      <c r="IF375" s="309"/>
      <c r="IG375" s="309"/>
      <c r="IH375" s="309"/>
    </row>
    <row r="376" spans="1:242" ht="12.75" customHeight="1" x14ac:dyDescent="0.25">
      <c r="A376" s="247"/>
      <c r="B376" s="264"/>
      <c r="C376" s="264"/>
      <c r="D376" s="307"/>
      <c r="E376" s="307"/>
      <c r="F376" s="307"/>
      <c r="G376" s="307"/>
      <c r="H376" s="307"/>
      <c r="I376" s="307"/>
      <c r="J376" s="307"/>
      <c r="K376" s="307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7"/>
      <c r="W376" s="307"/>
      <c r="X376" s="307"/>
      <c r="Y376" s="307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7"/>
      <c r="AK376" s="307"/>
      <c r="AL376" s="307"/>
      <c r="AM376" s="307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7"/>
      <c r="AY376" s="307"/>
      <c r="AZ376" s="307"/>
      <c r="BA376" s="307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7"/>
      <c r="BM376" s="307"/>
      <c r="BN376" s="307"/>
      <c r="BO376" s="307"/>
      <c r="BP376" s="307"/>
      <c r="BQ376" s="307"/>
      <c r="BR376" s="307"/>
      <c r="BS376" s="307"/>
      <c r="BT376" s="409"/>
      <c r="BV376" s="309"/>
      <c r="BW376" s="309"/>
      <c r="BX376" s="309"/>
      <c r="BY376" s="309"/>
      <c r="BZ376" s="309"/>
      <c r="CA376" s="309"/>
      <c r="CB376" s="309"/>
      <c r="CC376" s="309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9"/>
      <c r="CO376" s="309"/>
      <c r="CP376" s="309"/>
      <c r="CQ376" s="309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9"/>
      <c r="DC376" s="309"/>
      <c r="DD376" s="309"/>
      <c r="DE376" s="309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9"/>
      <c r="DQ376" s="309"/>
      <c r="DR376" s="309"/>
      <c r="DS376" s="309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9"/>
      <c r="EE376" s="309"/>
      <c r="EF376" s="309"/>
      <c r="EG376" s="309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9"/>
      <c r="ES376" s="309"/>
      <c r="ET376" s="309"/>
      <c r="EU376" s="309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9"/>
      <c r="FG376" s="309"/>
      <c r="FH376" s="309"/>
      <c r="FI376" s="309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9"/>
      <c r="FU376" s="309"/>
      <c r="FV376" s="309"/>
      <c r="FW376" s="309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9"/>
      <c r="GI376" s="309"/>
      <c r="GJ376" s="309"/>
      <c r="GK376" s="309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9"/>
      <c r="GW376" s="309"/>
      <c r="GX376" s="309"/>
      <c r="GY376" s="309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9"/>
      <c r="HK376" s="309"/>
      <c r="HL376" s="309"/>
      <c r="HM376" s="309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9"/>
      <c r="HY376" s="309"/>
      <c r="HZ376" s="309"/>
      <c r="IA376" s="309"/>
      <c r="IB376" s="309"/>
      <c r="IC376" s="309"/>
      <c r="ID376" s="309"/>
      <c r="IE376" s="309"/>
      <c r="IF376" s="309"/>
      <c r="IG376" s="309"/>
      <c r="IH376" s="309"/>
    </row>
    <row r="377" spans="1:242" ht="12.75" customHeight="1" x14ac:dyDescent="0.25">
      <c r="A377" s="247"/>
      <c r="B377" s="264"/>
      <c r="C377" s="264"/>
      <c r="D377" s="307"/>
      <c r="E377" s="307"/>
      <c r="F377" s="307"/>
      <c r="G377" s="307"/>
      <c r="H377" s="307"/>
      <c r="I377" s="307"/>
      <c r="J377" s="307"/>
      <c r="K377" s="307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7"/>
      <c r="W377" s="307"/>
      <c r="X377" s="307"/>
      <c r="Y377" s="307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7"/>
      <c r="AK377" s="307"/>
      <c r="AL377" s="307"/>
      <c r="AM377" s="307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7"/>
      <c r="AY377" s="307"/>
      <c r="AZ377" s="307"/>
      <c r="BA377" s="307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7"/>
      <c r="BM377" s="307"/>
      <c r="BN377" s="307"/>
      <c r="BO377" s="307"/>
      <c r="BP377" s="307"/>
      <c r="BQ377" s="307"/>
      <c r="BR377" s="307"/>
      <c r="BS377" s="307"/>
      <c r="BT377" s="409"/>
      <c r="BV377" s="309"/>
      <c r="BW377" s="309"/>
      <c r="BX377" s="309"/>
      <c r="BY377" s="309"/>
      <c r="BZ377" s="309"/>
      <c r="CA377" s="309"/>
      <c r="CB377" s="309"/>
      <c r="CC377" s="309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9"/>
      <c r="CO377" s="309"/>
      <c r="CP377" s="309"/>
      <c r="CQ377" s="309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9"/>
      <c r="DC377" s="309"/>
      <c r="DD377" s="309"/>
      <c r="DE377" s="309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9"/>
      <c r="DQ377" s="309"/>
      <c r="DR377" s="309"/>
      <c r="DS377" s="309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9"/>
      <c r="EE377" s="309"/>
      <c r="EF377" s="309"/>
      <c r="EG377" s="309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9"/>
      <c r="ES377" s="309"/>
      <c r="ET377" s="309"/>
      <c r="EU377" s="309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9"/>
      <c r="FG377" s="309"/>
      <c r="FH377" s="309"/>
      <c r="FI377" s="309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9"/>
      <c r="FU377" s="309"/>
      <c r="FV377" s="309"/>
      <c r="FW377" s="309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9"/>
      <c r="GI377" s="309"/>
      <c r="GJ377" s="309"/>
      <c r="GK377" s="309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9"/>
      <c r="GW377" s="309"/>
      <c r="GX377" s="309"/>
      <c r="GY377" s="309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9"/>
      <c r="HK377" s="309"/>
      <c r="HL377" s="309"/>
      <c r="HM377" s="309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9"/>
      <c r="HY377" s="309"/>
      <c r="HZ377" s="309"/>
      <c r="IA377" s="309"/>
      <c r="IB377" s="309"/>
      <c r="IC377" s="309"/>
      <c r="ID377" s="309"/>
      <c r="IE377" s="309"/>
      <c r="IF377" s="309"/>
      <c r="IG377" s="309"/>
      <c r="IH377" s="309"/>
    </row>
    <row r="378" spans="1:242" ht="12.75" customHeight="1" x14ac:dyDescent="0.25">
      <c r="A378" s="247"/>
      <c r="B378" s="264"/>
      <c r="C378" s="264"/>
      <c r="D378" s="307"/>
      <c r="E378" s="307"/>
      <c r="F378" s="307"/>
      <c r="G378" s="307"/>
      <c r="H378" s="307"/>
      <c r="I378" s="307"/>
      <c r="J378" s="307"/>
      <c r="K378" s="307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7"/>
      <c r="W378" s="307"/>
      <c r="X378" s="307"/>
      <c r="Y378" s="307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7"/>
      <c r="AK378" s="307"/>
      <c r="AL378" s="307"/>
      <c r="AM378" s="307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7"/>
      <c r="AY378" s="307"/>
      <c r="AZ378" s="307"/>
      <c r="BA378" s="307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7"/>
      <c r="BM378" s="307"/>
      <c r="BN378" s="307"/>
      <c r="BO378" s="307"/>
      <c r="BP378" s="307"/>
      <c r="BQ378" s="307"/>
      <c r="BR378" s="307"/>
      <c r="BS378" s="307"/>
      <c r="BT378" s="409"/>
      <c r="BV378" s="309"/>
      <c r="BW378" s="309"/>
      <c r="BX378" s="309"/>
      <c r="BY378" s="309"/>
      <c r="BZ378" s="309"/>
      <c r="CA378" s="309"/>
      <c r="CB378" s="309"/>
      <c r="CC378" s="309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9"/>
      <c r="CO378" s="309"/>
      <c r="CP378" s="309"/>
      <c r="CQ378" s="309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9"/>
      <c r="DC378" s="309"/>
      <c r="DD378" s="309"/>
      <c r="DE378" s="309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9"/>
      <c r="DQ378" s="309"/>
      <c r="DR378" s="309"/>
      <c r="DS378" s="309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9"/>
      <c r="EE378" s="309"/>
      <c r="EF378" s="309"/>
      <c r="EG378" s="309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9"/>
      <c r="ES378" s="309"/>
      <c r="ET378" s="309"/>
      <c r="EU378" s="309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9"/>
      <c r="FG378" s="309"/>
      <c r="FH378" s="309"/>
      <c r="FI378" s="309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9"/>
      <c r="FU378" s="309"/>
      <c r="FV378" s="309"/>
      <c r="FW378" s="309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9"/>
      <c r="GI378" s="309"/>
      <c r="GJ378" s="309"/>
      <c r="GK378" s="309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9"/>
      <c r="GW378" s="309"/>
      <c r="GX378" s="309"/>
      <c r="GY378" s="309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9"/>
      <c r="HK378" s="309"/>
      <c r="HL378" s="309"/>
      <c r="HM378" s="309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9"/>
      <c r="HY378" s="309"/>
      <c r="HZ378" s="309"/>
      <c r="IA378" s="309"/>
      <c r="IB378" s="309"/>
      <c r="IC378" s="309"/>
      <c r="ID378" s="309"/>
      <c r="IE378" s="309"/>
      <c r="IF378" s="309"/>
      <c r="IG378" s="309"/>
      <c r="IH378" s="309"/>
    </row>
    <row r="379" spans="1:242" ht="12.75" customHeight="1" x14ac:dyDescent="0.25">
      <c r="A379" s="247"/>
      <c r="B379" s="264"/>
      <c r="C379" s="264"/>
      <c r="D379" s="307"/>
      <c r="E379" s="307"/>
      <c r="F379" s="307"/>
      <c r="G379" s="307"/>
      <c r="H379" s="307"/>
      <c r="I379" s="307"/>
      <c r="J379" s="307"/>
      <c r="K379" s="307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7"/>
      <c r="W379" s="307"/>
      <c r="X379" s="307"/>
      <c r="Y379" s="307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7"/>
      <c r="AK379" s="307"/>
      <c r="AL379" s="307"/>
      <c r="AM379" s="307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7"/>
      <c r="AY379" s="307"/>
      <c r="AZ379" s="307"/>
      <c r="BA379" s="307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7"/>
      <c r="BM379" s="307"/>
      <c r="BN379" s="307"/>
      <c r="BO379" s="307"/>
      <c r="BP379" s="307"/>
      <c r="BQ379" s="307"/>
      <c r="BR379" s="307"/>
      <c r="BS379" s="307"/>
      <c r="BT379" s="409"/>
      <c r="BV379" s="309"/>
      <c r="BW379" s="309"/>
      <c r="BX379" s="309"/>
      <c r="BY379" s="309"/>
      <c r="BZ379" s="309"/>
      <c r="CA379" s="309"/>
      <c r="CB379" s="309"/>
      <c r="CC379" s="309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9"/>
      <c r="CO379" s="309"/>
      <c r="CP379" s="309"/>
      <c r="CQ379" s="309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9"/>
      <c r="DC379" s="309"/>
      <c r="DD379" s="309"/>
      <c r="DE379" s="309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9"/>
      <c r="DQ379" s="309"/>
      <c r="DR379" s="309"/>
      <c r="DS379" s="309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9"/>
      <c r="EE379" s="309"/>
      <c r="EF379" s="309"/>
      <c r="EG379" s="309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09"/>
      <c r="EU379" s="309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09"/>
      <c r="FH379" s="309"/>
      <c r="FI379" s="309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9"/>
      <c r="FU379" s="309"/>
      <c r="FV379" s="309"/>
      <c r="FW379" s="309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9"/>
      <c r="GI379" s="309"/>
      <c r="GJ379" s="309"/>
      <c r="GK379" s="309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9"/>
      <c r="GW379" s="309"/>
      <c r="GX379" s="309"/>
      <c r="GY379" s="309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9"/>
      <c r="HK379" s="309"/>
      <c r="HL379" s="309"/>
      <c r="HM379" s="309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9"/>
      <c r="HY379" s="309"/>
      <c r="HZ379" s="309"/>
      <c r="IA379" s="309"/>
      <c r="IB379" s="309"/>
      <c r="IC379" s="309"/>
      <c r="ID379" s="309"/>
      <c r="IE379" s="309"/>
      <c r="IF379" s="309"/>
      <c r="IG379" s="309"/>
      <c r="IH379" s="309"/>
    </row>
    <row r="380" spans="1:242" ht="12.75" customHeight="1" x14ac:dyDescent="0.25">
      <c r="A380" s="247"/>
      <c r="B380" s="264"/>
      <c r="C380" s="264"/>
      <c r="D380" s="307"/>
      <c r="E380" s="307"/>
      <c r="F380" s="307"/>
      <c r="G380" s="307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7"/>
      <c r="AY380" s="307"/>
      <c r="AZ380" s="307"/>
      <c r="BA380" s="307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7"/>
      <c r="BM380" s="307"/>
      <c r="BN380" s="307"/>
      <c r="BO380" s="307"/>
      <c r="BP380" s="307"/>
      <c r="BQ380" s="307"/>
      <c r="BR380" s="307"/>
      <c r="BS380" s="307"/>
      <c r="BT380" s="409"/>
      <c r="BV380" s="309"/>
      <c r="BW380" s="309"/>
      <c r="BX380" s="309"/>
      <c r="BY380" s="309"/>
      <c r="BZ380" s="309"/>
      <c r="CA380" s="309"/>
      <c r="CB380" s="309"/>
      <c r="CC380" s="309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9"/>
      <c r="CO380" s="309"/>
      <c r="CP380" s="309"/>
      <c r="CQ380" s="309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9"/>
      <c r="DC380" s="309"/>
      <c r="DD380" s="309"/>
      <c r="DE380" s="309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9"/>
      <c r="DQ380" s="309"/>
      <c r="DR380" s="309"/>
      <c r="DS380" s="309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9"/>
      <c r="EE380" s="309"/>
      <c r="EF380" s="309"/>
      <c r="EG380" s="309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9"/>
      <c r="ES380" s="309"/>
      <c r="ET380" s="309"/>
      <c r="EU380" s="309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9"/>
      <c r="FG380" s="309"/>
      <c r="FH380" s="309"/>
      <c r="FI380" s="309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9"/>
      <c r="FU380" s="309"/>
      <c r="FV380" s="309"/>
      <c r="FW380" s="309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9"/>
      <c r="GI380" s="309"/>
      <c r="GJ380" s="309"/>
      <c r="GK380" s="309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9"/>
      <c r="GW380" s="309"/>
      <c r="GX380" s="309"/>
      <c r="GY380" s="309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9"/>
      <c r="HK380" s="309"/>
      <c r="HL380" s="309"/>
      <c r="HM380" s="309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9"/>
      <c r="HY380" s="309"/>
      <c r="HZ380" s="309"/>
      <c r="IA380" s="309"/>
      <c r="IB380" s="309"/>
      <c r="IC380" s="309"/>
      <c r="ID380" s="309"/>
      <c r="IE380" s="309"/>
      <c r="IF380" s="309"/>
      <c r="IG380" s="309"/>
      <c r="IH380" s="309"/>
    </row>
    <row r="381" spans="1:242" ht="12.75" customHeight="1" x14ac:dyDescent="0.25">
      <c r="A381" s="247"/>
      <c r="B381" s="264"/>
      <c r="C381" s="264"/>
      <c r="D381" s="307"/>
      <c r="E381" s="307"/>
      <c r="F381" s="307"/>
      <c r="G381" s="307"/>
      <c r="H381" s="307"/>
      <c r="I381" s="307"/>
      <c r="J381" s="307"/>
      <c r="K381" s="307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7"/>
      <c r="W381" s="307"/>
      <c r="X381" s="307"/>
      <c r="Y381" s="307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7"/>
      <c r="AK381" s="307"/>
      <c r="AL381" s="307"/>
      <c r="AM381" s="307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7"/>
      <c r="AY381" s="307"/>
      <c r="AZ381" s="307"/>
      <c r="BA381" s="307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7"/>
      <c r="BM381" s="307"/>
      <c r="BN381" s="307"/>
      <c r="BO381" s="307"/>
      <c r="BP381" s="307"/>
      <c r="BQ381" s="307"/>
      <c r="BR381" s="307"/>
      <c r="BS381" s="307"/>
      <c r="BT381" s="409"/>
      <c r="BV381" s="309"/>
      <c r="BW381" s="309"/>
      <c r="BX381" s="309"/>
      <c r="BY381" s="309"/>
      <c r="BZ381" s="309"/>
      <c r="CA381" s="309"/>
      <c r="CB381" s="309"/>
      <c r="CC381" s="309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9"/>
      <c r="CO381" s="309"/>
      <c r="CP381" s="309"/>
      <c r="CQ381" s="309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9"/>
      <c r="DC381" s="309"/>
      <c r="DD381" s="309"/>
      <c r="DE381" s="309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9"/>
      <c r="DQ381" s="309"/>
      <c r="DR381" s="309"/>
      <c r="DS381" s="309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9"/>
      <c r="EE381" s="309"/>
      <c r="EF381" s="309"/>
      <c r="EG381" s="309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9"/>
      <c r="ES381" s="309"/>
      <c r="ET381" s="309"/>
      <c r="EU381" s="309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9"/>
      <c r="FG381" s="309"/>
      <c r="FH381" s="309"/>
      <c r="FI381" s="309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9"/>
      <c r="FU381" s="309"/>
      <c r="FV381" s="309"/>
      <c r="FW381" s="309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9"/>
      <c r="GI381" s="309"/>
      <c r="GJ381" s="309"/>
      <c r="GK381" s="309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9"/>
      <c r="GW381" s="309"/>
      <c r="GX381" s="309"/>
      <c r="GY381" s="309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9"/>
      <c r="HK381" s="309"/>
      <c r="HL381" s="309"/>
      <c r="HM381" s="309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9"/>
      <c r="HY381" s="309"/>
      <c r="HZ381" s="309"/>
      <c r="IA381" s="309"/>
      <c r="IB381" s="309"/>
      <c r="IC381" s="309"/>
      <c r="ID381" s="309"/>
      <c r="IE381" s="309"/>
      <c r="IF381" s="309"/>
      <c r="IG381" s="309"/>
      <c r="IH381" s="309"/>
    </row>
    <row r="382" spans="1:242" ht="12.75" customHeight="1" x14ac:dyDescent="0.25">
      <c r="A382" s="247"/>
      <c r="B382" s="264"/>
      <c r="C382" s="264"/>
      <c r="D382" s="307"/>
      <c r="E382" s="307"/>
      <c r="F382" s="307"/>
      <c r="G382" s="307"/>
      <c r="H382" s="307"/>
      <c r="I382" s="307"/>
      <c r="J382" s="307"/>
      <c r="K382" s="307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7"/>
      <c r="W382" s="307"/>
      <c r="X382" s="307"/>
      <c r="Y382" s="307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7"/>
      <c r="AK382" s="307"/>
      <c r="AL382" s="307"/>
      <c r="AM382" s="307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7"/>
      <c r="AY382" s="307"/>
      <c r="AZ382" s="307"/>
      <c r="BA382" s="307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7"/>
      <c r="BM382" s="307"/>
      <c r="BN382" s="307"/>
      <c r="BO382" s="307"/>
      <c r="BP382" s="307"/>
      <c r="BQ382" s="307"/>
      <c r="BR382" s="307"/>
      <c r="BS382" s="307"/>
      <c r="BT382" s="409"/>
      <c r="BV382" s="309"/>
      <c r="BW382" s="309"/>
      <c r="BX382" s="309"/>
      <c r="BY382" s="309"/>
      <c r="BZ382" s="309"/>
      <c r="CA382" s="309"/>
      <c r="CB382" s="309"/>
      <c r="CC382" s="309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9"/>
      <c r="CO382" s="309"/>
      <c r="CP382" s="309"/>
      <c r="CQ382" s="309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9"/>
      <c r="DC382" s="309"/>
      <c r="DD382" s="309"/>
      <c r="DE382" s="309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9"/>
      <c r="DQ382" s="309"/>
      <c r="DR382" s="309"/>
      <c r="DS382" s="309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9"/>
      <c r="EE382" s="309"/>
      <c r="EF382" s="309"/>
      <c r="EG382" s="309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9"/>
      <c r="ES382" s="309"/>
      <c r="ET382" s="309"/>
      <c r="EU382" s="309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9"/>
      <c r="FG382" s="309"/>
      <c r="FH382" s="309"/>
      <c r="FI382" s="309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9"/>
      <c r="FU382" s="309"/>
      <c r="FV382" s="309"/>
      <c r="FW382" s="309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9"/>
      <c r="GI382" s="309"/>
      <c r="GJ382" s="309"/>
      <c r="GK382" s="309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9"/>
      <c r="GW382" s="309"/>
      <c r="GX382" s="309"/>
      <c r="GY382" s="309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9"/>
      <c r="HK382" s="309"/>
      <c r="HL382" s="309"/>
      <c r="HM382" s="309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9"/>
      <c r="HY382" s="309"/>
      <c r="HZ382" s="309"/>
      <c r="IA382" s="309"/>
      <c r="IB382" s="309"/>
      <c r="IC382" s="309"/>
      <c r="ID382" s="309"/>
      <c r="IE382" s="309"/>
      <c r="IF382" s="309"/>
      <c r="IG382" s="309"/>
      <c r="IH382" s="309"/>
    </row>
    <row r="383" spans="1:242" ht="12.75" customHeight="1" x14ac:dyDescent="0.25">
      <c r="A383" s="247"/>
      <c r="B383" s="264"/>
      <c r="C383" s="264"/>
      <c r="D383" s="307"/>
      <c r="E383" s="307"/>
      <c r="F383" s="307"/>
      <c r="G383" s="307"/>
      <c r="H383" s="307"/>
      <c r="I383" s="307"/>
      <c r="J383" s="307"/>
      <c r="K383" s="307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7"/>
      <c r="W383" s="307"/>
      <c r="X383" s="307"/>
      <c r="Y383" s="307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7"/>
      <c r="AK383" s="307"/>
      <c r="AL383" s="307"/>
      <c r="AM383" s="307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7"/>
      <c r="AY383" s="307"/>
      <c r="AZ383" s="307"/>
      <c r="BA383" s="307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7"/>
      <c r="BM383" s="307"/>
      <c r="BN383" s="307"/>
      <c r="BO383" s="307"/>
      <c r="BP383" s="307"/>
      <c r="BQ383" s="307"/>
      <c r="BR383" s="307"/>
      <c r="BS383" s="307"/>
      <c r="BT383" s="409"/>
      <c r="BV383" s="309"/>
      <c r="BW383" s="309"/>
      <c r="BX383" s="309"/>
      <c r="BY383" s="309"/>
      <c r="BZ383" s="309"/>
      <c r="CA383" s="309"/>
      <c r="CB383" s="309"/>
      <c r="CC383" s="309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9"/>
      <c r="CO383" s="309"/>
      <c r="CP383" s="309"/>
      <c r="CQ383" s="309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9"/>
      <c r="DC383" s="309"/>
      <c r="DD383" s="309"/>
      <c r="DE383" s="309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9"/>
      <c r="DQ383" s="309"/>
      <c r="DR383" s="309"/>
      <c r="DS383" s="309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9"/>
      <c r="EE383" s="309"/>
      <c r="EF383" s="309"/>
      <c r="EG383" s="309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9"/>
      <c r="ES383" s="309"/>
      <c r="ET383" s="309"/>
      <c r="EU383" s="309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9"/>
      <c r="FG383" s="309"/>
      <c r="FH383" s="309"/>
      <c r="FI383" s="309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9"/>
      <c r="FU383" s="309"/>
      <c r="FV383" s="309"/>
      <c r="FW383" s="309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9"/>
      <c r="GI383" s="309"/>
      <c r="GJ383" s="309"/>
      <c r="GK383" s="309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9"/>
      <c r="GW383" s="309"/>
      <c r="GX383" s="309"/>
      <c r="GY383" s="309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9"/>
      <c r="HK383" s="309"/>
      <c r="HL383" s="309"/>
      <c r="HM383" s="309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9"/>
      <c r="HY383" s="309"/>
      <c r="HZ383" s="309"/>
      <c r="IA383" s="309"/>
      <c r="IB383" s="309"/>
      <c r="IC383" s="309"/>
      <c r="ID383" s="309"/>
      <c r="IE383" s="309"/>
      <c r="IF383" s="309"/>
      <c r="IG383" s="309"/>
      <c r="IH383" s="309"/>
    </row>
    <row r="384" spans="1:242" ht="12.75" customHeight="1" x14ac:dyDescent="0.25">
      <c r="A384" s="247"/>
      <c r="B384" s="264"/>
      <c r="C384" s="264"/>
      <c r="D384" s="307"/>
      <c r="E384" s="307"/>
      <c r="F384" s="307"/>
      <c r="G384" s="307"/>
      <c r="H384" s="307"/>
      <c r="I384" s="307"/>
      <c r="J384" s="307"/>
      <c r="K384" s="307"/>
      <c r="L384" s="307"/>
      <c r="M384" s="307"/>
      <c r="N384" s="307"/>
      <c r="O384" s="307"/>
      <c r="P384" s="307"/>
      <c r="Q384" s="307"/>
      <c r="R384" s="307"/>
      <c r="S384" s="307"/>
      <c r="T384" s="307"/>
      <c r="U384" s="307"/>
      <c r="V384" s="307"/>
      <c r="W384" s="307"/>
      <c r="X384" s="307"/>
      <c r="Y384" s="307"/>
      <c r="Z384" s="307"/>
      <c r="AA384" s="307"/>
      <c r="AB384" s="307"/>
      <c r="AC384" s="307"/>
      <c r="AD384" s="307"/>
      <c r="AE384" s="307"/>
      <c r="AF384" s="307"/>
      <c r="AG384" s="307"/>
      <c r="AH384" s="307"/>
      <c r="AI384" s="307"/>
      <c r="AJ384" s="307"/>
      <c r="AK384" s="307"/>
      <c r="AL384" s="307"/>
      <c r="AM384" s="307"/>
      <c r="AN384" s="307"/>
      <c r="AO384" s="307"/>
      <c r="AP384" s="307"/>
      <c r="AQ384" s="307"/>
      <c r="AR384" s="307"/>
      <c r="AS384" s="307"/>
      <c r="AT384" s="307"/>
      <c r="AU384" s="307"/>
      <c r="AV384" s="307"/>
      <c r="AW384" s="307"/>
      <c r="AX384" s="307"/>
      <c r="AY384" s="307"/>
      <c r="AZ384" s="307"/>
      <c r="BA384" s="307"/>
      <c r="BB384" s="307"/>
      <c r="BC384" s="307"/>
      <c r="BD384" s="307"/>
      <c r="BE384" s="307"/>
      <c r="BF384" s="307"/>
      <c r="BG384" s="307"/>
      <c r="BH384" s="307"/>
      <c r="BI384" s="307"/>
      <c r="BJ384" s="307"/>
      <c r="BK384" s="307"/>
      <c r="BL384" s="307"/>
      <c r="BM384" s="307"/>
      <c r="BN384" s="307"/>
      <c r="BO384" s="307"/>
      <c r="BP384" s="307"/>
      <c r="BQ384" s="307"/>
      <c r="BR384" s="307"/>
      <c r="BS384" s="307"/>
      <c r="BT384" s="409"/>
      <c r="BV384" s="309"/>
      <c r="BW384" s="309"/>
      <c r="BX384" s="309"/>
      <c r="BY384" s="309"/>
      <c r="BZ384" s="309"/>
      <c r="CA384" s="309"/>
      <c r="CB384" s="309"/>
      <c r="CC384" s="309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9"/>
      <c r="CO384" s="309"/>
      <c r="CP384" s="309"/>
      <c r="CQ384" s="309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9"/>
      <c r="DC384" s="309"/>
      <c r="DD384" s="309"/>
      <c r="DE384" s="309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9"/>
      <c r="DQ384" s="309"/>
      <c r="DR384" s="309"/>
      <c r="DS384" s="309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9"/>
      <c r="EE384" s="309"/>
      <c r="EF384" s="309"/>
      <c r="EG384" s="309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9"/>
      <c r="ES384" s="309"/>
      <c r="ET384" s="309"/>
      <c r="EU384" s="309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9"/>
      <c r="FG384" s="309"/>
      <c r="FH384" s="309"/>
      <c r="FI384" s="309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9"/>
      <c r="FU384" s="309"/>
      <c r="FV384" s="309"/>
      <c r="FW384" s="309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9"/>
      <c r="GI384" s="309"/>
      <c r="GJ384" s="309"/>
      <c r="GK384" s="309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9"/>
      <c r="GW384" s="309"/>
      <c r="GX384" s="309"/>
      <c r="GY384" s="309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9"/>
      <c r="HK384" s="309"/>
      <c r="HL384" s="309"/>
      <c r="HM384" s="309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9"/>
      <c r="HY384" s="309"/>
      <c r="HZ384" s="309"/>
      <c r="IA384" s="309"/>
      <c r="IB384" s="309"/>
      <c r="IC384" s="309"/>
      <c r="ID384" s="309"/>
      <c r="IE384" s="309"/>
      <c r="IF384" s="309"/>
      <c r="IG384" s="309"/>
      <c r="IH384" s="309"/>
    </row>
    <row r="385" spans="1:242" ht="12.75" customHeight="1" x14ac:dyDescent="0.25">
      <c r="A385" s="247"/>
      <c r="B385" s="264"/>
      <c r="C385" s="264"/>
      <c r="D385" s="307"/>
      <c r="E385" s="307"/>
      <c r="F385" s="307"/>
      <c r="G385" s="307"/>
      <c r="H385" s="307"/>
      <c r="I385" s="307"/>
      <c r="J385" s="307"/>
      <c r="K385" s="307"/>
      <c r="L385" s="307"/>
      <c r="M385" s="307"/>
      <c r="N385" s="307"/>
      <c r="O385" s="307"/>
      <c r="P385" s="307"/>
      <c r="Q385" s="307"/>
      <c r="R385" s="307"/>
      <c r="S385" s="307"/>
      <c r="T385" s="307"/>
      <c r="U385" s="307"/>
      <c r="V385" s="307"/>
      <c r="W385" s="307"/>
      <c r="X385" s="307"/>
      <c r="Y385" s="307"/>
      <c r="Z385" s="307"/>
      <c r="AA385" s="307"/>
      <c r="AB385" s="307"/>
      <c r="AC385" s="307"/>
      <c r="AD385" s="307"/>
      <c r="AE385" s="307"/>
      <c r="AF385" s="307"/>
      <c r="AG385" s="307"/>
      <c r="AH385" s="307"/>
      <c r="AI385" s="307"/>
      <c r="AJ385" s="307"/>
      <c r="AK385" s="307"/>
      <c r="AL385" s="307"/>
      <c r="AM385" s="307"/>
      <c r="AN385" s="307"/>
      <c r="AO385" s="307"/>
      <c r="AP385" s="307"/>
      <c r="AQ385" s="307"/>
      <c r="AR385" s="307"/>
      <c r="AS385" s="307"/>
      <c r="AT385" s="307"/>
      <c r="AU385" s="307"/>
      <c r="AV385" s="307"/>
      <c r="AW385" s="307"/>
      <c r="AX385" s="307"/>
      <c r="AY385" s="307"/>
      <c r="AZ385" s="307"/>
      <c r="BA385" s="307"/>
      <c r="BB385" s="307"/>
      <c r="BC385" s="307"/>
      <c r="BD385" s="307"/>
      <c r="BE385" s="307"/>
      <c r="BF385" s="307"/>
      <c r="BG385" s="307"/>
      <c r="BH385" s="307"/>
      <c r="BI385" s="307"/>
      <c r="BJ385" s="307"/>
      <c r="BK385" s="307"/>
      <c r="BL385" s="307"/>
      <c r="BM385" s="307"/>
      <c r="BN385" s="307"/>
      <c r="BO385" s="307"/>
      <c r="BP385" s="307"/>
      <c r="BQ385" s="307"/>
      <c r="BR385" s="307"/>
      <c r="BS385" s="307"/>
      <c r="BT385" s="409"/>
      <c r="BV385" s="309"/>
      <c r="BW385" s="309"/>
      <c r="BX385" s="309"/>
      <c r="BY385" s="309"/>
      <c r="BZ385" s="309"/>
      <c r="CA385" s="309"/>
      <c r="CB385" s="309"/>
      <c r="CC385" s="309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9"/>
      <c r="CO385" s="309"/>
      <c r="CP385" s="309"/>
      <c r="CQ385" s="309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9"/>
      <c r="DC385" s="309"/>
      <c r="DD385" s="309"/>
      <c r="DE385" s="309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9"/>
      <c r="DQ385" s="309"/>
      <c r="DR385" s="309"/>
      <c r="DS385" s="309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9"/>
      <c r="EE385" s="309"/>
      <c r="EF385" s="309"/>
      <c r="EG385" s="309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9"/>
      <c r="ES385" s="309"/>
      <c r="ET385" s="309"/>
      <c r="EU385" s="309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9"/>
      <c r="FG385" s="309"/>
      <c r="FH385" s="309"/>
      <c r="FI385" s="309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9"/>
      <c r="FU385" s="309"/>
      <c r="FV385" s="309"/>
      <c r="FW385" s="309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9"/>
      <c r="GI385" s="309"/>
      <c r="GJ385" s="309"/>
      <c r="GK385" s="309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9"/>
      <c r="GW385" s="309"/>
      <c r="GX385" s="309"/>
      <c r="GY385" s="309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9"/>
      <c r="HK385" s="309"/>
      <c r="HL385" s="309"/>
      <c r="HM385" s="309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9"/>
      <c r="HY385" s="309"/>
      <c r="HZ385" s="309"/>
      <c r="IA385" s="309"/>
      <c r="IB385" s="309"/>
      <c r="IC385" s="309"/>
      <c r="ID385" s="309"/>
      <c r="IE385" s="309"/>
      <c r="IF385" s="309"/>
      <c r="IG385" s="309"/>
      <c r="IH385" s="309"/>
    </row>
    <row r="386" spans="1:242" ht="12.75" customHeight="1" x14ac:dyDescent="0.25">
      <c r="A386" s="247"/>
      <c r="B386" s="264"/>
      <c r="C386" s="264"/>
      <c r="D386" s="307"/>
      <c r="E386" s="307"/>
      <c r="F386" s="307"/>
      <c r="G386" s="307"/>
      <c r="H386" s="307"/>
      <c r="I386" s="307"/>
      <c r="J386" s="307"/>
      <c r="K386" s="307"/>
      <c r="L386" s="307"/>
      <c r="M386" s="307"/>
      <c r="N386" s="307"/>
      <c r="O386" s="307"/>
      <c r="P386" s="307"/>
      <c r="Q386" s="307"/>
      <c r="R386" s="307"/>
      <c r="S386" s="307"/>
      <c r="T386" s="307"/>
      <c r="U386" s="307"/>
      <c r="V386" s="307"/>
      <c r="W386" s="307"/>
      <c r="X386" s="307"/>
      <c r="Y386" s="307"/>
      <c r="Z386" s="307"/>
      <c r="AA386" s="307"/>
      <c r="AB386" s="307"/>
      <c r="AC386" s="307"/>
      <c r="AD386" s="307"/>
      <c r="AE386" s="307"/>
      <c r="AF386" s="307"/>
      <c r="AG386" s="307"/>
      <c r="AH386" s="307"/>
      <c r="AI386" s="307"/>
      <c r="AJ386" s="307"/>
      <c r="AK386" s="307"/>
      <c r="AL386" s="307"/>
      <c r="AM386" s="307"/>
      <c r="AN386" s="307"/>
      <c r="AO386" s="307"/>
      <c r="AP386" s="307"/>
      <c r="AQ386" s="307"/>
      <c r="AR386" s="307"/>
      <c r="AS386" s="307"/>
      <c r="AT386" s="307"/>
      <c r="AU386" s="307"/>
      <c r="AV386" s="307"/>
      <c r="AW386" s="307"/>
      <c r="AX386" s="307"/>
      <c r="AY386" s="307"/>
      <c r="AZ386" s="307"/>
      <c r="BA386" s="307"/>
      <c r="BB386" s="307"/>
      <c r="BC386" s="307"/>
      <c r="BD386" s="307"/>
      <c r="BE386" s="307"/>
      <c r="BF386" s="307"/>
      <c r="BG386" s="307"/>
      <c r="BH386" s="307"/>
      <c r="BI386" s="307"/>
      <c r="BJ386" s="307"/>
      <c r="BK386" s="307"/>
      <c r="BL386" s="307"/>
      <c r="BM386" s="307"/>
      <c r="BN386" s="307"/>
      <c r="BO386" s="307"/>
      <c r="BP386" s="307"/>
      <c r="BQ386" s="307"/>
      <c r="BR386" s="307"/>
      <c r="BS386" s="307"/>
      <c r="BT386" s="409"/>
      <c r="BV386" s="309"/>
      <c r="BW386" s="309"/>
      <c r="BX386" s="309"/>
      <c r="BY386" s="309"/>
      <c r="BZ386" s="309"/>
      <c r="CA386" s="309"/>
      <c r="CB386" s="309"/>
      <c r="CC386" s="309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9"/>
      <c r="CO386" s="309"/>
      <c r="CP386" s="309"/>
      <c r="CQ386" s="309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9"/>
      <c r="DC386" s="309"/>
      <c r="DD386" s="309"/>
      <c r="DE386" s="309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9"/>
      <c r="DQ386" s="309"/>
      <c r="DR386" s="309"/>
      <c r="DS386" s="309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9"/>
      <c r="EE386" s="309"/>
      <c r="EF386" s="309"/>
      <c r="EG386" s="309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9"/>
      <c r="ES386" s="309"/>
      <c r="ET386" s="309"/>
      <c r="EU386" s="309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9"/>
      <c r="FG386" s="309"/>
      <c r="FH386" s="309"/>
      <c r="FI386" s="309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9"/>
      <c r="FU386" s="309"/>
      <c r="FV386" s="309"/>
      <c r="FW386" s="309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9"/>
      <c r="GI386" s="309"/>
      <c r="GJ386" s="309"/>
      <c r="GK386" s="309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9"/>
      <c r="GW386" s="309"/>
      <c r="GX386" s="309"/>
      <c r="GY386" s="309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9"/>
      <c r="HK386" s="309"/>
      <c r="HL386" s="309"/>
      <c r="HM386" s="309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9"/>
      <c r="HY386" s="309"/>
      <c r="HZ386" s="309"/>
      <c r="IA386" s="309"/>
      <c r="IB386" s="309"/>
      <c r="IC386" s="309"/>
      <c r="ID386" s="309"/>
      <c r="IE386" s="309"/>
      <c r="IF386" s="309"/>
      <c r="IG386" s="309"/>
      <c r="IH386" s="309"/>
    </row>
    <row r="387" spans="1:242" ht="12.75" customHeight="1" x14ac:dyDescent="0.25">
      <c r="A387" s="247"/>
      <c r="B387" s="264"/>
      <c r="C387" s="264"/>
      <c r="D387" s="307"/>
      <c r="E387" s="307"/>
      <c r="F387" s="307"/>
      <c r="G387" s="307"/>
      <c r="H387" s="307"/>
      <c r="I387" s="307"/>
      <c r="J387" s="307"/>
      <c r="K387" s="307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7"/>
      <c r="W387" s="307"/>
      <c r="X387" s="307"/>
      <c r="Y387" s="307"/>
      <c r="Z387" s="307"/>
      <c r="AA387" s="307"/>
      <c r="AB387" s="307"/>
      <c r="AC387" s="307"/>
      <c r="AD387" s="307"/>
      <c r="AE387" s="307"/>
      <c r="AF387" s="307"/>
      <c r="AG387" s="307"/>
      <c r="AH387" s="307"/>
      <c r="AI387" s="307"/>
      <c r="AJ387" s="307"/>
      <c r="AK387" s="307"/>
      <c r="AL387" s="307"/>
      <c r="AM387" s="307"/>
      <c r="AN387" s="307"/>
      <c r="AO387" s="307"/>
      <c r="AP387" s="307"/>
      <c r="AQ387" s="307"/>
      <c r="AR387" s="307"/>
      <c r="AS387" s="307"/>
      <c r="AT387" s="307"/>
      <c r="AU387" s="307"/>
      <c r="AV387" s="307"/>
      <c r="AW387" s="307"/>
      <c r="AX387" s="307"/>
      <c r="AY387" s="307"/>
      <c r="AZ387" s="307"/>
      <c r="BA387" s="307"/>
      <c r="BB387" s="307"/>
      <c r="BC387" s="307"/>
      <c r="BD387" s="307"/>
      <c r="BE387" s="307"/>
      <c r="BF387" s="307"/>
      <c r="BG387" s="307"/>
      <c r="BH387" s="307"/>
      <c r="BI387" s="307"/>
      <c r="BJ387" s="307"/>
      <c r="BK387" s="307"/>
      <c r="BL387" s="307"/>
      <c r="BM387" s="307"/>
      <c r="BN387" s="307"/>
      <c r="BO387" s="307"/>
      <c r="BP387" s="307"/>
      <c r="BQ387" s="307"/>
      <c r="BR387" s="307"/>
      <c r="BS387" s="307"/>
      <c r="BT387" s="409"/>
      <c r="BV387" s="309"/>
      <c r="BW387" s="309"/>
      <c r="BX387" s="309"/>
      <c r="BY387" s="309"/>
      <c r="BZ387" s="309"/>
      <c r="CA387" s="309"/>
      <c r="CB387" s="309"/>
      <c r="CC387" s="309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9"/>
      <c r="CO387" s="309"/>
      <c r="CP387" s="309"/>
      <c r="CQ387" s="309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9"/>
      <c r="DC387" s="309"/>
      <c r="DD387" s="309"/>
      <c r="DE387" s="309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9"/>
      <c r="DQ387" s="309"/>
      <c r="DR387" s="309"/>
      <c r="DS387" s="309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9"/>
      <c r="EE387" s="309"/>
      <c r="EF387" s="309"/>
      <c r="EG387" s="309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9"/>
      <c r="ES387" s="309"/>
      <c r="ET387" s="309"/>
      <c r="EU387" s="309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9"/>
      <c r="FG387" s="309"/>
      <c r="FH387" s="309"/>
      <c r="FI387" s="309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9"/>
      <c r="FU387" s="309"/>
      <c r="FV387" s="309"/>
      <c r="FW387" s="309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9"/>
      <c r="GI387" s="309"/>
      <c r="GJ387" s="309"/>
      <c r="GK387" s="309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9"/>
      <c r="GW387" s="309"/>
      <c r="GX387" s="309"/>
      <c r="GY387" s="309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9"/>
      <c r="HK387" s="309"/>
      <c r="HL387" s="309"/>
      <c r="HM387" s="309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9"/>
      <c r="HY387" s="309"/>
      <c r="HZ387" s="309"/>
      <c r="IA387" s="309"/>
      <c r="IB387" s="309"/>
      <c r="IC387" s="309"/>
      <c r="ID387" s="309"/>
      <c r="IE387" s="309"/>
      <c r="IF387" s="309"/>
      <c r="IG387" s="309"/>
      <c r="IH387" s="309"/>
    </row>
    <row r="388" spans="1:242" ht="12.75" customHeight="1" x14ac:dyDescent="0.25">
      <c r="A388" s="247"/>
      <c r="B388" s="264"/>
      <c r="C388" s="264"/>
      <c r="D388" s="307"/>
      <c r="E388" s="307"/>
      <c r="F388" s="307"/>
      <c r="G388" s="307"/>
      <c r="H388" s="307"/>
      <c r="I388" s="307"/>
      <c r="J388" s="307"/>
      <c r="K388" s="307"/>
      <c r="L388" s="307"/>
      <c r="M388" s="307"/>
      <c r="N388" s="307"/>
      <c r="O388" s="307"/>
      <c r="P388" s="307"/>
      <c r="Q388" s="307"/>
      <c r="R388" s="307"/>
      <c r="S388" s="307"/>
      <c r="T388" s="307"/>
      <c r="U388" s="307"/>
      <c r="V388" s="307"/>
      <c r="W388" s="307"/>
      <c r="X388" s="307"/>
      <c r="Y388" s="307"/>
      <c r="Z388" s="307"/>
      <c r="AA388" s="307"/>
      <c r="AB388" s="307"/>
      <c r="AC388" s="307"/>
      <c r="AD388" s="307"/>
      <c r="AE388" s="307"/>
      <c r="AF388" s="307"/>
      <c r="AG388" s="307"/>
      <c r="AH388" s="307"/>
      <c r="AI388" s="307"/>
      <c r="AJ388" s="307"/>
      <c r="AK388" s="307"/>
      <c r="AL388" s="307"/>
      <c r="AM388" s="307"/>
      <c r="AN388" s="307"/>
      <c r="AO388" s="307"/>
      <c r="AP388" s="307"/>
      <c r="AQ388" s="307"/>
      <c r="AR388" s="307"/>
      <c r="AS388" s="307"/>
      <c r="AT388" s="307"/>
      <c r="AU388" s="307"/>
      <c r="AV388" s="307"/>
      <c r="AW388" s="307"/>
      <c r="AX388" s="307"/>
      <c r="AY388" s="307"/>
      <c r="AZ388" s="307"/>
      <c r="BA388" s="307"/>
      <c r="BB388" s="307"/>
      <c r="BC388" s="307"/>
      <c r="BD388" s="307"/>
      <c r="BE388" s="307"/>
      <c r="BF388" s="307"/>
      <c r="BG388" s="307"/>
      <c r="BH388" s="307"/>
      <c r="BI388" s="307"/>
      <c r="BJ388" s="307"/>
      <c r="BK388" s="307"/>
      <c r="BL388" s="307"/>
      <c r="BM388" s="307"/>
      <c r="BN388" s="307"/>
      <c r="BO388" s="307"/>
      <c r="BP388" s="307"/>
      <c r="BQ388" s="307"/>
      <c r="BR388" s="307"/>
      <c r="BS388" s="307"/>
      <c r="BT388" s="409"/>
      <c r="BV388" s="309"/>
      <c r="BW388" s="309"/>
      <c r="BX388" s="309"/>
      <c r="BY388" s="309"/>
      <c r="BZ388" s="309"/>
      <c r="CA388" s="309"/>
      <c r="CB388" s="309"/>
      <c r="CC388" s="309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9"/>
      <c r="CO388" s="309"/>
      <c r="CP388" s="309"/>
      <c r="CQ388" s="309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9"/>
      <c r="DC388" s="309"/>
      <c r="DD388" s="309"/>
      <c r="DE388" s="309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9"/>
      <c r="DQ388" s="309"/>
      <c r="DR388" s="309"/>
      <c r="DS388" s="309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9"/>
      <c r="EE388" s="309"/>
      <c r="EF388" s="309"/>
      <c r="EG388" s="309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9"/>
      <c r="ES388" s="309"/>
      <c r="ET388" s="309"/>
      <c r="EU388" s="309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9"/>
      <c r="FG388" s="309"/>
      <c r="FH388" s="309"/>
      <c r="FI388" s="309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9"/>
      <c r="FU388" s="309"/>
      <c r="FV388" s="309"/>
      <c r="FW388" s="309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9"/>
      <c r="GI388" s="309"/>
      <c r="GJ388" s="309"/>
      <c r="GK388" s="309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9"/>
      <c r="GW388" s="309"/>
      <c r="GX388" s="309"/>
      <c r="GY388" s="309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9"/>
      <c r="HK388" s="309"/>
      <c r="HL388" s="309"/>
      <c r="HM388" s="309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9"/>
      <c r="HY388" s="309"/>
      <c r="HZ388" s="309"/>
      <c r="IA388" s="309"/>
      <c r="IB388" s="309"/>
      <c r="IC388" s="309"/>
      <c r="ID388" s="309"/>
      <c r="IE388" s="309"/>
      <c r="IF388" s="309"/>
      <c r="IG388" s="309"/>
      <c r="IH388" s="309"/>
    </row>
    <row r="389" spans="1:242" ht="12.75" customHeight="1" x14ac:dyDescent="0.25">
      <c r="A389" s="247"/>
      <c r="B389" s="264"/>
      <c r="C389" s="264"/>
      <c r="D389" s="307"/>
      <c r="E389" s="307"/>
      <c r="F389" s="307"/>
      <c r="G389" s="307"/>
      <c r="H389" s="307"/>
      <c r="I389" s="307"/>
      <c r="J389" s="307"/>
      <c r="K389" s="307"/>
      <c r="L389" s="307"/>
      <c r="M389" s="307"/>
      <c r="N389" s="307"/>
      <c r="O389" s="307"/>
      <c r="P389" s="307"/>
      <c r="Q389" s="307"/>
      <c r="R389" s="307"/>
      <c r="S389" s="307"/>
      <c r="T389" s="307"/>
      <c r="U389" s="307"/>
      <c r="V389" s="307"/>
      <c r="W389" s="307"/>
      <c r="X389" s="307"/>
      <c r="Y389" s="307"/>
      <c r="Z389" s="307"/>
      <c r="AA389" s="307"/>
      <c r="AB389" s="307"/>
      <c r="AC389" s="307"/>
      <c r="AD389" s="307"/>
      <c r="AE389" s="307"/>
      <c r="AF389" s="307"/>
      <c r="AG389" s="307"/>
      <c r="AH389" s="307"/>
      <c r="AI389" s="307"/>
      <c r="AJ389" s="307"/>
      <c r="AK389" s="307"/>
      <c r="AL389" s="307"/>
      <c r="AM389" s="307"/>
      <c r="AN389" s="307"/>
      <c r="AO389" s="307"/>
      <c r="AP389" s="307"/>
      <c r="AQ389" s="307"/>
      <c r="AR389" s="307"/>
      <c r="AS389" s="307"/>
      <c r="AT389" s="307"/>
      <c r="AU389" s="307"/>
      <c r="AV389" s="307"/>
      <c r="AW389" s="307"/>
      <c r="AX389" s="307"/>
      <c r="AY389" s="307"/>
      <c r="AZ389" s="307"/>
      <c r="BA389" s="307"/>
      <c r="BB389" s="307"/>
      <c r="BC389" s="307"/>
      <c r="BD389" s="307"/>
      <c r="BE389" s="307"/>
      <c r="BF389" s="307"/>
      <c r="BG389" s="307"/>
      <c r="BH389" s="307"/>
      <c r="BI389" s="307"/>
      <c r="BJ389" s="307"/>
      <c r="BK389" s="307"/>
      <c r="BL389" s="307"/>
      <c r="BM389" s="307"/>
      <c r="BN389" s="307"/>
      <c r="BO389" s="307"/>
      <c r="BP389" s="307"/>
      <c r="BQ389" s="307"/>
      <c r="BR389" s="307"/>
      <c r="BS389" s="307"/>
      <c r="BT389" s="409"/>
      <c r="BV389" s="309"/>
      <c r="BW389" s="309"/>
      <c r="BX389" s="309"/>
      <c r="BY389" s="309"/>
      <c r="BZ389" s="309"/>
      <c r="CA389" s="309"/>
      <c r="CB389" s="309"/>
      <c r="CC389" s="309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9"/>
      <c r="CO389" s="309"/>
      <c r="CP389" s="309"/>
      <c r="CQ389" s="309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9"/>
      <c r="DC389" s="309"/>
      <c r="DD389" s="309"/>
      <c r="DE389" s="309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9"/>
      <c r="DQ389" s="309"/>
      <c r="DR389" s="309"/>
      <c r="DS389" s="309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9"/>
      <c r="EE389" s="309"/>
      <c r="EF389" s="309"/>
      <c r="EG389" s="309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9"/>
      <c r="ES389" s="309"/>
      <c r="ET389" s="309"/>
      <c r="EU389" s="309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9"/>
      <c r="FG389" s="309"/>
      <c r="FH389" s="309"/>
      <c r="FI389" s="309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9"/>
      <c r="FU389" s="309"/>
      <c r="FV389" s="309"/>
      <c r="FW389" s="309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9"/>
      <c r="GI389" s="309"/>
      <c r="GJ389" s="309"/>
      <c r="GK389" s="309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9"/>
      <c r="GW389" s="309"/>
      <c r="GX389" s="309"/>
      <c r="GY389" s="309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9"/>
      <c r="HK389" s="309"/>
      <c r="HL389" s="309"/>
      <c r="HM389" s="309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9"/>
      <c r="HY389" s="309"/>
      <c r="HZ389" s="309"/>
      <c r="IA389" s="309"/>
      <c r="IB389" s="309"/>
      <c r="IC389" s="309"/>
      <c r="ID389" s="309"/>
      <c r="IE389" s="309"/>
      <c r="IF389" s="309"/>
      <c r="IG389" s="309"/>
      <c r="IH389" s="309"/>
    </row>
    <row r="390" spans="1:242" ht="12.75" customHeight="1" x14ac:dyDescent="0.25">
      <c r="A390" s="247"/>
      <c r="B390" s="264"/>
      <c r="C390" s="264"/>
      <c r="D390" s="307"/>
      <c r="E390" s="307"/>
      <c r="F390" s="307"/>
      <c r="G390" s="307"/>
      <c r="H390" s="307"/>
      <c r="I390" s="307"/>
      <c r="J390" s="307"/>
      <c r="K390" s="307"/>
      <c r="L390" s="307"/>
      <c r="M390" s="307"/>
      <c r="N390" s="307"/>
      <c r="O390" s="307"/>
      <c r="P390" s="307"/>
      <c r="Q390" s="307"/>
      <c r="R390" s="307"/>
      <c r="S390" s="307"/>
      <c r="T390" s="307"/>
      <c r="U390" s="307"/>
      <c r="V390" s="307"/>
      <c r="W390" s="307"/>
      <c r="X390" s="307"/>
      <c r="Y390" s="307"/>
      <c r="Z390" s="307"/>
      <c r="AA390" s="307"/>
      <c r="AB390" s="307"/>
      <c r="AC390" s="307"/>
      <c r="AD390" s="307"/>
      <c r="AE390" s="307"/>
      <c r="AF390" s="307"/>
      <c r="AG390" s="307"/>
      <c r="AH390" s="307"/>
      <c r="AI390" s="307"/>
      <c r="AJ390" s="307"/>
      <c r="AK390" s="307"/>
      <c r="AL390" s="307"/>
      <c r="AM390" s="307"/>
      <c r="AN390" s="307"/>
      <c r="AO390" s="307"/>
      <c r="AP390" s="307"/>
      <c r="AQ390" s="307"/>
      <c r="AR390" s="307"/>
      <c r="AS390" s="307"/>
      <c r="AT390" s="307"/>
      <c r="AU390" s="307"/>
      <c r="AV390" s="307"/>
      <c r="AW390" s="307"/>
      <c r="AX390" s="307"/>
      <c r="AY390" s="307"/>
      <c r="AZ390" s="307"/>
      <c r="BA390" s="307"/>
      <c r="BB390" s="307"/>
      <c r="BC390" s="307"/>
      <c r="BD390" s="307"/>
      <c r="BE390" s="307"/>
      <c r="BF390" s="307"/>
      <c r="BG390" s="307"/>
      <c r="BH390" s="307"/>
      <c r="BI390" s="307"/>
      <c r="BJ390" s="307"/>
      <c r="BK390" s="307"/>
      <c r="BL390" s="307"/>
      <c r="BM390" s="307"/>
      <c r="BN390" s="307"/>
      <c r="BO390" s="307"/>
      <c r="BP390" s="307"/>
      <c r="BQ390" s="307"/>
      <c r="BR390" s="307"/>
      <c r="BS390" s="307"/>
      <c r="BT390" s="409"/>
      <c r="BV390" s="309"/>
      <c r="BW390" s="309"/>
      <c r="BX390" s="309"/>
      <c r="BY390" s="309"/>
      <c r="BZ390" s="309"/>
      <c r="CA390" s="309"/>
      <c r="CB390" s="309"/>
      <c r="CC390" s="309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9"/>
      <c r="CO390" s="309"/>
      <c r="CP390" s="309"/>
      <c r="CQ390" s="309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9"/>
      <c r="DC390" s="309"/>
      <c r="DD390" s="309"/>
      <c r="DE390" s="309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9"/>
      <c r="DQ390" s="309"/>
      <c r="DR390" s="309"/>
      <c r="DS390" s="309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9"/>
      <c r="EE390" s="309"/>
      <c r="EF390" s="309"/>
      <c r="EG390" s="309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9"/>
      <c r="ES390" s="309"/>
      <c r="ET390" s="309"/>
      <c r="EU390" s="309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9"/>
      <c r="FG390" s="309"/>
      <c r="FH390" s="309"/>
      <c r="FI390" s="309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9"/>
      <c r="FU390" s="309"/>
      <c r="FV390" s="309"/>
      <c r="FW390" s="309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9"/>
      <c r="GI390" s="309"/>
      <c r="GJ390" s="309"/>
      <c r="GK390" s="309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9"/>
      <c r="GW390" s="309"/>
      <c r="GX390" s="309"/>
      <c r="GY390" s="309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9"/>
      <c r="HK390" s="309"/>
      <c r="HL390" s="309"/>
      <c r="HM390" s="309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9"/>
      <c r="HY390" s="309"/>
      <c r="HZ390" s="309"/>
      <c r="IA390" s="309"/>
      <c r="IB390" s="309"/>
      <c r="IC390" s="309"/>
      <c r="ID390" s="309"/>
      <c r="IE390" s="309"/>
      <c r="IF390" s="309"/>
      <c r="IG390" s="309"/>
      <c r="IH390" s="309"/>
    </row>
    <row r="391" spans="1:242" ht="12.75" customHeight="1" x14ac:dyDescent="0.25">
      <c r="A391" s="247"/>
      <c r="B391" s="264"/>
      <c r="C391" s="264"/>
      <c r="D391" s="307"/>
      <c r="E391" s="307"/>
      <c r="F391" s="307"/>
      <c r="G391" s="307"/>
      <c r="H391" s="307"/>
      <c r="I391" s="307"/>
      <c r="J391" s="307"/>
      <c r="K391" s="307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7"/>
      <c r="W391" s="307"/>
      <c r="X391" s="307"/>
      <c r="Y391" s="307"/>
      <c r="Z391" s="307"/>
      <c r="AA391" s="307"/>
      <c r="AB391" s="307"/>
      <c r="AC391" s="307"/>
      <c r="AD391" s="307"/>
      <c r="AE391" s="307"/>
      <c r="AF391" s="307"/>
      <c r="AG391" s="307"/>
      <c r="AH391" s="307"/>
      <c r="AI391" s="307"/>
      <c r="AJ391" s="307"/>
      <c r="AK391" s="307"/>
      <c r="AL391" s="307"/>
      <c r="AM391" s="307"/>
      <c r="AN391" s="307"/>
      <c r="AO391" s="307"/>
      <c r="AP391" s="307"/>
      <c r="AQ391" s="307"/>
      <c r="AR391" s="307"/>
      <c r="AS391" s="307"/>
      <c r="AT391" s="307"/>
      <c r="AU391" s="307"/>
      <c r="AV391" s="307"/>
      <c r="AW391" s="307"/>
      <c r="AX391" s="307"/>
      <c r="AY391" s="307"/>
      <c r="AZ391" s="307"/>
      <c r="BA391" s="307"/>
      <c r="BB391" s="307"/>
      <c r="BC391" s="307"/>
      <c r="BD391" s="307"/>
      <c r="BE391" s="307"/>
      <c r="BF391" s="307"/>
      <c r="BG391" s="307"/>
      <c r="BH391" s="307"/>
      <c r="BI391" s="307"/>
      <c r="BJ391" s="307"/>
      <c r="BK391" s="307"/>
      <c r="BL391" s="307"/>
      <c r="BM391" s="307"/>
      <c r="BN391" s="307"/>
      <c r="BO391" s="307"/>
      <c r="BP391" s="307"/>
      <c r="BQ391" s="307"/>
      <c r="BR391" s="307"/>
      <c r="BS391" s="307"/>
      <c r="BT391" s="409"/>
      <c r="BV391" s="309"/>
      <c r="BW391" s="309"/>
      <c r="BX391" s="309"/>
      <c r="BY391" s="309"/>
      <c r="BZ391" s="309"/>
      <c r="CA391" s="309"/>
      <c r="CB391" s="309"/>
      <c r="CC391" s="309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9"/>
      <c r="CO391" s="309"/>
      <c r="CP391" s="309"/>
      <c r="CQ391" s="309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9"/>
      <c r="DC391" s="309"/>
      <c r="DD391" s="309"/>
      <c r="DE391" s="309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9"/>
      <c r="DQ391" s="309"/>
      <c r="DR391" s="309"/>
      <c r="DS391" s="309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9"/>
      <c r="EE391" s="309"/>
      <c r="EF391" s="309"/>
      <c r="EG391" s="309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9"/>
      <c r="ES391" s="309"/>
      <c r="ET391" s="309"/>
      <c r="EU391" s="309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9"/>
      <c r="FG391" s="309"/>
      <c r="FH391" s="309"/>
      <c r="FI391" s="309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9"/>
      <c r="FU391" s="309"/>
      <c r="FV391" s="309"/>
      <c r="FW391" s="309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9"/>
      <c r="GI391" s="309"/>
      <c r="GJ391" s="309"/>
      <c r="GK391" s="309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9"/>
      <c r="GW391" s="309"/>
      <c r="GX391" s="309"/>
      <c r="GY391" s="309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9"/>
      <c r="HK391" s="309"/>
      <c r="HL391" s="309"/>
      <c r="HM391" s="309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9"/>
      <c r="HY391" s="309"/>
      <c r="HZ391" s="309"/>
      <c r="IA391" s="309"/>
      <c r="IB391" s="309"/>
      <c r="IC391" s="309"/>
      <c r="ID391" s="309"/>
      <c r="IE391" s="309"/>
      <c r="IF391" s="309"/>
      <c r="IG391" s="309"/>
      <c r="IH391" s="309"/>
    </row>
    <row r="392" spans="1:242" ht="12.75" customHeight="1" x14ac:dyDescent="0.25">
      <c r="A392" s="247"/>
      <c r="B392" s="264"/>
      <c r="C392" s="264"/>
      <c r="D392" s="307"/>
      <c r="E392" s="307"/>
      <c r="F392" s="307"/>
      <c r="G392" s="307"/>
      <c r="H392" s="307"/>
      <c r="I392" s="307"/>
      <c r="J392" s="307"/>
      <c r="K392" s="307"/>
      <c r="L392" s="307"/>
      <c r="M392" s="307"/>
      <c r="N392" s="307"/>
      <c r="O392" s="307"/>
      <c r="P392" s="307"/>
      <c r="Q392" s="307"/>
      <c r="R392" s="307"/>
      <c r="S392" s="307"/>
      <c r="T392" s="307"/>
      <c r="U392" s="307"/>
      <c r="V392" s="307"/>
      <c r="W392" s="307"/>
      <c r="X392" s="307"/>
      <c r="Y392" s="307"/>
      <c r="Z392" s="307"/>
      <c r="AA392" s="307"/>
      <c r="AB392" s="307"/>
      <c r="AC392" s="307"/>
      <c r="AD392" s="307"/>
      <c r="AE392" s="307"/>
      <c r="AF392" s="307"/>
      <c r="AG392" s="307"/>
      <c r="AH392" s="307"/>
      <c r="AI392" s="307"/>
      <c r="AJ392" s="307"/>
      <c r="AK392" s="307"/>
      <c r="AL392" s="307"/>
      <c r="AM392" s="307"/>
      <c r="AN392" s="307"/>
      <c r="AO392" s="307"/>
      <c r="AP392" s="307"/>
      <c r="AQ392" s="307"/>
      <c r="AR392" s="307"/>
      <c r="AS392" s="307"/>
      <c r="AT392" s="307"/>
      <c r="AU392" s="307"/>
      <c r="AV392" s="307"/>
      <c r="AW392" s="307"/>
      <c r="AX392" s="307"/>
      <c r="AY392" s="307"/>
      <c r="AZ392" s="307"/>
      <c r="BA392" s="307"/>
      <c r="BB392" s="307"/>
      <c r="BC392" s="307"/>
      <c r="BD392" s="307"/>
      <c r="BE392" s="307"/>
      <c r="BF392" s="307"/>
      <c r="BG392" s="307"/>
      <c r="BH392" s="307"/>
      <c r="BI392" s="307"/>
      <c r="BJ392" s="307"/>
      <c r="BK392" s="307"/>
      <c r="BL392" s="307"/>
      <c r="BM392" s="307"/>
      <c r="BN392" s="307"/>
      <c r="BO392" s="307"/>
      <c r="BP392" s="307"/>
      <c r="BQ392" s="307"/>
      <c r="BR392" s="307"/>
      <c r="BS392" s="307"/>
      <c r="BT392" s="409"/>
      <c r="BV392" s="309"/>
      <c r="BW392" s="309"/>
      <c r="BX392" s="309"/>
      <c r="BY392" s="309"/>
      <c r="BZ392" s="309"/>
      <c r="CA392" s="309"/>
      <c r="CB392" s="309"/>
      <c r="CC392" s="309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9"/>
      <c r="CO392" s="309"/>
      <c r="CP392" s="309"/>
      <c r="CQ392" s="309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9"/>
      <c r="DC392" s="309"/>
      <c r="DD392" s="309"/>
      <c r="DE392" s="309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9"/>
      <c r="DQ392" s="309"/>
      <c r="DR392" s="309"/>
      <c r="DS392" s="309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9"/>
      <c r="EE392" s="309"/>
      <c r="EF392" s="309"/>
      <c r="EG392" s="309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9"/>
      <c r="ES392" s="309"/>
      <c r="ET392" s="309"/>
      <c r="EU392" s="309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9"/>
      <c r="FG392" s="309"/>
      <c r="FH392" s="309"/>
      <c r="FI392" s="309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9"/>
      <c r="FU392" s="309"/>
      <c r="FV392" s="309"/>
      <c r="FW392" s="309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9"/>
      <c r="GI392" s="309"/>
      <c r="GJ392" s="309"/>
      <c r="GK392" s="309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9"/>
      <c r="GW392" s="309"/>
      <c r="GX392" s="309"/>
      <c r="GY392" s="309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9"/>
      <c r="HK392" s="309"/>
      <c r="HL392" s="309"/>
      <c r="HM392" s="309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9"/>
      <c r="HY392" s="309"/>
      <c r="HZ392" s="309"/>
      <c r="IA392" s="309"/>
      <c r="IB392" s="309"/>
      <c r="IC392" s="309"/>
      <c r="ID392" s="309"/>
      <c r="IE392" s="309"/>
      <c r="IF392" s="309"/>
      <c r="IG392" s="309"/>
      <c r="IH392" s="309"/>
    </row>
    <row r="393" spans="1:242" ht="12.75" customHeight="1" x14ac:dyDescent="0.25">
      <c r="A393" s="247"/>
      <c r="B393" s="264"/>
      <c r="C393" s="264"/>
      <c r="D393" s="307"/>
      <c r="E393" s="307"/>
      <c r="F393" s="307"/>
      <c r="G393" s="307"/>
      <c r="H393" s="307"/>
      <c r="I393" s="307"/>
      <c r="J393" s="307"/>
      <c r="K393" s="307"/>
      <c r="L393" s="307"/>
      <c r="M393" s="307"/>
      <c r="N393" s="307"/>
      <c r="O393" s="307"/>
      <c r="P393" s="307"/>
      <c r="Q393" s="307"/>
      <c r="R393" s="307"/>
      <c r="S393" s="307"/>
      <c r="T393" s="307"/>
      <c r="U393" s="307"/>
      <c r="V393" s="307"/>
      <c r="W393" s="307"/>
      <c r="X393" s="307"/>
      <c r="Y393" s="307"/>
      <c r="Z393" s="307"/>
      <c r="AA393" s="307"/>
      <c r="AB393" s="307"/>
      <c r="AC393" s="307"/>
      <c r="AD393" s="307"/>
      <c r="AE393" s="307"/>
      <c r="AF393" s="307"/>
      <c r="AG393" s="307"/>
      <c r="AH393" s="307"/>
      <c r="AI393" s="307"/>
      <c r="AJ393" s="307"/>
      <c r="AK393" s="307"/>
      <c r="AL393" s="307"/>
      <c r="AM393" s="307"/>
      <c r="AN393" s="307"/>
      <c r="AO393" s="307"/>
      <c r="AP393" s="307"/>
      <c r="AQ393" s="307"/>
      <c r="AR393" s="307"/>
      <c r="AS393" s="307"/>
      <c r="AT393" s="307"/>
      <c r="AU393" s="307"/>
      <c r="AV393" s="307"/>
      <c r="AW393" s="307"/>
      <c r="AX393" s="307"/>
      <c r="AY393" s="307"/>
      <c r="AZ393" s="307"/>
      <c r="BA393" s="307"/>
      <c r="BB393" s="307"/>
      <c r="BC393" s="307"/>
      <c r="BD393" s="307"/>
      <c r="BE393" s="307"/>
      <c r="BF393" s="307"/>
      <c r="BG393" s="307"/>
      <c r="BH393" s="307"/>
      <c r="BI393" s="307"/>
      <c r="BJ393" s="307"/>
      <c r="BK393" s="307"/>
      <c r="BL393" s="307"/>
      <c r="BM393" s="307"/>
      <c r="BN393" s="307"/>
      <c r="BO393" s="307"/>
      <c r="BP393" s="307"/>
      <c r="BQ393" s="307"/>
      <c r="BR393" s="307"/>
      <c r="BS393" s="307"/>
      <c r="BT393" s="409"/>
      <c r="BV393" s="309"/>
      <c r="BW393" s="309"/>
      <c r="BX393" s="309"/>
      <c r="BY393" s="309"/>
      <c r="BZ393" s="309"/>
      <c r="CA393" s="309"/>
      <c r="CB393" s="309"/>
      <c r="CC393" s="309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9"/>
      <c r="CO393" s="309"/>
      <c r="CP393" s="309"/>
      <c r="CQ393" s="309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9"/>
      <c r="DC393" s="309"/>
      <c r="DD393" s="309"/>
      <c r="DE393" s="309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9"/>
      <c r="DQ393" s="309"/>
      <c r="DR393" s="309"/>
      <c r="DS393" s="309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9"/>
      <c r="EE393" s="309"/>
      <c r="EF393" s="309"/>
      <c r="EG393" s="309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9"/>
      <c r="ES393" s="309"/>
      <c r="ET393" s="309"/>
      <c r="EU393" s="309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9"/>
      <c r="FG393" s="309"/>
      <c r="FH393" s="309"/>
      <c r="FI393" s="309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9"/>
      <c r="FU393" s="309"/>
      <c r="FV393" s="309"/>
      <c r="FW393" s="309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9"/>
      <c r="GI393" s="309"/>
      <c r="GJ393" s="309"/>
      <c r="GK393" s="309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9"/>
      <c r="GW393" s="309"/>
      <c r="GX393" s="309"/>
      <c r="GY393" s="309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9"/>
      <c r="HK393" s="309"/>
      <c r="HL393" s="309"/>
      <c r="HM393" s="309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9"/>
      <c r="HY393" s="309"/>
      <c r="HZ393" s="309"/>
      <c r="IA393" s="309"/>
      <c r="IB393" s="309"/>
      <c r="IC393" s="309"/>
      <c r="ID393" s="309"/>
      <c r="IE393" s="309"/>
      <c r="IF393" s="309"/>
      <c r="IG393" s="309"/>
      <c r="IH393" s="309"/>
    </row>
    <row r="394" spans="1:242" ht="12.75" customHeight="1" x14ac:dyDescent="0.25">
      <c r="A394" s="247"/>
      <c r="B394" s="264"/>
      <c r="C394" s="264"/>
      <c r="D394" s="307"/>
      <c r="E394" s="307"/>
      <c r="F394" s="307"/>
      <c r="G394" s="307"/>
      <c r="H394" s="307"/>
      <c r="I394" s="307"/>
      <c r="J394" s="307"/>
      <c r="K394" s="307"/>
      <c r="L394" s="307"/>
      <c r="M394" s="307"/>
      <c r="N394" s="307"/>
      <c r="O394" s="307"/>
      <c r="P394" s="307"/>
      <c r="Q394" s="307"/>
      <c r="R394" s="307"/>
      <c r="S394" s="307"/>
      <c r="T394" s="307"/>
      <c r="U394" s="307"/>
      <c r="V394" s="307"/>
      <c r="W394" s="307"/>
      <c r="X394" s="307"/>
      <c r="Y394" s="307"/>
      <c r="Z394" s="307"/>
      <c r="AA394" s="307"/>
      <c r="AB394" s="307"/>
      <c r="AC394" s="307"/>
      <c r="AD394" s="307"/>
      <c r="AE394" s="307"/>
      <c r="AF394" s="307"/>
      <c r="AG394" s="307"/>
      <c r="AH394" s="307"/>
      <c r="AI394" s="307"/>
      <c r="AJ394" s="307"/>
      <c r="AK394" s="307"/>
      <c r="AL394" s="307"/>
      <c r="AM394" s="307"/>
      <c r="AN394" s="307"/>
      <c r="AO394" s="307"/>
      <c r="AP394" s="307"/>
      <c r="AQ394" s="307"/>
      <c r="AR394" s="307"/>
      <c r="AS394" s="307"/>
      <c r="AT394" s="307"/>
      <c r="AU394" s="307"/>
      <c r="AV394" s="307"/>
      <c r="AW394" s="307"/>
      <c r="AX394" s="307"/>
      <c r="AY394" s="307"/>
      <c r="AZ394" s="307"/>
      <c r="BA394" s="307"/>
      <c r="BB394" s="307"/>
      <c r="BC394" s="307"/>
      <c r="BD394" s="307"/>
      <c r="BE394" s="307"/>
      <c r="BF394" s="307"/>
      <c r="BG394" s="307"/>
      <c r="BH394" s="307"/>
      <c r="BI394" s="307"/>
      <c r="BJ394" s="307"/>
      <c r="BK394" s="307"/>
      <c r="BL394" s="307"/>
      <c r="BM394" s="307"/>
      <c r="BN394" s="307"/>
      <c r="BO394" s="307"/>
      <c r="BP394" s="307"/>
      <c r="BQ394" s="307"/>
      <c r="BR394" s="307"/>
      <c r="BS394" s="307"/>
      <c r="BT394" s="409"/>
      <c r="BV394" s="309"/>
      <c r="BW394" s="309"/>
      <c r="BX394" s="309"/>
      <c r="BY394" s="309"/>
      <c r="BZ394" s="309"/>
      <c r="CA394" s="309"/>
      <c r="CB394" s="309"/>
      <c r="CC394" s="309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9"/>
      <c r="CO394" s="309"/>
      <c r="CP394" s="309"/>
      <c r="CQ394" s="309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9"/>
      <c r="DC394" s="309"/>
      <c r="DD394" s="309"/>
      <c r="DE394" s="309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9"/>
      <c r="DQ394" s="309"/>
      <c r="DR394" s="309"/>
      <c r="DS394" s="309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9"/>
      <c r="EE394" s="309"/>
      <c r="EF394" s="309"/>
      <c r="EG394" s="309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9"/>
      <c r="ES394" s="309"/>
      <c r="ET394" s="309"/>
      <c r="EU394" s="309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9"/>
      <c r="FG394" s="309"/>
      <c r="FH394" s="309"/>
      <c r="FI394" s="309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9"/>
      <c r="FU394" s="309"/>
      <c r="FV394" s="309"/>
      <c r="FW394" s="309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9"/>
      <c r="GI394" s="309"/>
      <c r="GJ394" s="309"/>
      <c r="GK394" s="309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9"/>
      <c r="GW394" s="309"/>
      <c r="GX394" s="309"/>
      <c r="GY394" s="309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9"/>
      <c r="HK394" s="309"/>
      <c r="HL394" s="309"/>
      <c r="HM394" s="309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9"/>
      <c r="HY394" s="309"/>
      <c r="HZ394" s="309"/>
      <c r="IA394" s="309"/>
      <c r="IB394" s="309"/>
      <c r="IC394" s="309"/>
      <c r="ID394" s="309"/>
      <c r="IE394" s="309"/>
      <c r="IF394" s="309"/>
      <c r="IG394" s="309"/>
      <c r="IH394" s="309"/>
    </row>
    <row r="395" spans="1:242" ht="12.75" customHeight="1" x14ac:dyDescent="0.25">
      <c r="A395" s="247"/>
      <c r="B395" s="264"/>
      <c r="C395" s="264"/>
      <c r="D395" s="307"/>
      <c r="E395" s="307"/>
      <c r="F395" s="307"/>
      <c r="G395" s="307"/>
      <c r="H395" s="307"/>
      <c r="I395" s="307"/>
      <c r="J395" s="307"/>
      <c r="K395" s="307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7"/>
      <c r="W395" s="307"/>
      <c r="X395" s="307"/>
      <c r="Y395" s="307"/>
      <c r="Z395" s="307"/>
      <c r="AA395" s="307"/>
      <c r="AB395" s="307"/>
      <c r="AC395" s="307"/>
      <c r="AD395" s="307"/>
      <c r="AE395" s="307"/>
      <c r="AF395" s="307"/>
      <c r="AG395" s="307"/>
      <c r="AH395" s="307"/>
      <c r="AI395" s="307"/>
      <c r="AJ395" s="307"/>
      <c r="AK395" s="307"/>
      <c r="AL395" s="307"/>
      <c r="AM395" s="307"/>
      <c r="AN395" s="307"/>
      <c r="AO395" s="307"/>
      <c r="AP395" s="307"/>
      <c r="AQ395" s="307"/>
      <c r="AR395" s="307"/>
      <c r="AS395" s="307"/>
      <c r="AT395" s="307"/>
      <c r="AU395" s="307"/>
      <c r="AV395" s="307"/>
      <c r="AW395" s="307"/>
      <c r="AX395" s="307"/>
      <c r="AY395" s="307"/>
      <c r="AZ395" s="307"/>
      <c r="BA395" s="307"/>
      <c r="BB395" s="307"/>
      <c r="BC395" s="307"/>
      <c r="BD395" s="307"/>
      <c r="BE395" s="307"/>
      <c r="BF395" s="307"/>
      <c r="BG395" s="307"/>
      <c r="BH395" s="307"/>
      <c r="BI395" s="307"/>
      <c r="BJ395" s="307"/>
      <c r="BK395" s="307"/>
      <c r="BL395" s="307"/>
      <c r="BM395" s="307"/>
      <c r="BN395" s="307"/>
      <c r="BO395" s="307"/>
      <c r="BP395" s="307"/>
      <c r="BQ395" s="307"/>
      <c r="BR395" s="307"/>
      <c r="BS395" s="307"/>
      <c r="BT395" s="409"/>
      <c r="BV395" s="309"/>
      <c r="BW395" s="309"/>
      <c r="BX395" s="309"/>
      <c r="BY395" s="309"/>
      <c r="BZ395" s="309"/>
      <c r="CA395" s="309"/>
      <c r="CB395" s="309"/>
      <c r="CC395" s="309"/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9"/>
      <c r="CO395" s="309"/>
      <c r="CP395" s="309"/>
      <c r="CQ395" s="309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9"/>
      <c r="DC395" s="309"/>
      <c r="DD395" s="309"/>
      <c r="DE395" s="309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9"/>
      <c r="DQ395" s="309"/>
      <c r="DR395" s="309"/>
      <c r="DS395" s="309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9"/>
      <c r="EE395" s="309"/>
      <c r="EF395" s="309"/>
      <c r="EG395" s="309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9"/>
      <c r="ES395" s="309"/>
      <c r="ET395" s="309"/>
      <c r="EU395" s="309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309"/>
      <c r="FG395" s="309"/>
      <c r="FH395" s="309"/>
      <c r="FI395" s="309"/>
      <c r="FJ395" s="309"/>
      <c r="FK395" s="309"/>
      <c r="FL395" s="309"/>
      <c r="FM395" s="309"/>
      <c r="FN395" s="309"/>
      <c r="FO395" s="309"/>
      <c r="FP395" s="309"/>
      <c r="FQ395" s="309"/>
      <c r="FR395" s="309"/>
      <c r="FS395" s="309"/>
      <c r="FT395" s="309"/>
      <c r="FU395" s="309"/>
      <c r="FV395" s="309"/>
      <c r="FW395" s="309"/>
      <c r="FX395" s="309"/>
      <c r="FY395" s="309"/>
      <c r="FZ395" s="309"/>
      <c r="GA395" s="309"/>
      <c r="GB395" s="309"/>
      <c r="GC395" s="309"/>
      <c r="GD395" s="309"/>
      <c r="GE395" s="309"/>
      <c r="GF395" s="309"/>
      <c r="GG395" s="309"/>
      <c r="GH395" s="309"/>
      <c r="GI395" s="309"/>
      <c r="GJ395" s="309"/>
      <c r="GK395" s="309"/>
      <c r="GL395" s="309"/>
      <c r="GM395" s="309"/>
      <c r="GN395" s="309"/>
      <c r="GO395" s="309"/>
      <c r="GP395" s="309"/>
      <c r="GQ395" s="309"/>
      <c r="GR395" s="309"/>
      <c r="GS395" s="309"/>
      <c r="GT395" s="309"/>
      <c r="GU395" s="309"/>
      <c r="GV395" s="309"/>
      <c r="GW395" s="309"/>
      <c r="GX395" s="309"/>
      <c r="GY395" s="309"/>
      <c r="GZ395" s="309"/>
      <c r="HA395" s="309"/>
      <c r="HB395" s="309"/>
      <c r="HC395" s="309"/>
      <c r="HD395" s="309"/>
      <c r="HE395" s="309"/>
      <c r="HF395" s="309"/>
      <c r="HG395" s="309"/>
      <c r="HH395" s="309"/>
      <c r="HI395" s="309"/>
      <c r="HJ395" s="309"/>
      <c r="HK395" s="309"/>
      <c r="HL395" s="309"/>
      <c r="HM395" s="309"/>
      <c r="HN395" s="309"/>
      <c r="HO395" s="309"/>
      <c r="HP395" s="309"/>
      <c r="HQ395" s="309"/>
      <c r="HR395" s="309"/>
      <c r="HS395" s="309"/>
      <c r="HT395" s="309"/>
      <c r="HU395" s="309"/>
      <c r="HV395" s="309"/>
      <c r="HW395" s="309"/>
      <c r="HX395" s="309"/>
      <c r="HY395" s="309"/>
      <c r="HZ395" s="309"/>
      <c r="IA395" s="309"/>
      <c r="IB395" s="309"/>
      <c r="IC395" s="309"/>
      <c r="ID395" s="309"/>
      <c r="IE395" s="309"/>
      <c r="IF395" s="309"/>
      <c r="IG395" s="309"/>
      <c r="IH395" s="309"/>
    </row>
    <row r="396" spans="1:242" ht="12.75" customHeight="1" x14ac:dyDescent="0.25">
      <c r="A396" s="247"/>
      <c r="B396" s="264"/>
      <c r="C396" s="264"/>
      <c r="D396" s="307"/>
      <c r="E396" s="307"/>
      <c r="F396" s="307"/>
      <c r="G396" s="307"/>
      <c r="H396" s="307"/>
      <c r="I396" s="307"/>
      <c r="J396" s="307"/>
      <c r="K396" s="307"/>
      <c r="L396" s="307"/>
      <c r="M396" s="307"/>
      <c r="N396" s="307"/>
      <c r="O396" s="307"/>
      <c r="P396" s="307"/>
      <c r="Q396" s="307"/>
      <c r="R396" s="307"/>
      <c r="S396" s="307"/>
      <c r="T396" s="307"/>
      <c r="U396" s="307"/>
      <c r="V396" s="307"/>
      <c r="W396" s="307"/>
      <c r="X396" s="307"/>
      <c r="Y396" s="307"/>
      <c r="Z396" s="307"/>
      <c r="AA396" s="307"/>
      <c r="AB396" s="307"/>
      <c r="AC396" s="307"/>
      <c r="AD396" s="307"/>
      <c r="AE396" s="307"/>
      <c r="AF396" s="307"/>
      <c r="AG396" s="307"/>
      <c r="AH396" s="307"/>
      <c r="AI396" s="307"/>
      <c r="AJ396" s="307"/>
      <c r="AK396" s="307"/>
      <c r="AL396" s="307"/>
      <c r="AM396" s="307"/>
      <c r="AN396" s="307"/>
      <c r="AO396" s="307"/>
      <c r="AP396" s="307"/>
      <c r="AQ396" s="307"/>
      <c r="AR396" s="307"/>
      <c r="AS396" s="307"/>
      <c r="AT396" s="307"/>
      <c r="AU396" s="307"/>
      <c r="AV396" s="307"/>
      <c r="AW396" s="307"/>
      <c r="AX396" s="307"/>
      <c r="AY396" s="307"/>
      <c r="AZ396" s="307"/>
      <c r="BA396" s="307"/>
      <c r="BB396" s="307"/>
      <c r="BC396" s="307"/>
      <c r="BD396" s="307"/>
      <c r="BE396" s="307"/>
      <c r="BF396" s="307"/>
      <c r="BG396" s="307"/>
      <c r="BH396" s="307"/>
      <c r="BI396" s="307"/>
      <c r="BJ396" s="307"/>
      <c r="BK396" s="307"/>
      <c r="BL396" s="307"/>
      <c r="BM396" s="307"/>
      <c r="BN396" s="307"/>
      <c r="BO396" s="307"/>
      <c r="BP396" s="307"/>
      <c r="BQ396" s="307"/>
      <c r="BR396" s="307"/>
      <c r="BS396" s="307"/>
      <c r="BT396" s="409"/>
      <c r="BV396" s="309"/>
      <c r="BW396" s="309"/>
      <c r="BX396" s="309"/>
      <c r="BY396" s="309"/>
      <c r="BZ396" s="309"/>
      <c r="CA396" s="309"/>
      <c r="CB396" s="309"/>
      <c r="CC396" s="309"/>
      <c r="CD396" s="309"/>
      <c r="CE396" s="309"/>
      <c r="CF396" s="309"/>
      <c r="CG396" s="309"/>
      <c r="CH396" s="309"/>
      <c r="CI396" s="309"/>
      <c r="CJ396" s="309"/>
      <c r="CK396" s="309"/>
      <c r="CL396" s="309"/>
      <c r="CM396" s="309"/>
      <c r="CN396" s="309"/>
      <c r="CO396" s="309"/>
      <c r="CP396" s="309"/>
      <c r="CQ396" s="309"/>
      <c r="CR396" s="309"/>
      <c r="CS396" s="309"/>
      <c r="CT396" s="309"/>
      <c r="CU396" s="309"/>
      <c r="CV396" s="309"/>
      <c r="CW396" s="309"/>
      <c r="CX396" s="309"/>
      <c r="CY396" s="309"/>
      <c r="CZ396" s="309"/>
      <c r="DA396" s="309"/>
      <c r="DB396" s="309"/>
      <c r="DC396" s="309"/>
      <c r="DD396" s="309"/>
      <c r="DE396" s="309"/>
      <c r="DF396" s="309"/>
      <c r="DG396" s="309"/>
      <c r="DH396" s="309"/>
      <c r="DI396" s="309"/>
      <c r="DJ396" s="309"/>
      <c r="DK396" s="309"/>
      <c r="DL396" s="309"/>
      <c r="DM396" s="309"/>
      <c r="DN396" s="309"/>
      <c r="DO396" s="309"/>
      <c r="DP396" s="309"/>
      <c r="DQ396" s="309"/>
      <c r="DR396" s="309"/>
      <c r="DS396" s="309"/>
      <c r="DT396" s="309"/>
      <c r="DU396" s="309"/>
      <c r="DV396" s="309"/>
      <c r="DW396" s="309"/>
      <c r="DX396" s="309"/>
      <c r="DY396" s="309"/>
      <c r="DZ396" s="309"/>
      <c r="EA396" s="309"/>
      <c r="EB396" s="309"/>
      <c r="EC396" s="309"/>
      <c r="ED396" s="309"/>
      <c r="EE396" s="309"/>
      <c r="EF396" s="309"/>
      <c r="EG396" s="309"/>
      <c r="EH396" s="309"/>
      <c r="EI396" s="309"/>
      <c r="EJ396" s="309"/>
      <c r="EK396" s="309"/>
      <c r="EL396" s="309"/>
      <c r="EM396" s="309"/>
      <c r="EN396" s="309"/>
      <c r="EO396" s="309"/>
      <c r="EP396" s="309"/>
      <c r="EQ396" s="309"/>
      <c r="ER396" s="309"/>
      <c r="ES396" s="309"/>
      <c r="ET396" s="309"/>
      <c r="EU396" s="309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9"/>
      <c r="FG396" s="309"/>
      <c r="FH396" s="309"/>
      <c r="FI396" s="309"/>
      <c r="FJ396" s="309"/>
      <c r="FK396" s="309"/>
      <c r="FL396" s="309"/>
      <c r="FM396" s="309"/>
      <c r="FN396" s="309"/>
      <c r="FO396" s="309"/>
      <c r="FP396" s="309"/>
      <c r="FQ396" s="309"/>
      <c r="FR396" s="309"/>
      <c r="FS396" s="309"/>
      <c r="FT396" s="309"/>
      <c r="FU396" s="309"/>
      <c r="FV396" s="309"/>
      <c r="FW396" s="309"/>
      <c r="FX396" s="309"/>
      <c r="FY396" s="309"/>
      <c r="FZ396" s="309"/>
      <c r="GA396" s="309"/>
      <c r="GB396" s="309"/>
      <c r="GC396" s="309"/>
      <c r="GD396" s="309"/>
      <c r="GE396" s="309"/>
      <c r="GF396" s="309"/>
      <c r="GG396" s="309"/>
      <c r="GH396" s="309"/>
      <c r="GI396" s="309"/>
      <c r="GJ396" s="309"/>
      <c r="GK396" s="309"/>
      <c r="GL396" s="309"/>
      <c r="GM396" s="309"/>
      <c r="GN396" s="309"/>
      <c r="GO396" s="309"/>
      <c r="GP396" s="309"/>
      <c r="GQ396" s="309"/>
      <c r="GR396" s="309"/>
      <c r="GS396" s="309"/>
      <c r="GT396" s="309"/>
      <c r="GU396" s="309"/>
      <c r="GV396" s="309"/>
      <c r="GW396" s="309"/>
      <c r="GX396" s="309"/>
      <c r="GY396" s="309"/>
      <c r="GZ396" s="309"/>
      <c r="HA396" s="309"/>
      <c r="HB396" s="309"/>
      <c r="HC396" s="309"/>
      <c r="HD396" s="309"/>
      <c r="HE396" s="309"/>
      <c r="HF396" s="309"/>
      <c r="HG396" s="309"/>
      <c r="HH396" s="309"/>
      <c r="HI396" s="309"/>
      <c r="HJ396" s="309"/>
      <c r="HK396" s="309"/>
      <c r="HL396" s="309"/>
      <c r="HM396" s="309"/>
      <c r="HN396" s="309"/>
      <c r="HO396" s="309"/>
      <c r="HP396" s="309"/>
      <c r="HQ396" s="309"/>
      <c r="HR396" s="309"/>
      <c r="HS396" s="309"/>
      <c r="HT396" s="309"/>
      <c r="HU396" s="309"/>
      <c r="HV396" s="309"/>
      <c r="HW396" s="309"/>
      <c r="HX396" s="309"/>
      <c r="HY396" s="309"/>
      <c r="HZ396" s="309"/>
      <c r="IA396" s="309"/>
      <c r="IB396" s="309"/>
      <c r="IC396" s="309"/>
      <c r="ID396" s="309"/>
      <c r="IE396" s="309"/>
      <c r="IF396" s="309"/>
      <c r="IG396" s="309"/>
      <c r="IH396" s="309"/>
    </row>
    <row r="397" spans="1:242" ht="12.75" customHeight="1" x14ac:dyDescent="0.25">
      <c r="A397" s="247"/>
      <c r="B397" s="264"/>
      <c r="C397" s="264"/>
      <c r="D397" s="307"/>
      <c r="E397" s="307"/>
      <c r="F397" s="307"/>
      <c r="G397" s="307"/>
      <c r="H397" s="307"/>
      <c r="I397" s="307"/>
      <c r="J397" s="307"/>
      <c r="K397" s="307"/>
      <c r="L397" s="307"/>
      <c r="M397" s="307"/>
      <c r="N397" s="307"/>
      <c r="O397" s="307"/>
      <c r="P397" s="307"/>
      <c r="Q397" s="307"/>
      <c r="R397" s="307"/>
      <c r="S397" s="307"/>
      <c r="T397" s="307"/>
      <c r="U397" s="307"/>
      <c r="V397" s="307"/>
      <c r="W397" s="307"/>
      <c r="X397" s="307"/>
      <c r="Y397" s="307"/>
      <c r="Z397" s="307"/>
      <c r="AA397" s="307"/>
      <c r="AB397" s="307"/>
      <c r="AC397" s="307"/>
      <c r="AD397" s="307"/>
      <c r="AE397" s="307"/>
      <c r="AF397" s="307"/>
      <c r="AG397" s="307"/>
      <c r="AH397" s="307"/>
      <c r="AI397" s="307"/>
      <c r="AJ397" s="307"/>
      <c r="AK397" s="307"/>
      <c r="AL397" s="307"/>
      <c r="AM397" s="307"/>
      <c r="AN397" s="307"/>
      <c r="AO397" s="307"/>
      <c r="AP397" s="307"/>
      <c r="AQ397" s="307"/>
      <c r="AR397" s="307"/>
      <c r="AS397" s="307"/>
      <c r="AT397" s="307"/>
      <c r="AU397" s="307"/>
      <c r="AV397" s="307"/>
      <c r="AW397" s="307"/>
      <c r="AX397" s="307"/>
      <c r="AY397" s="307"/>
      <c r="AZ397" s="307"/>
      <c r="BA397" s="307"/>
      <c r="BB397" s="307"/>
      <c r="BC397" s="307"/>
      <c r="BD397" s="307"/>
      <c r="BE397" s="307"/>
      <c r="BF397" s="307"/>
      <c r="BG397" s="307"/>
      <c r="BH397" s="307"/>
      <c r="BI397" s="307"/>
      <c r="BJ397" s="307"/>
      <c r="BK397" s="307"/>
      <c r="BL397" s="307"/>
      <c r="BM397" s="307"/>
      <c r="BN397" s="307"/>
      <c r="BO397" s="307"/>
      <c r="BP397" s="307"/>
      <c r="BQ397" s="307"/>
      <c r="BR397" s="307"/>
      <c r="BS397" s="307"/>
      <c r="BT397" s="409"/>
      <c r="BV397" s="309"/>
      <c r="BW397" s="309"/>
      <c r="BX397" s="309"/>
      <c r="BY397" s="309"/>
      <c r="BZ397" s="309"/>
      <c r="CA397" s="309"/>
      <c r="CB397" s="309"/>
      <c r="CC397" s="309"/>
      <c r="CD397" s="309"/>
      <c r="CE397" s="309"/>
      <c r="CF397" s="309"/>
      <c r="CG397" s="309"/>
      <c r="CH397" s="309"/>
      <c r="CI397" s="309"/>
      <c r="CJ397" s="309"/>
      <c r="CK397" s="309"/>
      <c r="CL397" s="309"/>
      <c r="CM397" s="309"/>
      <c r="CN397" s="309"/>
      <c r="CO397" s="309"/>
      <c r="CP397" s="309"/>
      <c r="CQ397" s="309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9"/>
      <c r="DC397" s="309"/>
      <c r="DD397" s="309"/>
      <c r="DE397" s="309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9"/>
      <c r="DQ397" s="309"/>
      <c r="DR397" s="309"/>
      <c r="DS397" s="309"/>
      <c r="DT397" s="309"/>
      <c r="DU397" s="309"/>
      <c r="DV397" s="309"/>
      <c r="DW397" s="309"/>
      <c r="DX397" s="309"/>
      <c r="DY397" s="309"/>
      <c r="DZ397" s="309"/>
      <c r="EA397" s="309"/>
      <c r="EB397" s="309"/>
      <c r="EC397" s="309"/>
      <c r="ED397" s="309"/>
      <c r="EE397" s="309"/>
      <c r="EF397" s="309"/>
      <c r="EG397" s="309"/>
      <c r="EH397" s="309"/>
      <c r="EI397" s="309"/>
      <c r="EJ397" s="309"/>
      <c r="EK397" s="309"/>
      <c r="EL397" s="309"/>
      <c r="EM397" s="309"/>
      <c r="EN397" s="309"/>
      <c r="EO397" s="309"/>
      <c r="EP397" s="309"/>
      <c r="EQ397" s="309"/>
      <c r="ER397" s="309"/>
      <c r="ES397" s="309"/>
      <c r="ET397" s="309"/>
      <c r="EU397" s="309"/>
      <c r="EV397" s="309"/>
      <c r="EW397" s="309"/>
      <c r="EX397" s="309"/>
      <c r="EY397" s="309"/>
      <c r="EZ397" s="309"/>
      <c r="FA397" s="309"/>
      <c r="FB397" s="309"/>
      <c r="FC397" s="309"/>
      <c r="FD397" s="309"/>
      <c r="FE397" s="309"/>
      <c r="FF397" s="309"/>
      <c r="FG397" s="309"/>
      <c r="FH397" s="309"/>
      <c r="FI397" s="309"/>
      <c r="FJ397" s="309"/>
      <c r="FK397" s="309"/>
      <c r="FL397" s="309"/>
      <c r="FM397" s="309"/>
      <c r="FN397" s="309"/>
      <c r="FO397" s="309"/>
      <c r="FP397" s="309"/>
      <c r="FQ397" s="309"/>
      <c r="FR397" s="309"/>
      <c r="FS397" s="309"/>
      <c r="FT397" s="309"/>
      <c r="FU397" s="309"/>
      <c r="FV397" s="309"/>
      <c r="FW397" s="309"/>
      <c r="FX397" s="309"/>
      <c r="FY397" s="309"/>
      <c r="FZ397" s="309"/>
      <c r="GA397" s="309"/>
      <c r="GB397" s="309"/>
      <c r="GC397" s="309"/>
      <c r="GD397" s="309"/>
      <c r="GE397" s="309"/>
      <c r="GF397" s="309"/>
      <c r="GG397" s="309"/>
      <c r="GH397" s="309"/>
      <c r="GI397" s="309"/>
      <c r="GJ397" s="309"/>
      <c r="GK397" s="309"/>
      <c r="GL397" s="309"/>
      <c r="GM397" s="309"/>
      <c r="GN397" s="309"/>
      <c r="GO397" s="309"/>
      <c r="GP397" s="309"/>
      <c r="GQ397" s="309"/>
      <c r="GR397" s="309"/>
      <c r="GS397" s="309"/>
      <c r="GT397" s="309"/>
      <c r="GU397" s="309"/>
      <c r="GV397" s="309"/>
      <c r="GW397" s="309"/>
      <c r="GX397" s="309"/>
      <c r="GY397" s="309"/>
      <c r="GZ397" s="309"/>
      <c r="HA397" s="309"/>
      <c r="HB397" s="309"/>
      <c r="HC397" s="309"/>
      <c r="HD397" s="309"/>
      <c r="HE397" s="309"/>
      <c r="HF397" s="309"/>
      <c r="HG397" s="309"/>
      <c r="HH397" s="309"/>
      <c r="HI397" s="309"/>
      <c r="HJ397" s="309"/>
      <c r="HK397" s="309"/>
      <c r="HL397" s="309"/>
      <c r="HM397" s="309"/>
      <c r="HN397" s="309"/>
      <c r="HO397" s="309"/>
      <c r="HP397" s="309"/>
      <c r="HQ397" s="309"/>
      <c r="HR397" s="309"/>
      <c r="HS397" s="309"/>
      <c r="HT397" s="309"/>
      <c r="HU397" s="309"/>
      <c r="HV397" s="309"/>
      <c r="HW397" s="309"/>
      <c r="HX397" s="309"/>
      <c r="HY397" s="309"/>
      <c r="HZ397" s="309"/>
      <c r="IA397" s="309"/>
      <c r="IB397" s="309"/>
      <c r="IC397" s="309"/>
      <c r="ID397" s="309"/>
      <c r="IE397" s="309"/>
      <c r="IF397" s="309"/>
      <c r="IG397" s="309"/>
      <c r="IH397" s="309"/>
    </row>
    <row r="398" spans="1:242" ht="12.75" customHeight="1" x14ac:dyDescent="0.25">
      <c r="A398" s="247"/>
      <c r="B398" s="264"/>
      <c r="C398" s="264"/>
      <c r="D398" s="307"/>
      <c r="E398" s="307"/>
      <c r="F398" s="307"/>
      <c r="G398" s="307"/>
      <c r="H398" s="307"/>
      <c r="I398" s="307"/>
      <c r="J398" s="307"/>
      <c r="K398" s="307"/>
      <c r="L398" s="307"/>
      <c r="M398" s="307"/>
      <c r="N398" s="307"/>
      <c r="O398" s="307"/>
      <c r="P398" s="307"/>
      <c r="Q398" s="307"/>
      <c r="R398" s="307"/>
      <c r="S398" s="307"/>
      <c r="T398" s="307"/>
      <c r="U398" s="307"/>
      <c r="V398" s="307"/>
      <c r="W398" s="307"/>
      <c r="X398" s="307"/>
      <c r="Y398" s="307"/>
      <c r="Z398" s="307"/>
      <c r="AA398" s="307"/>
      <c r="AB398" s="307"/>
      <c r="AC398" s="307"/>
      <c r="AD398" s="307"/>
      <c r="AE398" s="307"/>
      <c r="AF398" s="307"/>
      <c r="AG398" s="307"/>
      <c r="AH398" s="307"/>
      <c r="AI398" s="307"/>
      <c r="AJ398" s="307"/>
      <c r="AK398" s="307"/>
      <c r="AL398" s="307"/>
      <c r="AM398" s="307"/>
      <c r="AN398" s="307"/>
      <c r="AO398" s="307"/>
      <c r="AP398" s="307"/>
      <c r="AQ398" s="307"/>
      <c r="AR398" s="307"/>
      <c r="AS398" s="307"/>
      <c r="AT398" s="307"/>
      <c r="AU398" s="307"/>
      <c r="AV398" s="307"/>
      <c r="AW398" s="307"/>
      <c r="AX398" s="307"/>
      <c r="AY398" s="307"/>
      <c r="AZ398" s="307"/>
      <c r="BA398" s="307"/>
      <c r="BB398" s="307"/>
      <c r="BC398" s="307"/>
      <c r="BD398" s="307"/>
      <c r="BE398" s="307"/>
      <c r="BF398" s="307"/>
      <c r="BG398" s="307"/>
      <c r="BH398" s="307"/>
      <c r="BI398" s="307"/>
      <c r="BJ398" s="307"/>
      <c r="BK398" s="307"/>
      <c r="BL398" s="307"/>
      <c r="BM398" s="307"/>
      <c r="BN398" s="307"/>
      <c r="BO398" s="307"/>
      <c r="BP398" s="307"/>
      <c r="BQ398" s="307"/>
      <c r="BR398" s="307"/>
      <c r="BS398" s="307"/>
      <c r="BT398" s="409"/>
      <c r="BV398" s="309"/>
      <c r="BW398" s="309"/>
      <c r="BX398" s="309"/>
      <c r="BY398" s="309"/>
      <c r="BZ398" s="309"/>
      <c r="CA398" s="309"/>
      <c r="CB398" s="309"/>
      <c r="CC398" s="309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9"/>
      <c r="CO398" s="309"/>
      <c r="CP398" s="309"/>
      <c r="CQ398" s="309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9"/>
      <c r="DC398" s="309"/>
      <c r="DD398" s="309"/>
      <c r="DE398" s="309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9"/>
      <c r="DQ398" s="309"/>
      <c r="DR398" s="309"/>
      <c r="DS398" s="309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9"/>
      <c r="EE398" s="309"/>
      <c r="EF398" s="309"/>
      <c r="EG398" s="309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9"/>
      <c r="ES398" s="309"/>
      <c r="ET398" s="309"/>
      <c r="EU398" s="309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9"/>
      <c r="FG398" s="309"/>
      <c r="FH398" s="309"/>
      <c r="FI398" s="309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9"/>
      <c r="FU398" s="309"/>
      <c r="FV398" s="309"/>
      <c r="FW398" s="309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9"/>
      <c r="GI398" s="309"/>
      <c r="GJ398" s="309"/>
      <c r="GK398" s="309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9"/>
      <c r="GW398" s="309"/>
      <c r="GX398" s="309"/>
      <c r="GY398" s="309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9"/>
      <c r="HK398" s="309"/>
      <c r="HL398" s="309"/>
      <c r="HM398" s="309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9"/>
      <c r="HY398" s="309"/>
      <c r="HZ398" s="309"/>
      <c r="IA398" s="309"/>
      <c r="IB398" s="309"/>
      <c r="IC398" s="309"/>
      <c r="ID398" s="309"/>
      <c r="IE398" s="309"/>
      <c r="IF398" s="309"/>
      <c r="IG398" s="309"/>
      <c r="IH398" s="309"/>
    </row>
    <row r="399" spans="1:242" ht="12.75" customHeight="1" x14ac:dyDescent="0.25">
      <c r="A399" s="247"/>
      <c r="B399" s="264"/>
      <c r="C399" s="264"/>
      <c r="D399" s="307"/>
      <c r="E399" s="307"/>
      <c r="F399" s="307"/>
      <c r="G399" s="307"/>
      <c r="H399" s="307"/>
      <c r="I399" s="307"/>
      <c r="J399" s="307"/>
      <c r="K399" s="307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7"/>
      <c r="W399" s="307"/>
      <c r="X399" s="307"/>
      <c r="Y399" s="307"/>
      <c r="Z399" s="307"/>
      <c r="AA399" s="307"/>
      <c r="AB399" s="307"/>
      <c r="AC399" s="307"/>
      <c r="AD399" s="307"/>
      <c r="AE399" s="307"/>
      <c r="AF399" s="307"/>
      <c r="AG399" s="307"/>
      <c r="AH399" s="307"/>
      <c r="AI399" s="307"/>
      <c r="AJ399" s="307"/>
      <c r="AK399" s="307"/>
      <c r="AL399" s="307"/>
      <c r="AM399" s="307"/>
      <c r="AN399" s="307"/>
      <c r="AO399" s="307"/>
      <c r="AP399" s="307"/>
      <c r="AQ399" s="307"/>
      <c r="AR399" s="307"/>
      <c r="AS399" s="307"/>
      <c r="AT399" s="307"/>
      <c r="AU399" s="307"/>
      <c r="AV399" s="307"/>
      <c r="AW399" s="307"/>
      <c r="AX399" s="307"/>
      <c r="AY399" s="307"/>
      <c r="AZ399" s="307"/>
      <c r="BA399" s="307"/>
      <c r="BB399" s="307"/>
      <c r="BC399" s="307"/>
      <c r="BD399" s="307"/>
      <c r="BE399" s="307"/>
      <c r="BF399" s="307"/>
      <c r="BG399" s="307"/>
      <c r="BH399" s="307"/>
      <c r="BI399" s="307"/>
      <c r="BJ399" s="307"/>
      <c r="BK399" s="307"/>
      <c r="BL399" s="307"/>
      <c r="BM399" s="307"/>
      <c r="BN399" s="307"/>
      <c r="BO399" s="307"/>
      <c r="BP399" s="307"/>
      <c r="BQ399" s="307"/>
      <c r="BR399" s="307"/>
      <c r="BS399" s="307"/>
      <c r="BT399" s="409"/>
      <c r="BV399" s="309"/>
      <c r="BW399" s="309"/>
      <c r="BX399" s="309"/>
      <c r="BY399" s="309"/>
      <c r="BZ399" s="309"/>
      <c r="CA399" s="309"/>
      <c r="CB399" s="309"/>
      <c r="CC399" s="309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9"/>
      <c r="CO399" s="309"/>
      <c r="CP399" s="309"/>
      <c r="CQ399" s="309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9"/>
      <c r="DC399" s="309"/>
      <c r="DD399" s="309"/>
      <c r="DE399" s="309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9"/>
      <c r="DQ399" s="309"/>
      <c r="DR399" s="309"/>
      <c r="DS399" s="309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9"/>
      <c r="EE399" s="309"/>
      <c r="EF399" s="309"/>
      <c r="EG399" s="309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9"/>
      <c r="ES399" s="309"/>
      <c r="ET399" s="309"/>
      <c r="EU399" s="309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9"/>
      <c r="FG399" s="309"/>
      <c r="FH399" s="309"/>
      <c r="FI399" s="309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9"/>
      <c r="FU399" s="309"/>
      <c r="FV399" s="309"/>
      <c r="FW399" s="309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9"/>
      <c r="GI399" s="309"/>
      <c r="GJ399" s="309"/>
      <c r="GK399" s="309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9"/>
      <c r="GW399" s="309"/>
      <c r="GX399" s="309"/>
      <c r="GY399" s="309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9"/>
      <c r="HK399" s="309"/>
      <c r="HL399" s="309"/>
      <c r="HM399" s="309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9"/>
      <c r="HY399" s="309"/>
      <c r="HZ399" s="309"/>
      <c r="IA399" s="309"/>
      <c r="IB399" s="309"/>
      <c r="IC399" s="309"/>
      <c r="ID399" s="309"/>
      <c r="IE399" s="309"/>
      <c r="IF399" s="309"/>
      <c r="IG399" s="309"/>
      <c r="IH399" s="309"/>
    </row>
    <row r="400" spans="1:242" ht="12.75" customHeight="1" x14ac:dyDescent="0.25">
      <c r="A400" s="247"/>
      <c r="B400" s="264"/>
      <c r="C400" s="264"/>
      <c r="D400" s="307"/>
      <c r="E400" s="307"/>
      <c r="F400" s="307"/>
      <c r="G400" s="307"/>
      <c r="H400" s="307"/>
      <c r="I400" s="307"/>
      <c r="J400" s="307"/>
      <c r="K400" s="307"/>
      <c r="L400" s="307"/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307"/>
      <c r="AB400" s="307"/>
      <c r="AC400" s="307"/>
      <c r="AD400" s="307"/>
      <c r="AE400" s="307"/>
      <c r="AF400" s="307"/>
      <c r="AG400" s="307"/>
      <c r="AH400" s="307"/>
      <c r="AI400" s="307"/>
      <c r="AJ400" s="307"/>
      <c r="AK400" s="307"/>
      <c r="AL400" s="307"/>
      <c r="AM400" s="307"/>
      <c r="AN400" s="307"/>
      <c r="AO400" s="307"/>
      <c r="AP400" s="307"/>
      <c r="AQ400" s="307"/>
      <c r="AR400" s="307"/>
      <c r="AS400" s="307"/>
      <c r="AT400" s="307"/>
      <c r="AU400" s="307"/>
      <c r="AV400" s="307"/>
      <c r="AW400" s="307"/>
      <c r="AX400" s="307"/>
      <c r="AY400" s="307"/>
      <c r="AZ400" s="307"/>
      <c r="BA400" s="307"/>
      <c r="BB400" s="307"/>
      <c r="BC400" s="307"/>
      <c r="BD400" s="307"/>
      <c r="BE400" s="307"/>
      <c r="BF400" s="307"/>
      <c r="BG400" s="307"/>
      <c r="BH400" s="307"/>
      <c r="BI400" s="307"/>
      <c r="BJ400" s="307"/>
      <c r="BK400" s="307"/>
      <c r="BL400" s="307"/>
      <c r="BM400" s="307"/>
      <c r="BN400" s="307"/>
      <c r="BO400" s="307"/>
      <c r="BP400" s="307"/>
      <c r="BQ400" s="307"/>
      <c r="BR400" s="307"/>
      <c r="BS400" s="307"/>
      <c r="BT400" s="409"/>
      <c r="BV400" s="309"/>
      <c r="BW400" s="309"/>
      <c r="BX400" s="309"/>
      <c r="BY400" s="309"/>
      <c r="BZ400" s="309"/>
      <c r="CA400" s="309"/>
      <c r="CB400" s="309"/>
      <c r="CC400" s="309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9"/>
      <c r="CO400" s="309"/>
      <c r="CP400" s="309"/>
      <c r="CQ400" s="309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9"/>
      <c r="DC400" s="309"/>
      <c r="DD400" s="309"/>
      <c r="DE400" s="309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9"/>
      <c r="DQ400" s="309"/>
      <c r="DR400" s="309"/>
      <c r="DS400" s="309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9"/>
      <c r="EE400" s="309"/>
      <c r="EF400" s="309"/>
      <c r="EG400" s="309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9"/>
      <c r="ES400" s="309"/>
      <c r="ET400" s="309"/>
      <c r="EU400" s="309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9"/>
      <c r="FG400" s="309"/>
      <c r="FH400" s="309"/>
      <c r="FI400" s="309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9"/>
      <c r="FU400" s="309"/>
      <c r="FV400" s="309"/>
      <c r="FW400" s="309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9"/>
      <c r="GI400" s="309"/>
      <c r="GJ400" s="309"/>
      <c r="GK400" s="309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9"/>
      <c r="GW400" s="309"/>
      <c r="GX400" s="309"/>
      <c r="GY400" s="309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9"/>
      <c r="HK400" s="309"/>
      <c r="HL400" s="309"/>
      <c r="HM400" s="309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9"/>
      <c r="HY400" s="309"/>
      <c r="HZ400" s="309"/>
      <c r="IA400" s="309"/>
      <c r="IB400" s="309"/>
      <c r="IC400" s="309"/>
      <c r="ID400" s="309"/>
      <c r="IE400" s="309"/>
      <c r="IF400" s="309"/>
      <c r="IG400" s="309"/>
      <c r="IH400" s="309"/>
    </row>
    <row r="401" spans="1:242" ht="12.75" customHeight="1" x14ac:dyDescent="0.25">
      <c r="A401" s="247"/>
      <c r="B401" s="264"/>
      <c r="C401" s="264"/>
      <c r="D401" s="307"/>
      <c r="E401" s="307"/>
      <c r="F401" s="307"/>
      <c r="G401" s="307"/>
      <c r="H401" s="307"/>
      <c r="I401" s="307"/>
      <c r="J401" s="307"/>
      <c r="K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307"/>
      <c r="AB401" s="307"/>
      <c r="AC401" s="307"/>
      <c r="AD401" s="307"/>
      <c r="AE401" s="307"/>
      <c r="AF401" s="307"/>
      <c r="AG401" s="307"/>
      <c r="AH401" s="307"/>
      <c r="AI401" s="307"/>
      <c r="AJ401" s="307"/>
      <c r="AK401" s="307"/>
      <c r="AL401" s="307"/>
      <c r="AM401" s="307"/>
      <c r="AN401" s="307"/>
      <c r="AO401" s="307"/>
      <c r="AP401" s="307"/>
      <c r="AQ401" s="307"/>
      <c r="AR401" s="307"/>
      <c r="AS401" s="307"/>
      <c r="AT401" s="307"/>
      <c r="AU401" s="307"/>
      <c r="AV401" s="307"/>
      <c r="AW401" s="307"/>
      <c r="AX401" s="307"/>
      <c r="AY401" s="307"/>
      <c r="AZ401" s="307"/>
      <c r="BA401" s="307"/>
      <c r="BB401" s="307"/>
      <c r="BC401" s="307"/>
      <c r="BD401" s="307"/>
      <c r="BE401" s="307"/>
      <c r="BF401" s="307"/>
      <c r="BG401" s="307"/>
      <c r="BH401" s="307"/>
      <c r="BI401" s="307"/>
      <c r="BJ401" s="307"/>
      <c r="BK401" s="307"/>
      <c r="BL401" s="307"/>
      <c r="BM401" s="307"/>
      <c r="BN401" s="307"/>
      <c r="BO401" s="307"/>
      <c r="BP401" s="307"/>
      <c r="BQ401" s="307"/>
      <c r="BR401" s="307"/>
      <c r="BS401" s="307"/>
      <c r="BT401" s="409"/>
      <c r="BV401" s="309"/>
      <c r="BW401" s="309"/>
      <c r="BX401" s="309"/>
      <c r="BY401" s="309"/>
      <c r="BZ401" s="309"/>
      <c r="CA401" s="309"/>
      <c r="CB401" s="309"/>
      <c r="CC401" s="309"/>
      <c r="CD401" s="309"/>
      <c r="CE401" s="309"/>
      <c r="CF401" s="309"/>
      <c r="CG401" s="309"/>
      <c r="CH401" s="309"/>
      <c r="CI401" s="309"/>
      <c r="CJ401" s="309"/>
      <c r="CK401" s="309"/>
      <c r="CL401" s="309"/>
      <c r="CM401" s="309"/>
      <c r="CN401" s="309"/>
      <c r="CO401" s="309"/>
      <c r="CP401" s="309"/>
      <c r="CQ401" s="309"/>
      <c r="CR401" s="309"/>
      <c r="CS401" s="309"/>
      <c r="CT401" s="309"/>
      <c r="CU401" s="309"/>
      <c r="CV401" s="309"/>
      <c r="CW401" s="309"/>
      <c r="CX401" s="309"/>
      <c r="CY401" s="309"/>
      <c r="CZ401" s="309"/>
      <c r="DA401" s="309"/>
      <c r="DB401" s="309"/>
      <c r="DC401" s="309"/>
      <c r="DD401" s="309"/>
      <c r="DE401" s="309"/>
      <c r="DF401" s="309"/>
      <c r="DG401" s="309"/>
      <c r="DH401" s="309"/>
      <c r="DI401" s="309"/>
      <c r="DJ401" s="309"/>
      <c r="DK401" s="309"/>
      <c r="DL401" s="309"/>
      <c r="DM401" s="309"/>
      <c r="DN401" s="309"/>
      <c r="DO401" s="309"/>
      <c r="DP401" s="309"/>
      <c r="DQ401" s="309"/>
      <c r="DR401" s="309"/>
      <c r="DS401" s="309"/>
      <c r="DT401" s="309"/>
      <c r="DU401" s="309"/>
      <c r="DV401" s="309"/>
      <c r="DW401" s="309"/>
      <c r="DX401" s="309"/>
      <c r="DY401" s="309"/>
      <c r="DZ401" s="309"/>
      <c r="EA401" s="309"/>
      <c r="EB401" s="309"/>
      <c r="EC401" s="309"/>
      <c r="ED401" s="309"/>
      <c r="EE401" s="309"/>
      <c r="EF401" s="309"/>
      <c r="EG401" s="309"/>
      <c r="EH401" s="309"/>
      <c r="EI401" s="309"/>
      <c r="EJ401" s="309"/>
      <c r="EK401" s="309"/>
      <c r="EL401" s="309"/>
      <c r="EM401" s="309"/>
      <c r="EN401" s="309"/>
      <c r="EO401" s="309"/>
      <c r="EP401" s="309"/>
      <c r="EQ401" s="309"/>
      <c r="ER401" s="309"/>
      <c r="ES401" s="309"/>
      <c r="ET401" s="309"/>
      <c r="EU401" s="309"/>
      <c r="EV401" s="309"/>
      <c r="EW401" s="309"/>
      <c r="EX401" s="309"/>
      <c r="EY401" s="309"/>
      <c r="EZ401" s="309"/>
      <c r="FA401" s="309"/>
      <c r="FB401" s="309"/>
      <c r="FC401" s="309"/>
      <c r="FD401" s="309"/>
      <c r="FE401" s="309"/>
      <c r="FF401" s="309"/>
      <c r="FG401" s="309"/>
      <c r="FH401" s="309"/>
      <c r="FI401" s="309"/>
      <c r="FJ401" s="309"/>
      <c r="FK401" s="309"/>
      <c r="FL401" s="309"/>
      <c r="FM401" s="309"/>
      <c r="FN401" s="309"/>
      <c r="FO401" s="309"/>
      <c r="FP401" s="309"/>
      <c r="FQ401" s="309"/>
      <c r="FR401" s="309"/>
      <c r="FS401" s="309"/>
      <c r="FT401" s="309"/>
      <c r="FU401" s="309"/>
      <c r="FV401" s="309"/>
      <c r="FW401" s="309"/>
      <c r="FX401" s="309"/>
      <c r="FY401" s="309"/>
      <c r="FZ401" s="309"/>
      <c r="GA401" s="309"/>
      <c r="GB401" s="309"/>
      <c r="GC401" s="309"/>
      <c r="GD401" s="309"/>
      <c r="GE401" s="309"/>
      <c r="GF401" s="309"/>
      <c r="GG401" s="309"/>
      <c r="GH401" s="309"/>
      <c r="GI401" s="309"/>
      <c r="GJ401" s="309"/>
      <c r="GK401" s="309"/>
      <c r="GL401" s="309"/>
      <c r="GM401" s="309"/>
      <c r="GN401" s="309"/>
      <c r="GO401" s="309"/>
      <c r="GP401" s="309"/>
      <c r="GQ401" s="309"/>
      <c r="GR401" s="309"/>
      <c r="GS401" s="309"/>
      <c r="GT401" s="309"/>
      <c r="GU401" s="309"/>
      <c r="GV401" s="309"/>
      <c r="GW401" s="309"/>
      <c r="GX401" s="309"/>
      <c r="GY401" s="309"/>
      <c r="GZ401" s="309"/>
      <c r="HA401" s="309"/>
      <c r="HB401" s="309"/>
      <c r="HC401" s="309"/>
      <c r="HD401" s="309"/>
      <c r="HE401" s="309"/>
      <c r="HF401" s="309"/>
      <c r="HG401" s="309"/>
      <c r="HH401" s="309"/>
      <c r="HI401" s="309"/>
      <c r="HJ401" s="309"/>
      <c r="HK401" s="309"/>
      <c r="HL401" s="309"/>
      <c r="HM401" s="309"/>
      <c r="HN401" s="309"/>
      <c r="HO401" s="309"/>
      <c r="HP401" s="309"/>
      <c r="HQ401" s="309"/>
      <c r="HR401" s="309"/>
      <c r="HS401" s="309"/>
      <c r="HT401" s="309"/>
      <c r="HU401" s="309"/>
      <c r="HV401" s="309"/>
      <c r="HW401" s="309"/>
      <c r="HX401" s="309"/>
      <c r="HY401" s="309"/>
      <c r="HZ401" s="309"/>
      <c r="IA401" s="309"/>
      <c r="IB401" s="309"/>
      <c r="IC401" s="309"/>
      <c r="ID401" s="309"/>
      <c r="IE401" s="309"/>
      <c r="IF401" s="309"/>
      <c r="IG401" s="309"/>
      <c r="IH401" s="309"/>
    </row>
    <row r="402" spans="1:242" ht="12.75" customHeight="1" x14ac:dyDescent="0.25">
      <c r="A402" s="247"/>
      <c r="B402" s="264"/>
      <c r="C402" s="264"/>
      <c r="D402" s="307"/>
      <c r="E402" s="307"/>
      <c r="F402" s="307"/>
      <c r="G402" s="307"/>
      <c r="H402" s="307"/>
      <c r="I402" s="307"/>
      <c r="J402" s="307"/>
      <c r="K402" s="307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307"/>
      <c r="AB402" s="307"/>
      <c r="AC402" s="307"/>
      <c r="AD402" s="307"/>
      <c r="AE402" s="307"/>
      <c r="AF402" s="307"/>
      <c r="AG402" s="307"/>
      <c r="AH402" s="307"/>
      <c r="AI402" s="307"/>
      <c r="AJ402" s="307"/>
      <c r="AK402" s="307"/>
      <c r="AL402" s="307"/>
      <c r="AM402" s="307"/>
      <c r="AN402" s="307"/>
      <c r="AO402" s="307"/>
      <c r="AP402" s="307"/>
      <c r="AQ402" s="307"/>
      <c r="AR402" s="307"/>
      <c r="AS402" s="307"/>
      <c r="AT402" s="307"/>
      <c r="AU402" s="307"/>
      <c r="AV402" s="307"/>
      <c r="AW402" s="307"/>
      <c r="AX402" s="307"/>
      <c r="AY402" s="307"/>
      <c r="AZ402" s="307"/>
      <c r="BA402" s="307"/>
      <c r="BB402" s="307"/>
      <c r="BC402" s="307"/>
      <c r="BD402" s="307"/>
      <c r="BE402" s="307"/>
      <c r="BF402" s="307"/>
      <c r="BG402" s="307"/>
      <c r="BH402" s="307"/>
      <c r="BI402" s="307"/>
      <c r="BJ402" s="307"/>
      <c r="BK402" s="307"/>
      <c r="BL402" s="307"/>
      <c r="BM402" s="307"/>
      <c r="BN402" s="307"/>
      <c r="BO402" s="307"/>
      <c r="BP402" s="307"/>
      <c r="BQ402" s="307"/>
      <c r="BR402" s="307"/>
      <c r="BS402" s="307"/>
      <c r="BT402" s="409"/>
      <c r="BV402" s="309"/>
      <c r="BW402" s="309"/>
      <c r="BX402" s="309"/>
      <c r="BY402" s="309"/>
      <c r="BZ402" s="309"/>
      <c r="CA402" s="309"/>
      <c r="CB402" s="309"/>
      <c r="CC402" s="309"/>
      <c r="CD402" s="309"/>
      <c r="CE402" s="309"/>
      <c r="CF402" s="309"/>
      <c r="CG402" s="309"/>
      <c r="CH402" s="309"/>
      <c r="CI402" s="309"/>
      <c r="CJ402" s="309"/>
      <c r="CK402" s="309"/>
      <c r="CL402" s="309"/>
      <c r="CM402" s="309"/>
      <c r="CN402" s="309"/>
      <c r="CO402" s="309"/>
      <c r="CP402" s="309"/>
      <c r="CQ402" s="309"/>
      <c r="CR402" s="309"/>
      <c r="CS402" s="309"/>
      <c r="CT402" s="309"/>
      <c r="CU402" s="309"/>
      <c r="CV402" s="309"/>
      <c r="CW402" s="309"/>
      <c r="CX402" s="309"/>
      <c r="CY402" s="309"/>
      <c r="CZ402" s="309"/>
      <c r="DA402" s="309"/>
      <c r="DB402" s="309"/>
      <c r="DC402" s="309"/>
      <c r="DD402" s="309"/>
      <c r="DE402" s="309"/>
      <c r="DF402" s="309"/>
      <c r="DG402" s="309"/>
      <c r="DH402" s="309"/>
      <c r="DI402" s="309"/>
      <c r="DJ402" s="309"/>
      <c r="DK402" s="309"/>
      <c r="DL402" s="309"/>
      <c r="DM402" s="309"/>
      <c r="DN402" s="309"/>
      <c r="DO402" s="309"/>
      <c r="DP402" s="309"/>
      <c r="DQ402" s="309"/>
      <c r="DR402" s="309"/>
      <c r="DS402" s="309"/>
      <c r="DT402" s="309"/>
      <c r="DU402" s="309"/>
      <c r="DV402" s="309"/>
      <c r="DW402" s="309"/>
      <c r="DX402" s="309"/>
      <c r="DY402" s="309"/>
      <c r="DZ402" s="309"/>
      <c r="EA402" s="309"/>
      <c r="EB402" s="309"/>
      <c r="EC402" s="309"/>
      <c r="ED402" s="309"/>
      <c r="EE402" s="309"/>
      <c r="EF402" s="309"/>
      <c r="EG402" s="309"/>
      <c r="EH402" s="309"/>
      <c r="EI402" s="309"/>
      <c r="EJ402" s="309"/>
      <c r="EK402" s="309"/>
      <c r="EL402" s="309"/>
      <c r="EM402" s="309"/>
      <c r="EN402" s="309"/>
      <c r="EO402" s="309"/>
      <c r="EP402" s="309"/>
      <c r="EQ402" s="309"/>
      <c r="ER402" s="309"/>
      <c r="ES402" s="309"/>
      <c r="ET402" s="309"/>
      <c r="EU402" s="309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9"/>
      <c r="FG402" s="309"/>
      <c r="FH402" s="309"/>
      <c r="FI402" s="309"/>
      <c r="FJ402" s="309"/>
      <c r="FK402" s="309"/>
      <c r="FL402" s="309"/>
      <c r="FM402" s="309"/>
      <c r="FN402" s="309"/>
      <c r="FO402" s="309"/>
      <c r="FP402" s="309"/>
      <c r="FQ402" s="309"/>
      <c r="FR402" s="309"/>
      <c r="FS402" s="309"/>
      <c r="FT402" s="309"/>
      <c r="FU402" s="309"/>
      <c r="FV402" s="309"/>
      <c r="FW402" s="309"/>
      <c r="FX402" s="309"/>
      <c r="FY402" s="309"/>
      <c r="FZ402" s="309"/>
      <c r="GA402" s="309"/>
      <c r="GB402" s="309"/>
      <c r="GC402" s="309"/>
      <c r="GD402" s="309"/>
      <c r="GE402" s="309"/>
      <c r="GF402" s="309"/>
      <c r="GG402" s="309"/>
      <c r="GH402" s="309"/>
      <c r="GI402" s="309"/>
      <c r="GJ402" s="309"/>
      <c r="GK402" s="309"/>
      <c r="GL402" s="309"/>
      <c r="GM402" s="309"/>
      <c r="GN402" s="309"/>
      <c r="GO402" s="309"/>
      <c r="GP402" s="309"/>
      <c r="GQ402" s="309"/>
      <c r="GR402" s="309"/>
      <c r="GS402" s="309"/>
      <c r="GT402" s="309"/>
      <c r="GU402" s="309"/>
      <c r="GV402" s="309"/>
      <c r="GW402" s="309"/>
      <c r="GX402" s="309"/>
      <c r="GY402" s="309"/>
      <c r="GZ402" s="309"/>
      <c r="HA402" s="309"/>
      <c r="HB402" s="309"/>
      <c r="HC402" s="309"/>
      <c r="HD402" s="309"/>
      <c r="HE402" s="309"/>
      <c r="HF402" s="309"/>
      <c r="HG402" s="309"/>
      <c r="HH402" s="309"/>
      <c r="HI402" s="309"/>
      <c r="HJ402" s="309"/>
      <c r="HK402" s="309"/>
      <c r="HL402" s="309"/>
      <c r="HM402" s="309"/>
      <c r="HN402" s="309"/>
      <c r="HO402" s="309"/>
      <c r="HP402" s="309"/>
      <c r="HQ402" s="309"/>
      <c r="HR402" s="309"/>
      <c r="HS402" s="309"/>
      <c r="HT402" s="309"/>
      <c r="HU402" s="309"/>
      <c r="HV402" s="309"/>
      <c r="HW402" s="309"/>
      <c r="HX402" s="309"/>
      <c r="HY402" s="309"/>
      <c r="HZ402" s="309"/>
      <c r="IA402" s="309"/>
      <c r="IB402" s="309"/>
      <c r="IC402" s="309"/>
      <c r="ID402" s="309"/>
      <c r="IE402" s="309"/>
      <c r="IF402" s="309"/>
      <c r="IG402" s="309"/>
      <c r="IH402" s="309"/>
    </row>
    <row r="403" spans="1:242" ht="12.75" customHeight="1" x14ac:dyDescent="0.25">
      <c r="A403" s="247"/>
      <c r="B403" s="264"/>
      <c r="C403" s="264"/>
      <c r="D403" s="307"/>
      <c r="E403" s="307"/>
      <c r="F403" s="307"/>
      <c r="G403" s="307"/>
      <c r="H403" s="307"/>
      <c r="I403" s="307"/>
      <c r="J403" s="307"/>
      <c r="K403" s="307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307"/>
      <c r="AB403" s="307"/>
      <c r="AC403" s="307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  <c r="AN403" s="307"/>
      <c r="AO403" s="307"/>
      <c r="AP403" s="307"/>
      <c r="AQ403" s="307"/>
      <c r="AR403" s="307"/>
      <c r="AS403" s="307"/>
      <c r="AT403" s="307"/>
      <c r="AU403" s="307"/>
      <c r="AV403" s="307"/>
      <c r="AW403" s="307"/>
      <c r="AX403" s="307"/>
      <c r="AY403" s="307"/>
      <c r="AZ403" s="307"/>
      <c r="BA403" s="307"/>
      <c r="BB403" s="307"/>
      <c r="BC403" s="307"/>
      <c r="BD403" s="307"/>
      <c r="BE403" s="307"/>
      <c r="BF403" s="307"/>
      <c r="BG403" s="307"/>
      <c r="BH403" s="307"/>
      <c r="BI403" s="307"/>
      <c r="BJ403" s="307"/>
      <c r="BK403" s="307"/>
      <c r="BL403" s="307"/>
      <c r="BM403" s="307"/>
      <c r="BN403" s="307"/>
      <c r="BO403" s="307"/>
      <c r="BP403" s="307"/>
      <c r="BQ403" s="307"/>
      <c r="BR403" s="307"/>
      <c r="BS403" s="307"/>
      <c r="BT403" s="409"/>
      <c r="BV403" s="309"/>
      <c r="BW403" s="309"/>
      <c r="BX403" s="309"/>
      <c r="BY403" s="309"/>
      <c r="BZ403" s="309"/>
      <c r="CA403" s="309"/>
      <c r="CB403" s="309"/>
      <c r="CC403" s="309"/>
      <c r="CD403" s="309"/>
      <c r="CE403" s="309"/>
      <c r="CF403" s="309"/>
      <c r="CG403" s="309"/>
      <c r="CH403" s="309"/>
      <c r="CI403" s="309"/>
      <c r="CJ403" s="309"/>
      <c r="CK403" s="309"/>
      <c r="CL403" s="309"/>
      <c r="CM403" s="309"/>
      <c r="CN403" s="309"/>
      <c r="CO403" s="309"/>
      <c r="CP403" s="309"/>
      <c r="CQ403" s="309"/>
      <c r="CR403" s="309"/>
      <c r="CS403" s="309"/>
      <c r="CT403" s="309"/>
      <c r="CU403" s="309"/>
      <c r="CV403" s="309"/>
      <c r="CW403" s="309"/>
      <c r="CX403" s="309"/>
      <c r="CY403" s="309"/>
      <c r="CZ403" s="309"/>
      <c r="DA403" s="309"/>
      <c r="DB403" s="309"/>
      <c r="DC403" s="309"/>
      <c r="DD403" s="309"/>
      <c r="DE403" s="309"/>
      <c r="DF403" s="309"/>
      <c r="DG403" s="309"/>
      <c r="DH403" s="309"/>
      <c r="DI403" s="309"/>
      <c r="DJ403" s="309"/>
      <c r="DK403" s="309"/>
      <c r="DL403" s="309"/>
      <c r="DM403" s="309"/>
      <c r="DN403" s="309"/>
      <c r="DO403" s="309"/>
      <c r="DP403" s="309"/>
      <c r="DQ403" s="309"/>
      <c r="DR403" s="309"/>
      <c r="DS403" s="309"/>
      <c r="DT403" s="309"/>
      <c r="DU403" s="309"/>
      <c r="DV403" s="309"/>
      <c r="DW403" s="309"/>
      <c r="DX403" s="309"/>
      <c r="DY403" s="309"/>
      <c r="DZ403" s="309"/>
      <c r="EA403" s="309"/>
      <c r="EB403" s="309"/>
      <c r="EC403" s="309"/>
      <c r="ED403" s="309"/>
      <c r="EE403" s="309"/>
      <c r="EF403" s="309"/>
      <c r="EG403" s="309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9"/>
      <c r="ES403" s="309"/>
      <c r="ET403" s="309"/>
      <c r="EU403" s="309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9"/>
      <c r="FF403" s="309"/>
      <c r="FG403" s="309"/>
      <c r="FH403" s="309"/>
      <c r="FI403" s="309"/>
      <c r="FJ403" s="309"/>
      <c r="FK403" s="309"/>
      <c r="FL403" s="309"/>
      <c r="FM403" s="309"/>
      <c r="FN403" s="309"/>
      <c r="FO403" s="309"/>
      <c r="FP403" s="309"/>
      <c r="FQ403" s="309"/>
      <c r="FR403" s="309"/>
      <c r="FS403" s="309"/>
      <c r="FT403" s="309"/>
      <c r="FU403" s="309"/>
      <c r="FV403" s="309"/>
      <c r="FW403" s="309"/>
      <c r="FX403" s="309"/>
      <c r="FY403" s="309"/>
      <c r="FZ403" s="309"/>
      <c r="GA403" s="309"/>
      <c r="GB403" s="309"/>
      <c r="GC403" s="309"/>
      <c r="GD403" s="309"/>
      <c r="GE403" s="309"/>
      <c r="GF403" s="309"/>
      <c r="GG403" s="309"/>
      <c r="GH403" s="309"/>
      <c r="GI403" s="309"/>
      <c r="GJ403" s="309"/>
      <c r="GK403" s="309"/>
      <c r="GL403" s="309"/>
      <c r="GM403" s="309"/>
      <c r="GN403" s="309"/>
      <c r="GO403" s="309"/>
      <c r="GP403" s="309"/>
      <c r="GQ403" s="309"/>
      <c r="GR403" s="309"/>
      <c r="GS403" s="309"/>
      <c r="GT403" s="309"/>
      <c r="GU403" s="309"/>
      <c r="GV403" s="309"/>
      <c r="GW403" s="309"/>
      <c r="GX403" s="309"/>
      <c r="GY403" s="309"/>
      <c r="GZ403" s="309"/>
      <c r="HA403" s="309"/>
      <c r="HB403" s="309"/>
      <c r="HC403" s="309"/>
      <c r="HD403" s="309"/>
      <c r="HE403" s="309"/>
      <c r="HF403" s="309"/>
      <c r="HG403" s="309"/>
      <c r="HH403" s="309"/>
      <c r="HI403" s="309"/>
      <c r="HJ403" s="309"/>
      <c r="HK403" s="309"/>
      <c r="HL403" s="309"/>
      <c r="HM403" s="309"/>
      <c r="HN403" s="309"/>
      <c r="HO403" s="309"/>
      <c r="HP403" s="309"/>
      <c r="HQ403" s="309"/>
      <c r="HR403" s="309"/>
      <c r="HS403" s="309"/>
      <c r="HT403" s="309"/>
      <c r="HU403" s="309"/>
      <c r="HV403" s="309"/>
      <c r="HW403" s="309"/>
      <c r="HX403" s="309"/>
      <c r="HY403" s="309"/>
      <c r="HZ403" s="309"/>
      <c r="IA403" s="309"/>
      <c r="IB403" s="309"/>
      <c r="IC403" s="309"/>
      <c r="ID403" s="309"/>
      <c r="IE403" s="309"/>
      <c r="IF403" s="309"/>
      <c r="IG403" s="309"/>
      <c r="IH403" s="309"/>
    </row>
    <row r="404" spans="1:242" ht="12.75" customHeight="1" x14ac:dyDescent="0.25">
      <c r="A404" s="247"/>
      <c r="B404" s="264"/>
      <c r="C404" s="264"/>
      <c r="D404" s="307"/>
      <c r="E404" s="307"/>
      <c r="F404" s="307"/>
      <c r="G404" s="307"/>
      <c r="H404" s="307"/>
      <c r="I404" s="307"/>
      <c r="J404" s="307"/>
      <c r="K404" s="307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307"/>
      <c r="AB404" s="307"/>
      <c r="AC404" s="307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  <c r="AN404" s="307"/>
      <c r="AO404" s="307"/>
      <c r="AP404" s="307"/>
      <c r="AQ404" s="307"/>
      <c r="AR404" s="307"/>
      <c r="AS404" s="307"/>
      <c r="AT404" s="307"/>
      <c r="AU404" s="307"/>
      <c r="AV404" s="307"/>
      <c r="AW404" s="307"/>
      <c r="AX404" s="307"/>
      <c r="AY404" s="307"/>
      <c r="AZ404" s="307"/>
      <c r="BA404" s="307"/>
      <c r="BB404" s="307"/>
      <c r="BC404" s="307"/>
      <c r="BD404" s="307"/>
      <c r="BE404" s="307"/>
      <c r="BF404" s="307"/>
      <c r="BG404" s="307"/>
      <c r="BH404" s="307"/>
      <c r="BI404" s="307"/>
      <c r="BJ404" s="307"/>
      <c r="BK404" s="307"/>
      <c r="BL404" s="307"/>
      <c r="BM404" s="307"/>
      <c r="BN404" s="307"/>
      <c r="BO404" s="307"/>
      <c r="BP404" s="307"/>
      <c r="BQ404" s="307"/>
      <c r="BR404" s="307"/>
      <c r="BS404" s="307"/>
      <c r="BT404" s="409"/>
      <c r="BV404" s="309"/>
      <c r="BW404" s="309"/>
      <c r="BX404" s="309"/>
      <c r="BY404" s="309"/>
      <c r="BZ404" s="309"/>
      <c r="CA404" s="309"/>
      <c r="CB404" s="309"/>
      <c r="CC404" s="309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9"/>
      <c r="CO404" s="309"/>
      <c r="CP404" s="309"/>
      <c r="CQ404" s="309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9"/>
      <c r="DC404" s="309"/>
      <c r="DD404" s="309"/>
      <c r="DE404" s="309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9"/>
      <c r="DQ404" s="309"/>
      <c r="DR404" s="309"/>
      <c r="DS404" s="309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9"/>
      <c r="EE404" s="309"/>
      <c r="EF404" s="309"/>
      <c r="EG404" s="309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9"/>
      <c r="ES404" s="309"/>
      <c r="ET404" s="309"/>
      <c r="EU404" s="309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9"/>
      <c r="FG404" s="309"/>
      <c r="FH404" s="309"/>
      <c r="FI404" s="309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9"/>
      <c r="FU404" s="309"/>
      <c r="FV404" s="309"/>
      <c r="FW404" s="309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9"/>
      <c r="GI404" s="309"/>
      <c r="GJ404" s="309"/>
      <c r="GK404" s="309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9"/>
      <c r="GW404" s="309"/>
      <c r="GX404" s="309"/>
      <c r="GY404" s="309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9"/>
      <c r="HK404" s="309"/>
      <c r="HL404" s="309"/>
      <c r="HM404" s="309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9"/>
      <c r="HY404" s="309"/>
      <c r="HZ404" s="309"/>
      <c r="IA404" s="309"/>
      <c r="IB404" s="309"/>
      <c r="IC404" s="309"/>
      <c r="ID404" s="309"/>
      <c r="IE404" s="309"/>
      <c r="IF404" s="309"/>
      <c r="IG404" s="309"/>
      <c r="IH404" s="309"/>
    </row>
    <row r="405" spans="1:242" ht="12.75" customHeight="1" x14ac:dyDescent="0.25">
      <c r="A405" s="247"/>
      <c r="B405" s="264"/>
      <c r="C405" s="264"/>
      <c r="D405" s="307"/>
      <c r="E405" s="307"/>
      <c r="F405" s="307"/>
      <c r="G405" s="307"/>
      <c r="H405" s="307"/>
      <c r="I405" s="307"/>
      <c r="J405" s="307"/>
      <c r="K405" s="307"/>
      <c r="L405" s="307"/>
      <c r="M405" s="307"/>
      <c r="N405" s="307"/>
      <c r="O405" s="307"/>
      <c r="P405" s="307"/>
      <c r="Q405" s="307"/>
      <c r="R405" s="307"/>
      <c r="S405" s="307"/>
      <c r="T405" s="307"/>
      <c r="U405" s="307"/>
      <c r="V405" s="307"/>
      <c r="W405" s="307"/>
      <c r="X405" s="307"/>
      <c r="Y405" s="307"/>
      <c r="Z405" s="307"/>
      <c r="AA405" s="307"/>
      <c r="AB405" s="307"/>
      <c r="AC405" s="307"/>
      <c r="AD405" s="307"/>
      <c r="AE405" s="307"/>
      <c r="AF405" s="307"/>
      <c r="AG405" s="307"/>
      <c r="AH405" s="307"/>
      <c r="AI405" s="307"/>
      <c r="AJ405" s="307"/>
      <c r="AK405" s="307"/>
      <c r="AL405" s="307"/>
      <c r="AM405" s="307"/>
      <c r="AN405" s="307"/>
      <c r="AO405" s="307"/>
      <c r="AP405" s="307"/>
      <c r="AQ405" s="307"/>
      <c r="AR405" s="307"/>
      <c r="AS405" s="307"/>
      <c r="AT405" s="307"/>
      <c r="AU405" s="307"/>
      <c r="AV405" s="307"/>
      <c r="AW405" s="307"/>
      <c r="AX405" s="307"/>
      <c r="AY405" s="307"/>
      <c r="AZ405" s="307"/>
      <c r="BA405" s="307"/>
      <c r="BB405" s="307"/>
      <c r="BC405" s="307"/>
      <c r="BD405" s="307"/>
      <c r="BE405" s="307"/>
      <c r="BF405" s="307"/>
      <c r="BG405" s="307"/>
      <c r="BH405" s="307"/>
      <c r="BI405" s="307"/>
      <c r="BJ405" s="307"/>
      <c r="BK405" s="307"/>
      <c r="BL405" s="307"/>
      <c r="BM405" s="307"/>
      <c r="BN405" s="307"/>
      <c r="BO405" s="307"/>
      <c r="BP405" s="307"/>
      <c r="BQ405" s="307"/>
      <c r="BR405" s="307"/>
      <c r="BS405" s="307"/>
      <c r="BT405" s="409"/>
      <c r="BV405" s="309"/>
      <c r="BW405" s="309"/>
      <c r="BX405" s="309"/>
      <c r="BY405" s="309"/>
      <c r="BZ405" s="309"/>
      <c r="CA405" s="309"/>
      <c r="CB405" s="309"/>
      <c r="CC405" s="309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9"/>
      <c r="CO405" s="309"/>
      <c r="CP405" s="309"/>
      <c r="CQ405" s="309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9"/>
      <c r="DC405" s="309"/>
      <c r="DD405" s="309"/>
      <c r="DE405" s="309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9"/>
      <c r="DQ405" s="309"/>
      <c r="DR405" s="309"/>
      <c r="DS405" s="309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9"/>
      <c r="EE405" s="309"/>
      <c r="EF405" s="309"/>
      <c r="EG405" s="309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9"/>
      <c r="ES405" s="309"/>
      <c r="ET405" s="309"/>
      <c r="EU405" s="309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9"/>
      <c r="FG405" s="309"/>
      <c r="FH405" s="309"/>
      <c r="FI405" s="309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9"/>
      <c r="FU405" s="309"/>
      <c r="FV405" s="309"/>
      <c r="FW405" s="309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9"/>
      <c r="GI405" s="309"/>
      <c r="GJ405" s="309"/>
      <c r="GK405" s="309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9"/>
      <c r="GW405" s="309"/>
      <c r="GX405" s="309"/>
      <c r="GY405" s="309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9"/>
      <c r="HK405" s="309"/>
      <c r="HL405" s="309"/>
      <c r="HM405" s="309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9"/>
      <c r="HY405" s="309"/>
      <c r="HZ405" s="309"/>
      <c r="IA405" s="309"/>
      <c r="IB405" s="309"/>
      <c r="IC405" s="309"/>
      <c r="ID405" s="309"/>
      <c r="IE405" s="309"/>
      <c r="IF405" s="309"/>
      <c r="IG405" s="309"/>
      <c r="IH405" s="309"/>
    </row>
    <row r="406" spans="1:242" ht="12.75" customHeight="1" x14ac:dyDescent="0.25">
      <c r="A406" s="247"/>
      <c r="B406" s="264"/>
      <c r="C406" s="264"/>
      <c r="D406" s="307"/>
      <c r="E406" s="307"/>
      <c r="F406" s="307"/>
      <c r="G406" s="307"/>
      <c r="H406" s="307"/>
      <c r="I406" s="307"/>
      <c r="J406" s="307"/>
      <c r="K406" s="307"/>
      <c r="L406" s="307"/>
      <c r="M406" s="307"/>
      <c r="N406" s="307"/>
      <c r="O406" s="307"/>
      <c r="P406" s="307"/>
      <c r="Q406" s="307"/>
      <c r="R406" s="307"/>
      <c r="S406" s="307"/>
      <c r="T406" s="307"/>
      <c r="U406" s="307"/>
      <c r="V406" s="307"/>
      <c r="W406" s="307"/>
      <c r="X406" s="307"/>
      <c r="Y406" s="307"/>
      <c r="Z406" s="307"/>
      <c r="AA406" s="307"/>
      <c r="AB406" s="307"/>
      <c r="AC406" s="307"/>
      <c r="AD406" s="307"/>
      <c r="AE406" s="307"/>
      <c r="AF406" s="307"/>
      <c r="AG406" s="307"/>
      <c r="AH406" s="307"/>
      <c r="AI406" s="307"/>
      <c r="AJ406" s="307"/>
      <c r="AK406" s="307"/>
      <c r="AL406" s="307"/>
      <c r="AM406" s="307"/>
      <c r="AN406" s="307"/>
      <c r="AO406" s="307"/>
      <c r="AP406" s="307"/>
      <c r="AQ406" s="307"/>
      <c r="AR406" s="307"/>
      <c r="AS406" s="307"/>
      <c r="AT406" s="307"/>
      <c r="AU406" s="307"/>
      <c r="AV406" s="307"/>
      <c r="AW406" s="307"/>
      <c r="AX406" s="307"/>
      <c r="AY406" s="307"/>
      <c r="AZ406" s="307"/>
      <c r="BA406" s="307"/>
      <c r="BB406" s="307"/>
      <c r="BC406" s="307"/>
      <c r="BD406" s="307"/>
      <c r="BE406" s="307"/>
      <c r="BF406" s="307"/>
      <c r="BG406" s="307"/>
      <c r="BH406" s="307"/>
      <c r="BI406" s="307"/>
      <c r="BJ406" s="307"/>
      <c r="BK406" s="307"/>
      <c r="BL406" s="307"/>
      <c r="BM406" s="307"/>
      <c r="BN406" s="307"/>
      <c r="BO406" s="307"/>
      <c r="BP406" s="307"/>
      <c r="BQ406" s="307"/>
      <c r="BR406" s="307"/>
      <c r="BS406" s="307"/>
      <c r="BT406" s="409"/>
      <c r="BV406" s="309"/>
      <c r="BW406" s="309"/>
      <c r="BX406" s="309"/>
      <c r="BY406" s="309"/>
      <c r="BZ406" s="309"/>
      <c r="CA406" s="309"/>
      <c r="CB406" s="309"/>
      <c r="CC406" s="309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9"/>
      <c r="CO406" s="309"/>
      <c r="CP406" s="309"/>
      <c r="CQ406" s="309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9"/>
      <c r="DC406" s="309"/>
      <c r="DD406" s="309"/>
      <c r="DE406" s="309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9"/>
      <c r="DQ406" s="309"/>
      <c r="DR406" s="309"/>
      <c r="DS406" s="309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9"/>
      <c r="EE406" s="309"/>
      <c r="EF406" s="309"/>
      <c r="EG406" s="309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09"/>
      <c r="EU406" s="309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9"/>
      <c r="FG406" s="309"/>
      <c r="FH406" s="309"/>
      <c r="FI406" s="309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9"/>
      <c r="FU406" s="309"/>
      <c r="FV406" s="309"/>
      <c r="FW406" s="309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9"/>
      <c r="GI406" s="309"/>
      <c r="GJ406" s="309"/>
      <c r="GK406" s="309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9"/>
      <c r="GW406" s="309"/>
      <c r="GX406" s="309"/>
      <c r="GY406" s="309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9"/>
      <c r="HK406" s="309"/>
      <c r="HL406" s="309"/>
      <c r="HM406" s="309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9"/>
      <c r="HY406" s="309"/>
      <c r="HZ406" s="309"/>
      <c r="IA406" s="309"/>
      <c r="IB406" s="309"/>
      <c r="IC406" s="309"/>
      <c r="ID406" s="309"/>
      <c r="IE406" s="309"/>
      <c r="IF406" s="309"/>
      <c r="IG406" s="309"/>
      <c r="IH406" s="309"/>
    </row>
    <row r="407" spans="1:242" ht="12.75" customHeight="1" x14ac:dyDescent="0.25">
      <c r="A407" s="247"/>
      <c r="B407" s="264"/>
      <c r="C407" s="264"/>
      <c r="D407" s="307"/>
      <c r="E407" s="307"/>
      <c r="F407" s="307"/>
      <c r="G407" s="307"/>
      <c r="H407" s="307"/>
      <c r="I407" s="307"/>
      <c r="J407" s="307"/>
      <c r="K407" s="307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7"/>
      <c r="W407" s="307"/>
      <c r="X407" s="307"/>
      <c r="Y407" s="307"/>
      <c r="Z407" s="307"/>
      <c r="AA407" s="307"/>
      <c r="AB407" s="307"/>
      <c r="AC407" s="307"/>
      <c r="AD407" s="307"/>
      <c r="AE407" s="307"/>
      <c r="AF407" s="307"/>
      <c r="AG407" s="307"/>
      <c r="AH407" s="307"/>
      <c r="AI407" s="307"/>
      <c r="AJ407" s="307"/>
      <c r="AK407" s="307"/>
      <c r="AL407" s="307"/>
      <c r="AM407" s="307"/>
      <c r="AN407" s="307"/>
      <c r="AO407" s="307"/>
      <c r="AP407" s="307"/>
      <c r="AQ407" s="307"/>
      <c r="AR407" s="307"/>
      <c r="AS407" s="307"/>
      <c r="AT407" s="307"/>
      <c r="AU407" s="307"/>
      <c r="AV407" s="307"/>
      <c r="AW407" s="307"/>
      <c r="AX407" s="307"/>
      <c r="AY407" s="307"/>
      <c r="AZ407" s="307"/>
      <c r="BA407" s="307"/>
      <c r="BB407" s="307"/>
      <c r="BC407" s="307"/>
      <c r="BD407" s="307"/>
      <c r="BE407" s="307"/>
      <c r="BF407" s="307"/>
      <c r="BG407" s="307"/>
      <c r="BH407" s="307"/>
      <c r="BI407" s="307"/>
      <c r="BJ407" s="307"/>
      <c r="BK407" s="307"/>
      <c r="BL407" s="307"/>
      <c r="BM407" s="307"/>
      <c r="BN407" s="307"/>
      <c r="BO407" s="307"/>
      <c r="BP407" s="307"/>
      <c r="BQ407" s="307"/>
      <c r="BR407" s="307"/>
      <c r="BS407" s="307"/>
      <c r="BT407" s="409"/>
      <c r="BV407" s="309"/>
      <c r="BW407" s="309"/>
      <c r="BX407" s="309"/>
      <c r="BY407" s="309"/>
      <c r="BZ407" s="309"/>
      <c r="CA407" s="309"/>
      <c r="CB407" s="309"/>
      <c r="CC407" s="309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9"/>
      <c r="CO407" s="309"/>
      <c r="CP407" s="309"/>
      <c r="CQ407" s="309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9"/>
      <c r="DC407" s="309"/>
      <c r="DD407" s="309"/>
      <c r="DE407" s="309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9"/>
      <c r="DQ407" s="309"/>
      <c r="DR407" s="309"/>
      <c r="DS407" s="309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9"/>
      <c r="EE407" s="309"/>
      <c r="EF407" s="309"/>
      <c r="EG407" s="309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09"/>
      <c r="EU407" s="309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9"/>
      <c r="FG407" s="309"/>
      <c r="FH407" s="309"/>
      <c r="FI407" s="309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9"/>
      <c r="FU407" s="309"/>
      <c r="FV407" s="309"/>
      <c r="FW407" s="309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9"/>
      <c r="GI407" s="309"/>
      <c r="GJ407" s="309"/>
      <c r="GK407" s="309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9"/>
      <c r="GW407" s="309"/>
      <c r="GX407" s="309"/>
      <c r="GY407" s="309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9"/>
      <c r="HK407" s="309"/>
      <c r="HL407" s="309"/>
      <c r="HM407" s="309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9"/>
      <c r="HY407" s="309"/>
      <c r="HZ407" s="309"/>
      <c r="IA407" s="309"/>
      <c r="IB407" s="309"/>
      <c r="IC407" s="309"/>
      <c r="ID407" s="309"/>
      <c r="IE407" s="309"/>
      <c r="IF407" s="309"/>
      <c r="IG407" s="309"/>
      <c r="IH407" s="309"/>
    </row>
    <row r="408" spans="1:242" ht="12.75" customHeight="1" x14ac:dyDescent="0.25">
      <c r="A408" s="247"/>
      <c r="B408" s="264"/>
      <c r="C408" s="264"/>
      <c r="D408" s="307"/>
      <c r="E408" s="307"/>
      <c r="F408" s="307"/>
      <c r="G408" s="307"/>
      <c r="H408" s="307"/>
      <c r="I408" s="307"/>
      <c r="J408" s="307"/>
      <c r="K408" s="307"/>
      <c r="L408" s="307"/>
      <c r="M408" s="307"/>
      <c r="N408" s="307"/>
      <c r="O408" s="307"/>
      <c r="P408" s="307"/>
      <c r="Q408" s="307"/>
      <c r="R408" s="307"/>
      <c r="S408" s="307"/>
      <c r="T408" s="307"/>
      <c r="U408" s="307"/>
      <c r="V408" s="307"/>
      <c r="W408" s="307"/>
      <c r="X408" s="307"/>
      <c r="Y408" s="307"/>
      <c r="Z408" s="307"/>
      <c r="AA408" s="307"/>
      <c r="AB408" s="307"/>
      <c r="AC408" s="307"/>
      <c r="AD408" s="307"/>
      <c r="AE408" s="307"/>
      <c r="AF408" s="307"/>
      <c r="AG408" s="307"/>
      <c r="AH408" s="307"/>
      <c r="AI408" s="307"/>
      <c r="AJ408" s="307"/>
      <c r="AK408" s="307"/>
      <c r="AL408" s="307"/>
      <c r="AM408" s="307"/>
      <c r="AN408" s="307"/>
      <c r="AO408" s="307"/>
      <c r="AP408" s="307"/>
      <c r="AQ408" s="307"/>
      <c r="AR408" s="307"/>
      <c r="AS408" s="307"/>
      <c r="AT408" s="307"/>
      <c r="AU408" s="307"/>
      <c r="AV408" s="307"/>
      <c r="AW408" s="307"/>
      <c r="AX408" s="307"/>
      <c r="AY408" s="307"/>
      <c r="AZ408" s="307"/>
      <c r="BA408" s="307"/>
      <c r="BB408" s="307"/>
      <c r="BC408" s="307"/>
      <c r="BD408" s="307"/>
      <c r="BE408" s="307"/>
      <c r="BF408" s="307"/>
      <c r="BG408" s="307"/>
      <c r="BH408" s="307"/>
      <c r="BI408" s="307"/>
      <c r="BJ408" s="307"/>
      <c r="BK408" s="307"/>
      <c r="BL408" s="307"/>
      <c r="BM408" s="307"/>
      <c r="BN408" s="307"/>
      <c r="BO408" s="307"/>
      <c r="BP408" s="307"/>
      <c r="BQ408" s="307"/>
      <c r="BR408" s="307"/>
      <c r="BS408" s="307"/>
      <c r="BT408" s="409"/>
      <c r="BV408" s="309"/>
      <c r="BW408" s="309"/>
      <c r="BX408" s="309"/>
      <c r="BY408" s="309"/>
      <c r="BZ408" s="309"/>
      <c r="CA408" s="309"/>
      <c r="CB408" s="309"/>
      <c r="CC408" s="309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9"/>
      <c r="CO408" s="309"/>
      <c r="CP408" s="309"/>
      <c r="CQ408" s="309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9"/>
      <c r="DC408" s="309"/>
      <c r="DD408" s="309"/>
      <c r="DE408" s="309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9"/>
      <c r="DQ408" s="309"/>
      <c r="DR408" s="309"/>
      <c r="DS408" s="309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9"/>
      <c r="EE408" s="309"/>
      <c r="EF408" s="309"/>
      <c r="EG408" s="309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09"/>
      <c r="EU408" s="309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9"/>
      <c r="FG408" s="309"/>
      <c r="FH408" s="309"/>
      <c r="FI408" s="309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9"/>
      <c r="FU408" s="309"/>
      <c r="FV408" s="309"/>
      <c r="FW408" s="309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9"/>
      <c r="GI408" s="309"/>
      <c r="GJ408" s="309"/>
      <c r="GK408" s="309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9"/>
      <c r="GW408" s="309"/>
      <c r="GX408" s="309"/>
      <c r="GY408" s="309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9"/>
      <c r="HK408" s="309"/>
      <c r="HL408" s="309"/>
      <c r="HM408" s="309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9"/>
      <c r="HY408" s="309"/>
      <c r="HZ408" s="309"/>
      <c r="IA408" s="309"/>
      <c r="IB408" s="309"/>
      <c r="IC408" s="309"/>
      <c r="ID408" s="309"/>
      <c r="IE408" s="309"/>
      <c r="IF408" s="309"/>
      <c r="IG408" s="309"/>
      <c r="IH408" s="309"/>
    </row>
    <row r="409" spans="1:242" ht="12.75" customHeight="1" x14ac:dyDescent="0.25">
      <c r="A409" s="247"/>
      <c r="B409" s="264"/>
      <c r="C409" s="264"/>
      <c r="D409" s="307"/>
      <c r="E409" s="307"/>
      <c r="F409" s="307"/>
      <c r="G409" s="307"/>
      <c r="H409" s="307"/>
      <c r="I409" s="307"/>
      <c r="J409" s="307"/>
      <c r="K409" s="307"/>
      <c r="L409" s="307"/>
      <c r="M409" s="307"/>
      <c r="N409" s="307"/>
      <c r="O409" s="307"/>
      <c r="P409" s="307"/>
      <c r="Q409" s="307"/>
      <c r="R409" s="307"/>
      <c r="S409" s="307"/>
      <c r="T409" s="307"/>
      <c r="U409" s="307"/>
      <c r="V409" s="307"/>
      <c r="W409" s="307"/>
      <c r="X409" s="307"/>
      <c r="Y409" s="307"/>
      <c r="Z409" s="307"/>
      <c r="AA409" s="307"/>
      <c r="AB409" s="307"/>
      <c r="AC409" s="307"/>
      <c r="AD409" s="307"/>
      <c r="AE409" s="307"/>
      <c r="AF409" s="307"/>
      <c r="AG409" s="307"/>
      <c r="AH409" s="307"/>
      <c r="AI409" s="307"/>
      <c r="AJ409" s="307"/>
      <c r="AK409" s="307"/>
      <c r="AL409" s="307"/>
      <c r="AM409" s="307"/>
      <c r="AN409" s="307"/>
      <c r="AO409" s="307"/>
      <c r="AP409" s="307"/>
      <c r="AQ409" s="307"/>
      <c r="AR409" s="307"/>
      <c r="AS409" s="307"/>
      <c r="AT409" s="307"/>
      <c r="AU409" s="307"/>
      <c r="AV409" s="307"/>
      <c r="AW409" s="307"/>
      <c r="AX409" s="307"/>
      <c r="AY409" s="307"/>
      <c r="AZ409" s="307"/>
      <c r="BA409" s="307"/>
      <c r="BB409" s="307"/>
      <c r="BC409" s="307"/>
      <c r="BD409" s="307"/>
      <c r="BE409" s="307"/>
      <c r="BF409" s="307"/>
      <c r="BG409" s="307"/>
      <c r="BH409" s="307"/>
      <c r="BI409" s="307"/>
      <c r="BJ409" s="307"/>
      <c r="BK409" s="307"/>
      <c r="BL409" s="307"/>
      <c r="BM409" s="307"/>
      <c r="BN409" s="307"/>
      <c r="BO409" s="307"/>
      <c r="BP409" s="307"/>
      <c r="BQ409" s="307"/>
      <c r="BR409" s="307"/>
      <c r="BS409" s="307"/>
      <c r="BT409" s="409"/>
      <c r="BV409" s="309"/>
      <c r="BW409" s="309"/>
      <c r="BX409" s="309"/>
      <c r="BY409" s="309"/>
      <c r="BZ409" s="309"/>
      <c r="CA409" s="309"/>
      <c r="CB409" s="309"/>
      <c r="CC409" s="309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9"/>
      <c r="CO409" s="309"/>
      <c r="CP409" s="309"/>
      <c r="CQ409" s="309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9"/>
      <c r="DC409" s="309"/>
      <c r="DD409" s="309"/>
      <c r="DE409" s="309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9"/>
      <c r="DQ409" s="309"/>
      <c r="DR409" s="309"/>
      <c r="DS409" s="309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9"/>
      <c r="EE409" s="309"/>
      <c r="EF409" s="309"/>
      <c r="EG409" s="309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09"/>
      <c r="EU409" s="309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9"/>
      <c r="FG409" s="309"/>
      <c r="FH409" s="309"/>
      <c r="FI409" s="309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9"/>
      <c r="FU409" s="309"/>
      <c r="FV409" s="309"/>
      <c r="FW409" s="309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9"/>
      <c r="GI409" s="309"/>
      <c r="GJ409" s="309"/>
      <c r="GK409" s="309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9"/>
      <c r="GW409" s="309"/>
      <c r="GX409" s="309"/>
      <c r="GY409" s="309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9"/>
      <c r="HK409" s="309"/>
      <c r="HL409" s="309"/>
      <c r="HM409" s="309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9"/>
      <c r="HY409" s="309"/>
      <c r="HZ409" s="309"/>
      <c r="IA409" s="309"/>
      <c r="IB409" s="309"/>
      <c r="IC409" s="309"/>
      <c r="ID409" s="309"/>
      <c r="IE409" s="309"/>
      <c r="IF409" s="309"/>
      <c r="IG409" s="309"/>
      <c r="IH409" s="309"/>
    </row>
    <row r="410" spans="1:242" ht="12.75" customHeight="1" x14ac:dyDescent="0.25">
      <c r="A410" s="247"/>
      <c r="B410" s="264"/>
      <c r="C410" s="264"/>
      <c r="D410" s="307"/>
      <c r="E410" s="307"/>
      <c r="F410" s="307"/>
      <c r="G410" s="307"/>
      <c r="H410" s="307"/>
      <c r="I410" s="307"/>
      <c r="J410" s="307"/>
      <c r="K410" s="307"/>
      <c r="L410" s="307"/>
      <c r="M410" s="307"/>
      <c r="N410" s="307"/>
      <c r="O410" s="307"/>
      <c r="P410" s="307"/>
      <c r="Q410" s="307"/>
      <c r="R410" s="307"/>
      <c r="S410" s="307"/>
      <c r="T410" s="307"/>
      <c r="U410" s="307"/>
      <c r="V410" s="307"/>
      <c r="W410" s="307"/>
      <c r="X410" s="307"/>
      <c r="Y410" s="307"/>
      <c r="Z410" s="307"/>
      <c r="AA410" s="307"/>
      <c r="AB410" s="307"/>
      <c r="AC410" s="307"/>
      <c r="AD410" s="307"/>
      <c r="AE410" s="307"/>
      <c r="AF410" s="307"/>
      <c r="AG410" s="307"/>
      <c r="AH410" s="307"/>
      <c r="AI410" s="307"/>
      <c r="AJ410" s="307"/>
      <c r="AK410" s="307"/>
      <c r="AL410" s="307"/>
      <c r="AM410" s="307"/>
      <c r="AN410" s="307"/>
      <c r="AO410" s="307"/>
      <c r="AP410" s="307"/>
      <c r="AQ410" s="307"/>
      <c r="AR410" s="307"/>
      <c r="AS410" s="307"/>
      <c r="AT410" s="307"/>
      <c r="AU410" s="307"/>
      <c r="AV410" s="307"/>
      <c r="AW410" s="307"/>
      <c r="AX410" s="307"/>
      <c r="AY410" s="307"/>
      <c r="AZ410" s="307"/>
      <c r="BA410" s="307"/>
      <c r="BB410" s="307"/>
      <c r="BC410" s="307"/>
      <c r="BD410" s="307"/>
      <c r="BE410" s="307"/>
      <c r="BF410" s="307"/>
      <c r="BG410" s="307"/>
      <c r="BH410" s="307"/>
      <c r="BI410" s="307"/>
      <c r="BJ410" s="307"/>
      <c r="BK410" s="307"/>
      <c r="BL410" s="307"/>
      <c r="BM410" s="307"/>
      <c r="BN410" s="307"/>
      <c r="BO410" s="307"/>
      <c r="BP410" s="307"/>
      <c r="BQ410" s="307"/>
      <c r="BR410" s="307"/>
      <c r="BS410" s="307"/>
      <c r="BT410" s="409"/>
      <c r="BV410" s="309"/>
      <c r="BW410" s="309"/>
      <c r="BX410" s="309"/>
      <c r="BY410" s="309"/>
      <c r="BZ410" s="309"/>
      <c r="CA410" s="309"/>
      <c r="CB410" s="309"/>
      <c r="CC410" s="309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9"/>
      <c r="CO410" s="309"/>
      <c r="CP410" s="309"/>
      <c r="CQ410" s="309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9"/>
      <c r="DC410" s="309"/>
      <c r="DD410" s="309"/>
      <c r="DE410" s="309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9"/>
      <c r="DQ410" s="309"/>
      <c r="DR410" s="309"/>
      <c r="DS410" s="309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9"/>
      <c r="EE410" s="309"/>
      <c r="EF410" s="309"/>
      <c r="EG410" s="309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309"/>
      <c r="FI410" s="309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9"/>
      <c r="FU410" s="309"/>
      <c r="FV410" s="309"/>
      <c r="FW410" s="309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9"/>
      <c r="GI410" s="309"/>
      <c r="GJ410" s="309"/>
      <c r="GK410" s="309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9"/>
      <c r="GW410" s="309"/>
      <c r="GX410" s="309"/>
      <c r="GY410" s="309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9"/>
      <c r="HK410" s="309"/>
      <c r="HL410" s="309"/>
      <c r="HM410" s="309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9"/>
      <c r="HY410" s="309"/>
      <c r="HZ410" s="309"/>
      <c r="IA410" s="309"/>
      <c r="IB410" s="309"/>
      <c r="IC410" s="309"/>
      <c r="ID410" s="309"/>
      <c r="IE410" s="309"/>
      <c r="IF410" s="309"/>
      <c r="IG410" s="309"/>
      <c r="IH410" s="309"/>
    </row>
    <row r="411" spans="1:242" ht="12.75" customHeight="1" x14ac:dyDescent="0.25">
      <c r="A411" s="247"/>
      <c r="B411" s="264"/>
      <c r="C411" s="264"/>
      <c r="D411" s="307"/>
      <c r="E411" s="307"/>
      <c r="F411" s="307"/>
      <c r="G411" s="307"/>
      <c r="H411" s="307"/>
      <c r="I411" s="307"/>
      <c r="J411" s="307"/>
      <c r="K411" s="307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7"/>
      <c r="W411" s="307"/>
      <c r="X411" s="307"/>
      <c r="Y411" s="307"/>
      <c r="Z411" s="307"/>
      <c r="AA411" s="307"/>
      <c r="AB411" s="307"/>
      <c r="AC411" s="307"/>
      <c r="AD411" s="307"/>
      <c r="AE411" s="307"/>
      <c r="AF411" s="307"/>
      <c r="AG411" s="307"/>
      <c r="AH411" s="307"/>
      <c r="AI411" s="307"/>
      <c r="AJ411" s="307"/>
      <c r="AK411" s="307"/>
      <c r="AL411" s="307"/>
      <c r="AM411" s="307"/>
      <c r="AN411" s="307"/>
      <c r="AO411" s="307"/>
      <c r="AP411" s="307"/>
      <c r="AQ411" s="307"/>
      <c r="AR411" s="307"/>
      <c r="AS411" s="307"/>
      <c r="AT411" s="307"/>
      <c r="AU411" s="307"/>
      <c r="AV411" s="307"/>
      <c r="AW411" s="307"/>
      <c r="AX411" s="307"/>
      <c r="AY411" s="307"/>
      <c r="AZ411" s="307"/>
      <c r="BA411" s="307"/>
      <c r="BB411" s="307"/>
      <c r="BC411" s="307"/>
      <c r="BD411" s="307"/>
      <c r="BE411" s="307"/>
      <c r="BF411" s="307"/>
      <c r="BG411" s="307"/>
      <c r="BH411" s="307"/>
      <c r="BI411" s="307"/>
      <c r="BJ411" s="307"/>
      <c r="BK411" s="307"/>
      <c r="BL411" s="307"/>
      <c r="BM411" s="307"/>
      <c r="BN411" s="307"/>
      <c r="BO411" s="307"/>
      <c r="BP411" s="307"/>
      <c r="BQ411" s="307"/>
      <c r="BR411" s="307"/>
      <c r="BS411" s="307"/>
      <c r="BT411" s="409"/>
      <c r="BV411" s="309"/>
      <c r="BW411" s="309"/>
      <c r="BX411" s="309"/>
      <c r="BY411" s="309"/>
      <c r="BZ411" s="309"/>
      <c r="CA411" s="309"/>
      <c r="CB411" s="309"/>
      <c r="CC411" s="309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9"/>
      <c r="CO411" s="309"/>
      <c r="CP411" s="309"/>
      <c r="CQ411" s="309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9"/>
      <c r="DC411" s="309"/>
      <c r="DD411" s="309"/>
      <c r="DE411" s="309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9"/>
      <c r="DQ411" s="309"/>
      <c r="DR411" s="309"/>
      <c r="DS411" s="309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9"/>
      <c r="EE411" s="309"/>
      <c r="EF411" s="309"/>
      <c r="EG411" s="309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09"/>
      <c r="EU411" s="309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9"/>
      <c r="FG411" s="309"/>
      <c r="FH411" s="309"/>
      <c r="FI411" s="309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9"/>
      <c r="FU411" s="309"/>
      <c r="FV411" s="309"/>
      <c r="FW411" s="309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9"/>
      <c r="GI411" s="309"/>
      <c r="GJ411" s="309"/>
      <c r="GK411" s="309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9"/>
      <c r="GW411" s="309"/>
      <c r="GX411" s="309"/>
      <c r="GY411" s="309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9"/>
      <c r="HK411" s="309"/>
      <c r="HL411" s="309"/>
      <c r="HM411" s="309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9"/>
      <c r="HY411" s="309"/>
      <c r="HZ411" s="309"/>
      <c r="IA411" s="309"/>
      <c r="IB411" s="309"/>
      <c r="IC411" s="309"/>
      <c r="ID411" s="309"/>
      <c r="IE411" s="309"/>
      <c r="IF411" s="309"/>
      <c r="IG411" s="309"/>
      <c r="IH411" s="309"/>
    </row>
    <row r="412" spans="1:242" ht="12.75" customHeight="1" x14ac:dyDescent="0.25">
      <c r="A412" s="247"/>
      <c r="B412" s="264"/>
      <c r="C412" s="264"/>
      <c r="D412" s="307"/>
      <c r="E412" s="307"/>
      <c r="F412" s="307"/>
      <c r="G412" s="307"/>
      <c r="H412" s="307"/>
      <c r="I412" s="307"/>
      <c r="J412" s="307"/>
      <c r="K412" s="307"/>
      <c r="L412" s="307"/>
      <c r="M412" s="307"/>
      <c r="N412" s="307"/>
      <c r="O412" s="307"/>
      <c r="P412" s="307"/>
      <c r="Q412" s="307"/>
      <c r="R412" s="307"/>
      <c r="S412" s="307"/>
      <c r="T412" s="307"/>
      <c r="U412" s="307"/>
      <c r="V412" s="307"/>
      <c r="W412" s="307"/>
      <c r="X412" s="307"/>
      <c r="Y412" s="307"/>
      <c r="Z412" s="307"/>
      <c r="AA412" s="307"/>
      <c r="AB412" s="307"/>
      <c r="AC412" s="307"/>
      <c r="AD412" s="307"/>
      <c r="AE412" s="307"/>
      <c r="AF412" s="307"/>
      <c r="AG412" s="307"/>
      <c r="AH412" s="307"/>
      <c r="AI412" s="307"/>
      <c r="AJ412" s="307"/>
      <c r="AK412" s="307"/>
      <c r="AL412" s="307"/>
      <c r="AM412" s="307"/>
      <c r="AN412" s="307"/>
      <c r="AO412" s="307"/>
      <c r="AP412" s="307"/>
      <c r="AQ412" s="307"/>
      <c r="AR412" s="307"/>
      <c r="AS412" s="307"/>
      <c r="AT412" s="307"/>
      <c r="AU412" s="307"/>
      <c r="AV412" s="307"/>
      <c r="AW412" s="307"/>
      <c r="AX412" s="307"/>
      <c r="AY412" s="307"/>
      <c r="AZ412" s="307"/>
      <c r="BA412" s="307"/>
      <c r="BB412" s="307"/>
      <c r="BC412" s="307"/>
      <c r="BD412" s="307"/>
      <c r="BE412" s="307"/>
      <c r="BF412" s="307"/>
      <c r="BG412" s="307"/>
      <c r="BH412" s="307"/>
      <c r="BI412" s="307"/>
      <c r="BJ412" s="307"/>
      <c r="BK412" s="307"/>
      <c r="BL412" s="307"/>
      <c r="BM412" s="307"/>
      <c r="BN412" s="307"/>
      <c r="BO412" s="307"/>
      <c r="BP412" s="307"/>
      <c r="BQ412" s="307"/>
      <c r="BR412" s="307"/>
      <c r="BS412" s="307"/>
      <c r="BT412" s="409"/>
      <c r="BV412" s="309"/>
      <c r="BW412" s="309"/>
      <c r="BX412" s="309"/>
      <c r="BY412" s="309"/>
      <c r="BZ412" s="309"/>
      <c r="CA412" s="309"/>
      <c r="CB412" s="309"/>
      <c r="CC412" s="309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9"/>
      <c r="CO412" s="309"/>
      <c r="CP412" s="309"/>
      <c r="CQ412" s="309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9"/>
      <c r="DC412" s="309"/>
      <c r="DD412" s="309"/>
      <c r="DE412" s="309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9"/>
      <c r="DQ412" s="309"/>
      <c r="DR412" s="309"/>
      <c r="DS412" s="309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9"/>
      <c r="EE412" s="309"/>
      <c r="EF412" s="309"/>
      <c r="EG412" s="309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09"/>
      <c r="EU412" s="309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9"/>
      <c r="FG412" s="309"/>
      <c r="FH412" s="309"/>
      <c r="FI412" s="309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9"/>
      <c r="FU412" s="309"/>
      <c r="FV412" s="309"/>
      <c r="FW412" s="309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9"/>
      <c r="GI412" s="309"/>
      <c r="GJ412" s="309"/>
      <c r="GK412" s="309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9"/>
      <c r="GW412" s="309"/>
      <c r="GX412" s="309"/>
      <c r="GY412" s="309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9"/>
      <c r="HK412" s="309"/>
      <c r="HL412" s="309"/>
      <c r="HM412" s="309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9"/>
      <c r="HY412" s="309"/>
      <c r="HZ412" s="309"/>
      <c r="IA412" s="309"/>
      <c r="IB412" s="309"/>
      <c r="IC412" s="309"/>
      <c r="ID412" s="309"/>
      <c r="IE412" s="309"/>
      <c r="IF412" s="309"/>
      <c r="IG412" s="309"/>
      <c r="IH412" s="309"/>
    </row>
    <row r="413" spans="1:242" ht="12.75" customHeight="1" x14ac:dyDescent="0.25">
      <c r="A413" s="247"/>
      <c r="B413" s="264"/>
      <c r="C413" s="264"/>
      <c r="D413" s="307"/>
      <c r="E413" s="307"/>
      <c r="F413" s="307"/>
      <c r="G413" s="307"/>
      <c r="H413" s="307"/>
      <c r="I413" s="307"/>
      <c r="J413" s="307"/>
      <c r="K413" s="307"/>
      <c r="L413" s="307"/>
      <c r="M413" s="307"/>
      <c r="N413" s="307"/>
      <c r="O413" s="307"/>
      <c r="P413" s="307"/>
      <c r="Q413" s="307"/>
      <c r="R413" s="307"/>
      <c r="S413" s="307"/>
      <c r="T413" s="307"/>
      <c r="U413" s="307"/>
      <c r="V413" s="307"/>
      <c r="W413" s="307"/>
      <c r="X413" s="307"/>
      <c r="Y413" s="307"/>
      <c r="Z413" s="307"/>
      <c r="AA413" s="307"/>
      <c r="AB413" s="307"/>
      <c r="AC413" s="307"/>
      <c r="AD413" s="307"/>
      <c r="AE413" s="307"/>
      <c r="AF413" s="307"/>
      <c r="AG413" s="307"/>
      <c r="AH413" s="307"/>
      <c r="AI413" s="307"/>
      <c r="AJ413" s="307"/>
      <c r="AK413" s="307"/>
      <c r="AL413" s="307"/>
      <c r="AM413" s="307"/>
      <c r="AN413" s="307"/>
      <c r="AO413" s="307"/>
      <c r="AP413" s="307"/>
      <c r="AQ413" s="307"/>
      <c r="AR413" s="307"/>
      <c r="AS413" s="307"/>
      <c r="AT413" s="307"/>
      <c r="AU413" s="307"/>
      <c r="AV413" s="307"/>
      <c r="AW413" s="307"/>
      <c r="AX413" s="307"/>
      <c r="AY413" s="307"/>
      <c r="AZ413" s="307"/>
      <c r="BA413" s="307"/>
      <c r="BB413" s="307"/>
      <c r="BC413" s="307"/>
      <c r="BD413" s="307"/>
      <c r="BE413" s="307"/>
      <c r="BF413" s="307"/>
      <c r="BG413" s="307"/>
      <c r="BH413" s="307"/>
      <c r="BI413" s="307"/>
      <c r="BJ413" s="307"/>
      <c r="BK413" s="307"/>
      <c r="BL413" s="307"/>
      <c r="BM413" s="307"/>
      <c r="BN413" s="307"/>
      <c r="BO413" s="307"/>
      <c r="BP413" s="307"/>
      <c r="BQ413" s="307"/>
      <c r="BR413" s="307"/>
      <c r="BS413" s="307"/>
      <c r="BT413" s="409"/>
      <c r="BV413" s="309"/>
      <c r="BW413" s="309"/>
      <c r="BX413" s="309"/>
      <c r="BY413" s="309"/>
      <c r="BZ413" s="309"/>
      <c r="CA413" s="309"/>
      <c r="CB413" s="309"/>
      <c r="CC413" s="309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9"/>
      <c r="CO413" s="309"/>
      <c r="CP413" s="309"/>
      <c r="CQ413" s="309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9"/>
      <c r="DC413" s="309"/>
      <c r="DD413" s="309"/>
      <c r="DE413" s="309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9"/>
      <c r="DQ413" s="309"/>
      <c r="DR413" s="309"/>
      <c r="DS413" s="309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9"/>
      <c r="EE413" s="309"/>
      <c r="EF413" s="309"/>
      <c r="EG413" s="309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09"/>
      <c r="EU413" s="309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9"/>
      <c r="FG413" s="309"/>
      <c r="FH413" s="309"/>
      <c r="FI413" s="309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9"/>
      <c r="FU413" s="309"/>
      <c r="FV413" s="309"/>
      <c r="FW413" s="309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9"/>
      <c r="GI413" s="309"/>
      <c r="GJ413" s="309"/>
      <c r="GK413" s="309"/>
      <c r="GL413" s="309"/>
      <c r="GM413" s="309"/>
      <c r="GN413" s="309"/>
      <c r="GO413" s="309"/>
      <c r="GP413" s="309"/>
      <c r="GQ413" s="309"/>
      <c r="GR413" s="309"/>
      <c r="GS413" s="309"/>
      <c r="GT413" s="309"/>
      <c r="GU413" s="309"/>
      <c r="GV413" s="309"/>
      <c r="GW413" s="309"/>
      <c r="GX413" s="309"/>
      <c r="GY413" s="309"/>
      <c r="GZ413" s="309"/>
      <c r="HA413" s="309"/>
      <c r="HB413" s="309"/>
      <c r="HC413" s="309"/>
      <c r="HD413" s="309"/>
      <c r="HE413" s="309"/>
      <c r="HF413" s="309"/>
      <c r="HG413" s="309"/>
      <c r="HH413" s="309"/>
      <c r="HI413" s="309"/>
      <c r="HJ413" s="309"/>
      <c r="HK413" s="309"/>
      <c r="HL413" s="309"/>
      <c r="HM413" s="309"/>
      <c r="HN413" s="309"/>
      <c r="HO413" s="309"/>
      <c r="HP413" s="309"/>
      <c r="HQ413" s="309"/>
      <c r="HR413" s="309"/>
      <c r="HS413" s="309"/>
      <c r="HT413" s="309"/>
      <c r="HU413" s="309"/>
      <c r="HV413" s="309"/>
      <c r="HW413" s="309"/>
      <c r="HX413" s="309"/>
      <c r="HY413" s="309"/>
      <c r="HZ413" s="309"/>
      <c r="IA413" s="309"/>
      <c r="IB413" s="309"/>
      <c r="IC413" s="309"/>
      <c r="ID413" s="309"/>
      <c r="IE413" s="309"/>
      <c r="IF413" s="309"/>
      <c r="IG413" s="309"/>
      <c r="IH413" s="309"/>
    </row>
    <row r="414" spans="1:242" ht="12.75" customHeight="1" x14ac:dyDescent="0.25">
      <c r="A414" s="247"/>
      <c r="B414" s="264"/>
      <c r="C414" s="264"/>
      <c r="D414" s="307"/>
      <c r="E414" s="307"/>
      <c r="F414" s="307"/>
      <c r="G414" s="307"/>
      <c r="H414" s="307"/>
      <c r="I414" s="307"/>
      <c r="J414" s="307"/>
      <c r="K414" s="307"/>
      <c r="L414" s="307"/>
      <c r="M414" s="307"/>
      <c r="N414" s="307"/>
      <c r="O414" s="307"/>
      <c r="P414" s="307"/>
      <c r="Q414" s="307"/>
      <c r="R414" s="307"/>
      <c r="S414" s="307"/>
      <c r="T414" s="307"/>
      <c r="U414" s="307"/>
      <c r="V414" s="307"/>
      <c r="W414" s="307"/>
      <c r="X414" s="307"/>
      <c r="Y414" s="307"/>
      <c r="Z414" s="307"/>
      <c r="AA414" s="307"/>
      <c r="AB414" s="307"/>
      <c r="AC414" s="307"/>
      <c r="AD414" s="307"/>
      <c r="AE414" s="307"/>
      <c r="AF414" s="307"/>
      <c r="AG414" s="307"/>
      <c r="AH414" s="307"/>
      <c r="AI414" s="307"/>
      <c r="AJ414" s="307"/>
      <c r="AK414" s="307"/>
      <c r="AL414" s="307"/>
      <c r="AM414" s="307"/>
      <c r="AN414" s="307"/>
      <c r="AO414" s="307"/>
      <c r="AP414" s="307"/>
      <c r="AQ414" s="307"/>
      <c r="AR414" s="307"/>
      <c r="AS414" s="307"/>
      <c r="AT414" s="307"/>
      <c r="AU414" s="307"/>
      <c r="AV414" s="307"/>
      <c r="AW414" s="307"/>
      <c r="AX414" s="307"/>
      <c r="AY414" s="307"/>
      <c r="AZ414" s="307"/>
      <c r="BA414" s="307"/>
      <c r="BB414" s="307"/>
      <c r="BC414" s="307"/>
      <c r="BD414" s="307"/>
      <c r="BE414" s="307"/>
      <c r="BF414" s="307"/>
      <c r="BG414" s="307"/>
      <c r="BH414" s="307"/>
      <c r="BI414" s="307"/>
      <c r="BJ414" s="307"/>
      <c r="BK414" s="307"/>
      <c r="BL414" s="307"/>
      <c r="BM414" s="307"/>
      <c r="BN414" s="307"/>
      <c r="BO414" s="307"/>
      <c r="BP414" s="307"/>
      <c r="BQ414" s="307"/>
      <c r="BR414" s="307"/>
      <c r="BS414" s="307"/>
      <c r="BT414" s="409"/>
      <c r="BV414" s="309"/>
      <c r="BW414" s="309"/>
      <c r="BX414" s="309"/>
      <c r="BY414" s="309"/>
      <c r="BZ414" s="309"/>
      <c r="CA414" s="309"/>
      <c r="CB414" s="309"/>
      <c r="CC414" s="309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9"/>
      <c r="CO414" s="309"/>
      <c r="CP414" s="309"/>
      <c r="CQ414" s="309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9"/>
      <c r="DC414" s="309"/>
      <c r="DD414" s="309"/>
      <c r="DE414" s="309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9"/>
      <c r="DQ414" s="309"/>
      <c r="DR414" s="309"/>
      <c r="DS414" s="309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9"/>
      <c r="EE414" s="309"/>
      <c r="EF414" s="309"/>
      <c r="EG414" s="309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09"/>
      <c r="EU414" s="309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9"/>
      <c r="FG414" s="309"/>
      <c r="FH414" s="309"/>
      <c r="FI414" s="309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9"/>
      <c r="FU414" s="309"/>
      <c r="FV414" s="309"/>
      <c r="FW414" s="309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9"/>
      <c r="GI414" s="309"/>
      <c r="GJ414" s="309"/>
      <c r="GK414" s="309"/>
      <c r="GL414" s="309"/>
      <c r="GM414" s="309"/>
      <c r="GN414" s="309"/>
      <c r="GO414" s="309"/>
      <c r="GP414" s="309"/>
      <c r="GQ414" s="309"/>
      <c r="GR414" s="309"/>
      <c r="GS414" s="309"/>
      <c r="GT414" s="309"/>
      <c r="GU414" s="309"/>
      <c r="GV414" s="309"/>
      <c r="GW414" s="309"/>
      <c r="GX414" s="309"/>
      <c r="GY414" s="309"/>
      <c r="GZ414" s="309"/>
      <c r="HA414" s="309"/>
      <c r="HB414" s="309"/>
      <c r="HC414" s="309"/>
      <c r="HD414" s="309"/>
      <c r="HE414" s="309"/>
      <c r="HF414" s="309"/>
      <c r="HG414" s="309"/>
      <c r="HH414" s="309"/>
      <c r="HI414" s="309"/>
      <c r="HJ414" s="309"/>
      <c r="HK414" s="309"/>
      <c r="HL414" s="309"/>
      <c r="HM414" s="309"/>
      <c r="HN414" s="309"/>
      <c r="HO414" s="309"/>
      <c r="HP414" s="309"/>
      <c r="HQ414" s="309"/>
      <c r="HR414" s="309"/>
      <c r="HS414" s="309"/>
      <c r="HT414" s="309"/>
      <c r="HU414" s="309"/>
      <c r="HV414" s="309"/>
      <c r="HW414" s="309"/>
      <c r="HX414" s="309"/>
      <c r="HY414" s="309"/>
      <c r="HZ414" s="309"/>
      <c r="IA414" s="309"/>
      <c r="IB414" s="309"/>
      <c r="IC414" s="309"/>
      <c r="ID414" s="309"/>
      <c r="IE414" s="309"/>
      <c r="IF414" s="309"/>
      <c r="IG414" s="309"/>
      <c r="IH414" s="309"/>
    </row>
    <row r="415" spans="1:242" ht="12.75" customHeight="1" x14ac:dyDescent="0.25">
      <c r="A415" s="247"/>
      <c r="B415" s="264"/>
      <c r="C415" s="264"/>
      <c r="D415" s="307"/>
      <c r="E415" s="307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7"/>
      <c r="AY415" s="307"/>
      <c r="AZ415" s="307"/>
      <c r="BA415" s="307"/>
      <c r="BB415" s="307"/>
      <c r="BC415" s="307"/>
      <c r="BD415" s="307"/>
      <c r="BE415" s="307"/>
      <c r="BF415" s="307"/>
      <c r="BG415" s="307"/>
      <c r="BH415" s="307"/>
      <c r="BI415" s="307"/>
      <c r="BJ415" s="307"/>
      <c r="BK415" s="307"/>
      <c r="BL415" s="307"/>
      <c r="BM415" s="307"/>
      <c r="BN415" s="307"/>
      <c r="BO415" s="307"/>
      <c r="BP415" s="307"/>
      <c r="BQ415" s="307"/>
      <c r="BR415" s="307"/>
      <c r="BS415" s="307"/>
      <c r="BT415" s="409"/>
      <c r="BV415" s="309"/>
      <c r="BW415" s="309"/>
      <c r="BX415" s="309"/>
      <c r="BY415" s="309"/>
      <c r="BZ415" s="309"/>
      <c r="CA415" s="309"/>
      <c r="CB415" s="309"/>
      <c r="CC415" s="309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9"/>
      <c r="CO415" s="309"/>
      <c r="CP415" s="309"/>
      <c r="CQ415" s="309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9"/>
      <c r="DC415" s="309"/>
      <c r="DD415" s="309"/>
      <c r="DE415" s="309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9"/>
      <c r="DQ415" s="309"/>
      <c r="DR415" s="309"/>
      <c r="DS415" s="309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9"/>
      <c r="EE415" s="309"/>
      <c r="EF415" s="309"/>
      <c r="EG415" s="309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09"/>
      <c r="EU415" s="309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9"/>
      <c r="FG415" s="309"/>
      <c r="FH415" s="309"/>
      <c r="FI415" s="309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9"/>
      <c r="FU415" s="309"/>
      <c r="FV415" s="309"/>
      <c r="FW415" s="309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9"/>
      <c r="GI415" s="309"/>
      <c r="GJ415" s="309"/>
      <c r="GK415" s="309"/>
      <c r="GL415" s="309"/>
      <c r="GM415" s="309"/>
      <c r="GN415" s="309"/>
      <c r="GO415" s="309"/>
      <c r="GP415" s="309"/>
      <c r="GQ415" s="309"/>
      <c r="GR415" s="309"/>
      <c r="GS415" s="309"/>
      <c r="GT415" s="309"/>
      <c r="GU415" s="309"/>
      <c r="GV415" s="309"/>
      <c r="GW415" s="309"/>
      <c r="GX415" s="309"/>
      <c r="GY415" s="309"/>
      <c r="GZ415" s="309"/>
      <c r="HA415" s="309"/>
      <c r="HB415" s="309"/>
      <c r="HC415" s="309"/>
      <c r="HD415" s="309"/>
      <c r="HE415" s="309"/>
      <c r="HF415" s="309"/>
      <c r="HG415" s="309"/>
      <c r="HH415" s="309"/>
      <c r="HI415" s="309"/>
      <c r="HJ415" s="309"/>
      <c r="HK415" s="309"/>
      <c r="HL415" s="309"/>
      <c r="HM415" s="309"/>
      <c r="HN415" s="309"/>
      <c r="HO415" s="309"/>
      <c r="HP415" s="309"/>
      <c r="HQ415" s="309"/>
      <c r="HR415" s="309"/>
      <c r="HS415" s="309"/>
      <c r="HT415" s="309"/>
      <c r="HU415" s="309"/>
      <c r="HV415" s="309"/>
      <c r="HW415" s="309"/>
      <c r="HX415" s="309"/>
      <c r="HY415" s="309"/>
      <c r="HZ415" s="309"/>
      <c r="IA415" s="309"/>
      <c r="IB415" s="309"/>
      <c r="IC415" s="309"/>
      <c r="ID415" s="309"/>
      <c r="IE415" s="309"/>
      <c r="IF415" s="309"/>
      <c r="IG415" s="309"/>
      <c r="IH415" s="309"/>
    </row>
    <row r="416" spans="1:242" ht="12.75" customHeight="1" x14ac:dyDescent="0.25">
      <c r="A416" s="247"/>
      <c r="B416" s="264"/>
      <c r="C416" s="264"/>
      <c r="D416" s="307"/>
      <c r="E416" s="307"/>
      <c r="F416" s="307"/>
      <c r="G416" s="307"/>
      <c r="H416" s="307"/>
      <c r="I416" s="307"/>
      <c r="J416" s="307"/>
      <c r="K416" s="307"/>
      <c r="L416" s="307"/>
      <c r="M416" s="307"/>
      <c r="N416" s="307"/>
      <c r="O416" s="307"/>
      <c r="P416" s="307"/>
      <c r="Q416" s="307"/>
      <c r="R416" s="307"/>
      <c r="S416" s="307"/>
      <c r="T416" s="307"/>
      <c r="U416" s="307"/>
      <c r="V416" s="307"/>
      <c r="W416" s="307"/>
      <c r="X416" s="307"/>
      <c r="Y416" s="307"/>
      <c r="Z416" s="307"/>
      <c r="AA416" s="307"/>
      <c r="AB416" s="307"/>
      <c r="AC416" s="307"/>
      <c r="AD416" s="307"/>
      <c r="AE416" s="307"/>
      <c r="AF416" s="307"/>
      <c r="AG416" s="307"/>
      <c r="AH416" s="307"/>
      <c r="AI416" s="307"/>
      <c r="AJ416" s="307"/>
      <c r="AK416" s="307"/>
      <c r="AL416" s="307"/>
      <c r="AM416" s="307"/>
      <c r="AN416" s="307"/>
      <c r="AO416" s="307"/>
      <c r="AP416" s="307"/>
      <c r="AQ416" s="307"/>
      <c r="AR416" s="307"/>
      <c r="AS416" s="307"/>
      <c r="AT416" s="307"/>
      <c r="AU416" s="307"/>
      <c r="AV416" s="307"/>
      <c r="AW416" s="307"/>
      <c r="AX416" s="307"/>
      <c r="AY416" s="307"/>
      <c r="AZ416" s="307"/>
      <c r="BA416" s="307"/>
      <c r="BB416" s="307"/>
      <c r="BC416" s="307"/>
      <c r="BD416" s="307"/>
      <c r="BE416" s="307"/>
      <c r="BF416" s="307"/>
      <c r="BG416" s="307"/>
      <c r="BH416" s="307"/>
      <c r="BI416" s="307"/>
      <c r="BJ416" s="307"/>
      <c r="BK416" s="307"/>
      <c r="BL416" s="307"/>
      <c r="BM416" s="307"/>
      <c r="BN416" s="307"/>
      <c r="BO416" s="307"/>
      <c r="BP416" s="307"/>
      <c r="BQ416" s="307"/>
      <c r="BR416" s="307"/>
      <c r="BS416" s="307"/>
      <c r="BT416" s="409"/>
      <c r="BV416" s="309"/>
      <c r="BW416" s="309"/>
      <c r="BX416" s="309"/>
      <c r="BY416" s="309"/>
      <c r="BZ416" s="309"/>
      <c r="CA416" s="309"/>
      <c r="CB416" s="309"/>
      <c r="CC416" s="309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9"/>
      <c r="CO416" s="309"/>
      <c r="CP416" s="309"/>
      <c r="CQ416" s="309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9"/>
      <c r="DC416" s="309"/>
      <c r="DD416" s="309"/>
      <c r="DE416" s="309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9"/>
      <c r="DQ416" s="309"/>
      <c r="DR416" s="309"/>
      <c r="DS416" s="309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9"/>
      <c r="EE416" s="309"/>
      <c r="EF416" s="309"/>
      <c r="EG416" s="309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09"/>
      <c r="EU416" s="309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9"/>
      <c r="FG416" s="309"/>
      <c r="FH416" s="309"/>
      <c r="FI416" s="309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9"/>
      <c r="FU416" s="309"/>
      <c r="FV416" s="309"/>
      <c r="FW416" s="309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9"/>
      <c r="GI416" s="309"/>
      <c r="GJ416" s="309"/>
      <c r="GK416" s="309"/>
      <c r="GL416" s="309"/>
      <c r="GM416" s="309"/>
      <c r="GN416" s="309"/>
      <c r="GO416" s="309"/>
      <c r="GP416" s="309"/>
      <c r="GQ416" s="309"/>
      <c r="GR416" s="309"/>
      <c r="GS416" s="309"/>
      <c r="GT416" s="309"/>
      <c r="GU416" s="309"/>
      <c r="GV416" s="309"/>
      <c r="GW416" s="309"/>
      <c r="GX416" s="309"/>
      <c r="GY416" s="309"/>
      <c r="GZ416" s="309"/>
      <c r="HA416" s="309"/>
      <c r="HB416" s="309"/>
      <c r="HC416" s="309"/>
      <c r="HD416" s="309"/>
      <c r="HE416" s="309"/>
      <c r="HF416" s="309"/>
      <c r="HG416" s="309"/>
      <c r="HH416" s="309"/>
      <c r="HI416" s="309"/>
      <c r="HJ416" s="309"/>
      <c r="HK416" s="309"/>
      <c r="HL416" s="309"/>
      <c r="HM416" s="309"/>
      <c r="HN416" s="309"/>
      <c r="HO416" s="309"/>
      <c r="HP416" s="309"/>
      <c r="HQ416" s="309"/>
      <c r="HR416" s="309"/>
      <c r="HS416" s="309"/>
      <c r="HT416" s="309"/>
      <c r="HU416" s="309"/>
      <c r="HV416" s="309"/>
      <c r="HW416" s="309"/>
      <c r="HX416" s="309"/>
      <c r="HY416" s="309"/>
      <c r="HZ416" s="309"/>
      <c r="IA416" s="309"/>
      <c r="IB416" s="309"/>
      <c r="IC416" s="309"/>
      <c r="ID416" s="309"/>
      <c r="IE416" s="309"/>
      <c r="IF416" s="309"/>
      <c r="IG416" s="309"/>
      <c r="IH416" s="309"/>
    </row>
    <row r="417" spans="1:242" ht="12.75" customHeight="1" x14ac:dyDescent="0.25">
      <c r="A417" s="247"/>
      <c r="B417" s="264"/>
      <c r="C417" s="264"/>
      <c r="D417" s="307"/>
      <c r="E417" s="307"/>
      <c r="F417" s="307"/>
      <c r="G417" s="307"/>
      <c r="H417" s="307"/>
      <c r="I417" s="307"/>
      <c r="J417" s="307"/>
      <c r="K417" s="307"/>
      <c r="L417" s="307"/>
      <c r="M417" s="307"/>
      <c r="N417" s="307"/>
      <c r="O417" s="307"/>
      <c r="P417" s="307"/>
      <c r="Q417" s="307"/>
      <c r="R417" s="307"/>
      <c r="S417" s="307"/>
      <c r="T417" s="307"/>
      <c r="U417" s="307"/>
      <c r="V417" s="307"/>
      <c r="W417" s="307"/>
      <c r="X417" s="307"/>
      <c r="Y417" s="307"/>
      <c r="Z417" s="307"/>
      <c r="AA417" s="307"/>
      <c r="AB417" s="307"/>
      <c r="AC417" s="307"/>
      <c r="AD417" s="307"/>
      <c r="AE417" s="307"/>
      <c r="AF417" s="307"/>
      <c r="AG417" s="307"/>
      <c r="AH417" s="307"/>
      <c r="AI417" s="307"/>
      <c r="AJ417" s="307"/>
      <c r="AK417" s="307"/>
      <c r="AL417" s="307"/>
      <c r="AM417" s="307"/>
      <c r="AN417" s="307"/>
      <c r="AO417" s="307"/>
      <c r="AP417" s="307"/>
      <c r="AQ417" s="307"/>
      <c r="AR417" s="307"/>
      <c r="AS417" s="307"/>
      <c r="AT417" s="307"/>
      <c r="AU417" s="307"/>
      <c r="AV417" s="307"/>
      <c r="AW417" s="307"/>
      <c r="AX417" s="307"/>
      <c r="AY417" s="307"/>
      <c r="AZ417" s="307"/>
      <c r="BA417" s="307"/>
      <c r="BB417" s="307"/>
      <c r="BC417" s="307"/>
      <c r="BD417" s="307"/>
      <c r="BE417" s="307"/>
      <c r="BF417" s="307"/>
      <c r="BG417" s="307"/>
      <c r="BH417" s="307"/>
      <c r="BI417" s="307"/>
      <c r="BJ417" s="307"/>
      <c r="BK417" s="307"/>
      <c r="BL417" s="307"/>
      <c r="BM417" s="307"/>
      <c r="BN417" s="307"/>
      <c r="BO417" s="307"/>
      <c r="BP417" s="307"/>
      <c r="BQ417" s="307"/>
      <c r="BR417" s="307"/>
      <c r="BS417" s="307"/>
      <c r="BT417" s="409"/>
      <c r="BV417" s="309"/>
      <c r="BW417" s="309"/>
      <c r="BX417" s="309"/>
      <c r="BY417" s="309"/>
      <c r="BZ417" s="309"/>
      <c r="CA417" s="309"/>
      <c r="CB417" s="309"/>
      <c r="CC417" s="309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9"/>
      <c r="CO417" s="309"/>
      <c r="CP417" s="309"/>
      <c r="CQ417" s="309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9"/>
      <c r="DC417" s="309"/>
      <c r="DD417" s="309"/>
      <c r="DE417" s="309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9"/>
      <c r="DQ417" s="309"/>
      <c r="DR417" s="309"/>
      <c r="DS417" s="309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9"/>
      <c r="EE417" s="309"/>
      <c r="EF417" s="309"/>
      <c r="EG417" s="309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09"/>
      <c r="EU417" s="309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9"/>
      <c r="FG417" s="309"/>
      <c r="FH417" s="309"/>
      <c r="FI417" s="309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9"/>
      <c r="FU417" s="309"/>
      <c r="FV417" s="309"/>
      <c r="FW417" s="309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9"/>
      <c r="GI417" s="309"/>
      <c r="GJ417" s="309"/>
      <c r="GK417" s="309"/>
      <c r="GL417" s="309"/>
      <c r="GM417" s="309"/>
      <c r="GN417" s="309"/>
      <c r="GO417" s="309"/>
      <c r="GP417" s="309"/>
      <c r="GQ417" s="309"/>
      <c r="GR417" s="309"/>
      <c r="GS417" s="309"/>
      <c r="GT417" s="309"/>
      <c r="GU417" s="309"/>
      <c r="GV417" s="309"/>
      <c r="GW417" s="309"/>
      <c r="GX417" s="309"/>
      <c r="GY417" s="309"/>
      <c r="GZ417" s="309"/>
      <c r="HA417" s="309"/>
      <c r="HB417" s="309"/>
      <c r="HC417" s="309"/>
      <c r="HD417" s="309"/>
      <c r="HE417" s="309"/>
      <c r="HF417" s="309"/>
      <c r="HG417" s="309"/>
      <c r="HH417" s="309"/>
      <c r="HI417" s="309"/>
      <c r="HJ417" s="309"/>
      <c r="HK417" s="309"/>
      <c r="HL417" s="309"/>
      <c r="HM417" s="309"/>
      <c r="HN417" s="309"/>
      <c r="HO417" s="309"/>
      <c r="HP417" s="309"/>
      <c r="HQ417" s="309"/>
      <c r="HR417" s="309"/>
      <c r="HS417" s="309"/>
      <c r="HT417" s="309"/>
      <c r="HU417" s="309"/>
      <c r="HV417" s="309"/>
      <c r="HW417" s="309"/>
      <c r="HX417" s="309"/>
      <c r="HY417" s="309"/>
      <c r="HZ417" s="309"/>
      <c r="IA417" s="309"/>
      <c r="IB417" s="309"/>
      <c r="IC417" s="309"/>
      <c r="ID417" s="309"/>
      <c r="IE417" s="309"/>
      <c r="IF417" s="309"/>
      <c r="IG417" s="309"/>
      <c r="IH417" s="309"/>
    </row>
    <row r="418" spans="1:242" ht="12.75" customHeight="1" x14ac:dyDescent="0.25">
      <c r="A418" s="247"/>
      <c r="B418" s="264"/>
      <c r="C418" s="264"/>
      <c r="D418" s="307"/>
      <c r="E418" s="307"/>
      <c r="F418" s="307"/>
      <c r="G418" s="307"/>
      <c r="H418" s="307"/>
      <c r="I418" s="307"/>
      <c r="J418" s="307"/>
      <c r="K418" s="307"/>
      <c r="L418" s="307"/>
      <c r="M418" s="307"/>
      <c r="N418" s="307"/>
      <c r="O418" s="307"/>
      <c r="P418" s="307"/>
      <c r="Q418" s="307"/>
      <c r="R418" s="307"/>
      <c r="S418" s="307"/>
      <c r="T418" s="307"/>
      <c r="U418" s="307"/>
      <c r="V418" s="307"/>
      <c r="W418" s="307"/>
      <c r="X418" s="307"/>
      <c r="Y418" s="307"/>
      <c r="Z418" s="307"/>
      <c r="AA418" s="307"/>
      <c r="AB418" s="307"/>
      <c r="AC418" s="307"/>
      <c r="AD418" s="307"/>
      <c r="AE418" s="307"/>
      <c r="AF418" s="307"/>
      <c r="AG418" s="307"/>
      <c r="AH418" s="307"/>
      <c r="AI418" s="307"/>
      <c r="AJ418" s="307"/>
      <c r="AK418" s="307"/>
      <c r="AL418" s="307"/>
      <c r="AM418" s="307"/>
      <c r="AN418" s="307"/>
      <c r="AO418" s="307"/>
      <c r="AP418" s="307"/>
      <c r="AQ418" s="307"/>
      <c r="AR418" s="307"/>
      <c r="AS418" s="307"/>
      <c r="AT418" s="307"/>
      <c r="AU418" s="307"/>
      <c r="AV418" s="307"/>
      <c r="AW418" s="307"/>
      <c r="AX418" s="307"/>
      <c r="AY418" s="307"/>
      <c r="AZ418" s="307"/>
      <c r="BA418" s="307"/>
      <c r="BB418" s="307"/>
      <c r="BC418" s="307"/>
      <c r="BD418" s="307"/>
      <c r="BE418" s="307"/>
      <c r="BF418" s="307"/>
      <c r="BG418" s="307"/>
      <c r="BH418" s="307"/>
      <c r="BI418" s="307"/>
      <c r="BJ418" s="307"/>
      <c r="BK418" s="307"/>
      <c r="BL418" s="307"/>
      <c r="BM418" s="307"/>
      <c r="BN418" s="307"/>
      <c r="BO418" s="307"/>
      <c r="BP418" s="307"/>
      <c r="BQ418" s="307"/>
      <c r="BR418" s="307"/>
      <c r="BS418" s="307"/>
      <c r="BT418" s="409"/>
      <c r="BV418" s="309"/>
      <c r="BW418" s="309"/>
      <c r="BX418" s="309"/>
      <c r="BY418" s="309"/>
      <c r="BZ418" s="309"/>
      <c r="CA418" s="309"/>
      <c r="CB418" s="309"/>
      <c r="CC418" s="309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9"/>
      <c r="CO418" s="309"/>
      <c r="CP418" s="309"/>
      <c r="CQ418" s="309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9"/>
      <c r="DC418" s="309"/>
      <c r="DD418" s="309"/>
      <c r="DE418" s="309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9"/>
      <c r="DQ418" s="309"/>
      <c r="DR418" s="309"/>
      <c r="DS418" s="309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9"/>
      <c r="EE418" s="309"/>
      <c r="EF418" s="309"/>
      <c r="EG418" s="309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09"/>
      <c r="EU418" s="309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9"/>
      <c r="FG418" s="309"/>
      <c r="FH418" s="309"/>
      <c r="FI418" s="309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9"/>
      <c r="FU418" s="309"/>
      <c r="FV418" s="309"/>
      <c r="FW418" s="309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9"/>
      <c r="GI418" s="309"/>
      <c r="GJ418" s="309"/>
      <c r="GK418" s="309"/>
      <c r="GL418" s="309"/>
      <c r="GM418" s="309"/>
      <c r="GN418" s="309"/>
      <c r="GO418" s="309"/>
      <c r="GP418" s="309"/>
      <c r="GQ418" s="309"/>
      <c r="GR418" s="309"/>
      <c r="GS418" s="309"/>
      <c r="GT418" s="309"/>
      <c r="GU418" s="309"/>
      <c r="GV418" s="309"/>
      <c r="GW418" s="309"/>
      <c r="GX418" s="309"/>
      <c r="GY418" s="309"/>
      <c r="GZ418" s="309"/>
      <c r="HA418" s="309"/>
      <c r="HB418" s="309"/>
      <c r="HC418" s="309"/>
      <c r="HD418" s="309"/>
      <c r="HE418" s="309"/>
      <c r="HF418" s="309"/>
      <c r="HG418" s="309"/>
      <c r="HH418" s="309"/>
      <c r="HI418" s="309"/>
      <c r="HJ418" s="309"/>
      <c r="HK418" s="309"/>
      <c r="HL418" s="309"/>
      <c r="HM418" s="309"/>
      <c r="HN418" s="309"/>
      <c r="HO418" s="309"/>
      <c r="HP418" s="309"/>
      <c r="HQ418" s="309"/>
      <c r="HR418" s="309"/>
      <c r="HS418" s="309"/>
      <c r="HT418" s="309"/>
      <c r="HU418" s="309"/>
      <c r="HV418" s="309"/>
      <c r="HW418" s="309"/>
      <c r="HX418" s="309"/>
      <c r="HY418" s="309"/>
      <c r="HZ418" s="309"/>
      <c r="IA418" s="309"/>
      <c r="IB418" s="309"/>
      <c r="IC418" s="309"/>
      <c r="ID418" s="309"/>
      <c r="IE418" s="309"/>
      <c r="IF418" s="309"/>
      <c r="IG418" s="309"/>
      <c r="IH418" s="309"/>
    </row>
    <row r="419" spans="1:242" ht="12.75" customHeight="1" x14ac:dyDescent="0.25">
      <c r="A419" s="247"/>
      <c r="B419" s="264"/>
      <c r="C419" s="264"/>
      <c r="D419" s="307"/>
      <c r="E419" s="307"/>
      <c r="F419" s="307"/>
      <c r="G419" s="307"/>
      <c r="H419" s="307"/>
      <c r="I419" s="307"/>
      <c r="J419" s="307"/>
      <c r="K419" s="307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7"/>
      <c r="W419" s="307"/>
      <c r="X419" s="307"/>
      <c r="Y419" s="307"/>
      <c r="Z419" s="307"/>
      <c r="AA419" s="307"/>
      <c r="AB419" s="307"/>
      <c r="AC419" s="307"/>
      <c r="AD419" s="307"/>
      <c r="AE419" s="307"/>
      <c r="AF419" s="307"/>
      <c r="AG419" s="307"/>
      <c r="AH419" s="307"/>
      <c r="AI419" s="307"/>
      <c r="AJ419" s="307"/>
      <c r="AK419" s="307"/>
      <c r="AL419" s="307"/>
      <c r="AM419" s="307"/>
      <c r="AN419" s="307"/>
      <c r="AO419" s="307"/>
      <c r="AP419" s="307"/>
      <c r="AQ419" s="307"/>
      <c r="AR419" s="307"/>
      <c r="AS419" s="307"/>
      <c r="AT419" s="307"/>
      <c r="AU419" s="307"/>
      <c r="AV419" s="307"/>
      <c r="AW419" s="307"/>
      <c r="AX419" s="307"/>
      <c r="AY419" s="307"/>
      <c r="AZ419" s="307"/>
      <c r="BA419" s="307"/>
      <c r="BB419" s="307"/>
      <c r="BC419" s="307"/>
      <c r="BD419" s="307"/>
      <c r="BE419" s="307"/>
      <c r="BF419" s="307"/>
      <c r="BG419" s="307"/>
      <c r="BH419" s="307"/>
      <c r="BI419" s="307"/>
      <c r="BJ419" s="307"/>
      <c r="BK419" s="307"/>
      <c r="BL419" s="307"/>
      <c r="BM419" s="307"/>
      <c r="BN419" s="307"/>
      <c r="BO419" s="307"/>
      <c r="BP419" s="307"/>
      <c r="BQ419" s="307"/>
      <c r="BR419" s="307"/>
      <c r="BS419" s="307"/>
      <c r="BT419" s="409"/>
      <c r="BV419" s="309"/>
      <c r="BW419" s="309"/>
      <c r="BX419" s="309"/>
      <c r="BY419" s="309"/>
      <c r="BZ419" s="309"/>
      <c r="CA419" s="309"/>
      <c r="CB419" s="309"/>
      <c r="CC419" s="309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9"/>
      <c r="CO419" s="309"/>
      <c r="CP419" s="309"/>
      <c r="CQ419" s="309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9"/>
      <c r="DC419" s="309"/>
      <c r="DD419" s="309"/>
      <c r="DE419" s="309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9"/>
      <c r="DQ419" s="309"/>
      <c r="DR419" s="309"/>
      <c r="DS419" s="309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9"/>
      <c r="EE419" s="309"/>
      <c r="EF419" s="309"/>
      <c r="EG419" s="309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9"/>
      <c r="ES419" s="309"/>
      <c r="ET419" s="309"/>
      <c r="EU419" s="309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9"/>
      <c r="FG419" s="309"/>
      <c r="FH419" s="309"/>
      <c r="FI419" s="309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9"/>
      <c r="FU419" s="309"/>
      <c r="FV419" s="309"/>
      <c r="FW419" s="309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9"/>
      <c r="GI419" s="309"/>
      <c r="GJ419" s="309"/>
      <c r="GK419" s="309"/>
      <c r="GL419" s="309"/>
      <c r="GM419" s="309"/>
      <c r="GN419" s="309"/>
      <c r="GO419" s="309"/>
      <c r="GP419" s="309"/>
      <c r="GQ419" s="309"/>
      <c r="GR419" s="309"/>
      <c r="GS419" s="309"/>
      <c r="GT419" s="309"/>
      <c r="GU419" s="309"/>
      <c r="GV419" s="309"/>
      <c r="GW419" s="309"/>
      <c r="GX419" s="309"/>
      <c r="GY419" s="309"/>
      <c r="GZ419" s="309"/>
      <c r="HA419" s="309"/>
      <c r="HB419" s="309"/>
      <c r="HC419" s="309"/>
      <c r="HD419" s="309"/>
      <c r="HE419" s="309"/>
      <c r="HF419" s="309"/>
      <c r="HG419" s="309"/>
      <c r="HH419" s="309"/>
      <c r="HI419" s="309"/>
      <c r="HJ419" s="309"/>
      <c r="HK419" s="309"/>
      <c r="HL419" s="309"/>
      <c r="HM419" s="309"/>
      <c r="HN419" s="309"/>
      <c r="HO419" s="309"/>
      <c r="HP419" s="309"/>
      <c r="HQ419" s="309"/>
      <c r="HR419" s="309"/>
      <c r="HS419" s="309"/>
      <c r="HT419" s="309"/>
      <c r="HU419" s="309"/>
      <c r="HV419" s="309"/>
      <c r="HW419" s="309"/>
      <c r="HX419" s="309"/>
      <c r="HY419" s="309"/>
      <c r="HZ419" s="309"/>
      <c r="IA419" s="309"/>
      <c r="IB419" s="309"/>
      <c r="IC419" s="309"/>
      <c r="ID419" s="309"/>
      <c r="IE419" s="309"/>
      <c r="IF419" s="309"/>
      <c r="IG419" s="309"/>
      <c r="IH419" s="309"/>
    </row>
    <row r="420" spans="1:242" ht="12.75" customHeight="1" x14ac:dyDescent="0.25">
      <c r="A420" s="247"/>
      <c r="B420" s="264"/>
      <c r="C420" s="264"/>
      <c r="D420" s="307"/>
      <c r="E420" s="307"/>
      <c r="F420" s="307"/>
      <c r="G420" s="307"/>
      <c r="H420" s="307"/>
      <c r="I420" s="307"/>
      <c r="J420" s="307"/>
      <c r="K420" s="307"/>
      <c r="L420" s="307"/>
      <c r="M420" s="307"/>
      <c r="N420" s="307"/>
      <c r="O420" s="307"/>
      <c r="P420" s="307"/>
      <c r="Q420" s="307"/>
      <c r="R420" s="307"/>
      <c r="S420" s="307"/>
      <c r="T420" s="307"/>
      <c r="U420" s="307"/>
      <c r="V420" s="307"/>
      <c r="W420" s="307"/>
      <c r="X420" s="307"/>
      <c r="Y420" s="307"/>
      <c r="Z420" s="307"/>
      <c r="AA420" s="307"/>
      <c r="AB420" s="307"/>
      <c r="AC420" s="307"/>
      <c r="AD420" s="307"/>
      <c r="AE420" s="307"/>
      <c r="AF420" s="307"/>
      <c r="AG420" s="307"/>
      <c r="AH420" s="307"/>
      <c r="AI420" s="307"/>
      <c r="AJ420" s="307"/>
      <c r="AK420" s="307"/>
      <c r="AL420" s="307"/>
      <c r="AM420" s="307"/>
      <c r="AN420" s="307"/>
      <c r="AO420" s="307"/>
      <c r="AP420" s="307"/>
      <c r="AQ420" s="307"/>
      <c r="AR420" s="307"/>
      <c r="AS420" s="307"/>
      <c r="AT420" s="307"/>
      <c r="AU420" s="307"/>
      <c r="AV420" s="307"/>
      <c r="AW420" s="307"/>
      <c r="AX420" s="307"/>
      <c r="AY420" s="307"/>
      <c r="AZ420" s="307"/>
      <c r="BA420" s="307"/>
      <c r="BB420" s="307"/>
      <c r="BC420" s="307"/>
      <c r="BD420" s="307"/>
      <c r="BE420" s="307"/>
      <c r="BF420" s="307"/>
      <c r="BG420" s="307"/>
      <c r="BH420" s="307"/>
      <c r="BI420" s="307"/>
      <c r="BJ420" s="307"/>
      <c r="BK420" s="307"/>
      <c r="BL420" s="307"/>
      <c r="BM420" s="307"/>
      <c r="BN420" s="307"/>
      <c r="BO420" s="307"/>
      <c r="BP420" s="307"/>
      <c r="BQ420" s="307"/>
      <c r="BR420" s="307"/>
      <c r="BS420" s="307"/>
      <c r="BT420" s="409"/>
      <c r="BV420" s="309"/>
      <c r="BW420" s="309"/>
      <c r="BX420" s="309"/>
      <c r="BY420" s="309"/>
      <c r="BZ420" s="309"/>
      <c r="CA420" s="309"/>
      <c r="CB420" s="309"/>
      <c r="CC420" s="309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9"/>
      <c r="CO420" s="309"/>
      <c r="CP420" s="309"/>
      <c r="CQ420" s="309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9"/>
      <c r="DC420" s="309"/>
      <c r="DD420" s="309"/>
      <c r="DE420" s="309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9"/>
      <c r="DQ420" s="309"/>
      <c r="DR420" s="309"/>
      <c r="DS420" s="309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9"/>
      <c r="EE420" s="309"/>
      <c r="EF420" s="309"/>
      <c r="EG420" s="309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9"/>
      <c r="ES420" s="309"/>
      <c r="ET420" s="309"/>
      <c r="EU420" s="309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9"/>
      <c r="FG420" s="309"/>
      <c r="FH420" s="309"/>
      <c r="FI420" s="309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9"/>
      <c r="FU420" s="309"/>
      <c r="FV420" s="309"/>
      <c r="FW420" s="309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9"/>
      <c r="GI420" s="309"/>
      <c r="GJ420" s="309"/>
      <c r="GK420" s="309"/>
      <c r="GL420" s="309"/>
      <c r="GM420" s="309"/>
      <c r="GN420" s="309"/>
      <c r="GO420" s="309"/>
      <c r="GP420" s="309"/>
      <c r="GQ420" s="309"/>
      <c r="GR420" s="309"/>
      <c r="GS420" s="309"/>
      <c r="GT420" s="309"/>
      <c r="GU420" s="309"/>
      <c r="GV420" s="309"/>
      <c r="GW420" s="309"/>
      <c r="GX420" s="309"/>
      <c r="GY420" s="309"/>
      <c r="GZ420" s="309"/>
      <c r="HA420" s="309"/>
      <c r="HB420" s="309"/>
      <c r="HC420" s="309"/>
      <c r="HD420" s="309"/>
      <c r="HE420" s="309"/>
      <c r="HF420" s="309"/>
      <c r="HG420" s="309"/>
      <c r="HH420" s="309"/>
      <c r="HI420" s="309"/>
      <c r="HJ420" s="309"/>
      <c r="HK420" s="309"/>
      <c r="HL420" s="309"/>
      <c r="HM420" s="309"/>
      <c r="HN420" s="309"/>
      <c r="HO420" s="309"/>
      <c r="HP420" s="309"/>
      <c r="HQ420" s="309"/>
      <c r="HR420" s="309"/>
      <c r="HS420" s="309"/>
      <c r="HT420" s="309"/>
      <c r="HU420" s="309"/>
      <c r="HV420" s="309"/>
      <c r="HW420" s="309"/>
      <c r="HX420" s="309"/>
      <c r="HY420" s="309"/>
      <c r="HZ420" s="309"/>
      <c r="IA420" s="309"/>
      <c r="IB420" s="309"/>
      <c r="IC420" s="309"/>
      <c r="ID420" s="309"/>
      <c r="IE420" s="309"/>
      <c r="IF420" s="309"/>
      <c r="IG420" s="309"/>
      <c r="IH420" s="309"/>
    </row>
    <row r="421" spans="1:242" ht="12.75" customHeight="1" x14ac:dyDescent="0.25">
      <c r="A421" s="247"/>
      <c r="B421" s="264"/>
      <c r="C421" s="264"/>
      <c r="D421" s="307"/>
      <c r="E421" s="307"/>
      <c r="F421" s="307"/>
      <c r="G421" s="307"/>
      <c r="H421" s="307"/>
      <c r="I421" s="307"/>
      <c r="J421" s="307"/>
      <c r="K421" s="307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7"/>
      <c r="W421" s="307"/>
      <c r="X421" s="307"/>
      <c r="Y421" s="307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7"/>
      <c r="AK421" s="307"/>
      <c r="AL421" s="307"/>
      <c r="AM421" s="307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7"/>
      <c r="AY421" s="307"/>
      <c r="AZ421" s="307"/>
      <c r="BA421" s="307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7"/>
      <c r="BM421" s="307"/>
      <c r="BN421" s="307"/>
      <c r="BO421" s="307"/>
      <c r="BP421" s="307"/>
      <c r="BQ421" s="307"/>
      <c r="BR421" s="307"/>
      <c r="BS421" s="307"/>
      <c r="BT421" s="409"/>
      <c r="BV421" s="309"/>
      <c r="BW421" s="309"/>
      <c r="BX421" s="309"/>
      <c r="BY421" s="309"/>
      <c r="BZ421" s="309"/>
      <c r="CA421" s="309"/>
      <c r="CB421" s="309"/>
      <c r="CC421" s="309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9"/>
      <c r="CO421" s="309"/>
      <c r="CP421" s="309"/>
      <c r="CQ421" s="309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9"/>
      <c r="DC421" s="309"/>
      <c r="DD421" s="309"/>
      <c r="DE421" s="309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9"/>
      <c r="DQ421" s="309"/>
      <c r="DR421" s="309"/>
      <c r="DS421" s="309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9"/>
      <c r="EE421" s="309"/>
      <c r="EF421" s="309"/>
      <c r="EG421" s="309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9"/>
      <c r="ES421" s="309"/>
      <c r="ET421" s="309"/>
      <c r="EU421" s="309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9"/>
      <c r="FG421" s="309"/>
      <c r="FH421" s="309"/>
      <c r="FI421" s="309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9"/>
      <c r="FU421" s="309"/>
      <c r="FV421" s="309"/>
      <c r="FW421" s="309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9"/>
      <c r="GI421" s="309"/>
      <c r="GJ421" s="309"/>
      <c r="GK421" s="309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9"/>
      <c r="GW421" s="309"/>
      <c r="GX421" s="309"/>
      <c r="GY421" s="309"/>
      <c r="GZ421" s="309"/>
      <c r="HA421" s="309"/>
      <c r="HB421" s="309"/>
      <c r="HC421" s="309"/>
      <c r="HD421" s="309"/>
      <c r="HE421" s="309"/>
      <c r="HF421" s="309"/>
      <c r="HG421" s="309"/>
      <c r="HH421" s="309"/>
      <c r="HI421" s="309"/>
      <c r="HJ421" s="309"/>
      <c r="HK421" s="309"/>
      <c r="HL421" s="309"/>
      <c r="HM421" s="309"/>
      <c r="HN421" s="309"/>
      <c r="HO421" s="309"/>
      <c r="HP421" s="309"/>
      <c r="HQ421" s="309"/>
      <c r="HR421" s="309"/>
      <c r="HS421" s="309"/>
      <c r="HT421" s="309"/>
      <c r="HU421" s="309"/>
      <c r="HV421" s="309"/>
      <c r="HW421" s="309"/>
      <c r="HX421" s="309"/>
      <c r="HY421" s="309"/>
      <c r="HZ421" s="309"/>
      <c r="IA421" s="309"/>
      <c r="IB421" s="309"/>
      <c r="IC421" s="309"/>
      <c r="ID421" s="309"/>
      <c r="IE421" s="309"/>
      <c r="IF421" s="309"/>
      <c r="IG421" s="309"/>
      <c r="IH421" s="309"/>
    </row>
    <row r="422" spans="1:242" ht="12.75" customHeight="1" x14ac:dyDescent="0.25">
      <c r="A422" s="247"/>
      <c r="B422" s="264"/>
      <c r="C422" s="264"/>
      <c r="D422" s="307"/>
      <c r="E422" s="307"/>
      <c r="F422" s="307"/>
      <c r="G422" s="307"/>
      <c r="H422" s="307"/>
      <c r="I422" s="307"/>
      <c r="J422" s="307"/>
      <c r="K422" s="307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7"/>
      <c r="W422" s="307"/>
      <c r="X422" s="307"/>
      <c r="Y422" s="307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7"/>
      <c r="AK422" s="307"/>
      <c r="AL422" s="307"/>
      <c r="AM422" s="307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7"/>
      <c r="AY422" s="307"/>
      <c r="AZ422" s="307"/>
      <c r="BA422" s="307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7"/>
      <c r="BM422" s="307"/>
      <c r="BN422" s="307"/>
      <c r="BO422" s="307"/>
      <c r="BP422" s="307"/>
      <c r="BQ422" s="307"/>
      <c r="BR422" s="307"/>
      <c r="BS422" s="307"/>
      <c r="BT422" s="409"/>
      <c r="BV422" s="309"/>
      <c r="BW422" s="309"/>
      <c r="BX422" s="309"/>
      <c r="BY422" s="309"/>
      <c r="BZ422" s="309"/>
      <c r="CA422" s="309"/>
      <c r="CB422" s="309"/>
      <c r="CC422" s="309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9"/>
      <c r="CO422" s="309"/>
      <c r="CP422" s="309"/>
      <c r="CQ422" s="309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9"/>
      <c r="DC422" s="309"/>
      <c r="DD422" s="309"/>
      <c r="DE422" s="309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9"/>
      <c r="DQ422" s="309"/>
      <c r="DR422" s="309"/>
      <c r="DS422" s="309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9"/>
      <c r="EE422" s="309"/>
      <c r="EF422" s="309"/>
      <c r="EG422" s="309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9"/>
      <c r="ES422" s="309"/>
      <c r="ET422" s="309"/>
      <c r="EU422" s="309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9"/>
      <c r="FG422" s="309"/>
      <c r="FH422" s="309"/>
      <c r="FI422" s="309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9"/>
      <c r="FU422" s="309"/>
      <c r="FV422" s="309"/>
      <c r="FW422" s="309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9"/>
      <c r="GI422" s="309"/>
      <c r="GJ422" s="309"/>
      <c r="GK422" s="309"/>
      <c r="GL422" s="309"/>
      <c r="GM422" s="309"/>
      <c r="GN422" s="309"/>
      <c r="GO422" s="309"/>
      <c r="GP422" s="309"/>
      <c r="GQ422" s="309"/>
      <c r="GR422" s="309"/>
      <c r="GS422" s="309"/>
      <c r="GT422" s="309"/>
      <c r="GU422" s="309"/>
      <c r="GV422" s="309"/>
      <c r="GW422" s="309"/>
      <c r="GX422" s="309"/>
      <c r="GY422" s="309"/>
      <c r="GZ422" s="309"/>
      <c r="HA422" s="309"/>
      <c r="HB422" s="309"/>
      <c r="HC422" s="309"/>
      <c r="HD422" s="309"/>
      <c r="HE422" s="309"/>
      <c r="HF422" s="309"/>
      <c r="HG422" s="309"/>
      <c r="HH422" s="309"/>
      <c r="HI422" s="309"/>
      <c r="HJ422" s="309"/>
      <c r="HK422" s="309"/>
      <c r="HL422" s="309"/>
      <c r="HM422" s="309"/>
      <c r="HN422" s="309"/>
      <c r="HO422" s="309"/>
      <c r="HP422" s="309"/>
      <c r="HQ422" s="309"/>
      <c r="HR422" s="309"/>
      <c r="HS422" s="309"/>
      <c r="HT422" s="309"/>
      <c r="HU422" s="309"/>
      <c r="HV422" s="309"/>
      <c r="HW422" s="309"/>
      <c r="HX422" s="309"/>
      <c r="HY422" s="309"/>
      <c r="HZ422" s="309"/>
      <c r="IA422" s="309"/>
      <c r="IB422" s="309"/>
      <c r="IC422" s="309"/>
      <c r="ID422" s="309"/>
      <c r="IE422" s="309"/>
      <c r="IF422" s="309"/>
      <c r="IG422" s="309"/>
      <c r="IH422" s="309"/>
    </row>
    <row r="423" spans="1:242" ht="12.75" customHeight="1" x14ac:dyDescent="0.25">
      <c r="A423" s="247"/>
      <c r="B423" s="264"/>
      <c r="C423" s="264"/>
      <c r="D423" s="307"/>
      <c r="E423" s="307"/>
      <c r="F423" s="307"/>
      <c r="G423" s="307"/>
      <c r="H423" s="307"/>
      <c r="I423" s="307"/>
      <c r="J423" s="307"/>
      <c r="K423" s="307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7"/>
      <c r="W423" s="307"/>
      <c r="X423" s="307"/>
      <c r="Y423" s="307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7"/>
      <c r="AK423" s="307"/>
      <c r="AL423" s="307"/>
      <c r="AM423" s="307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7"/>
      <c r="AY423" s="307"/>
      <c r="AZ423" s="307"/>
      <c r="BA423" s="307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7"/>
      <c r="BM423" s="307"/>
      <c r="BN423" s="307"/>
      <c r="BO423" s="307"/>
      <c r="BP423" s="307"/>
      <c r="BQ423" s="307"/>
      <c r="BR423" s="307"/>
      <c r="BS423" s="307"/>
      <c r="BT423" s="409"/>
      <c r="BV423" s="309"/>
      <c r="BW423" s="309"/>
      <c r="BX423" s="309"/>
      <c r="BY423" s="309"/>
      <c r="BZ423" s="309"/>
      <c r="CA423" s="309"/>
      <c r="CB423" s="309"/>
      <c r="CC423" s="309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9"/>
      <c r="FG423" s="309"/>
      <c r="FH423" s="309"/>
      <c r="FI423" s="309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9"/>
      <c r="FU423" s="309"/>
      <c r="FV423" s="309"/>
      <c r="FW423" s="309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9"/>
      <c r="GI423" s="309"/>
      <c r="GJ423" s="309"/>
      <c r="GK423" s="309"/>
      <c r="GL423" s="309"/>
      <c r="GM423" s="309"/>
      <c r="GN423" s="309"/>
      <c r="GO423" s="309"/>
      <c r="GP423" s="309"/>
      <c r="GQ423" s="309"/>
      <c r="GR423" s="309"/>
      <c r="GS423" s="309"/>
      <c r="GT423" s="309"/>
      <c r="GU423" s="309"/>
      <c r="GV423" s="309"/>
      <c r="GW423" s="309"/>
      <c r="GX423" s="309"/>
      <c r="GY423" s="309"/>
      <c r="GZ423" s="309"/>
      <c r="HA423" s="309"/>
      <c r="HB423" s="309"/>
      <c r="HC423" s="309"/>
      <c r="HD423" s="309"/>
      <c r="HE423" s="309"/>
      <c r="HF423" s="309"/>
      <c r="HG423" s="309"/>
      <c r="HH423" s="309"/>
      <c r="HI423" s="309"/>
      <c r="HJ423" s="309"/>
      <c r="HK423" s="309"/>
      <c r="HL423" s="309"/>
      <c r="HM423" s="309"/>
      <c r="HN423" s="309"/>
      <c r="HO423" s="309"/>
      <c r="HP423" s="309"/>
      <c r="HQ423" s="309"/>
      <c r="HR423" s="309"/>
      <c r="HS423" s="309"/>
      <c r="HT423" s="309"/>
      <c r="HU423" s="309"/>
      <c r="HV423" s="309"/>
      <c r="HW423" s="309"/>
      <c r="HX423" s="309"/>
      <c r="HY423" s="309"/>
      <c r="HZ423" s="309"/>
      <c r="IA423" s="309"/>
      <c r="IB423" s="309"/>
      <c r="IC423" s="309"/>
      <c r="ID423" s="309"/>
      <c r="IE423" s="309"/>
      <c r="IF423" s="309"/>
      <c r="IG423" s="309"/>
      <c r="IH423" s="309"/>
    </row>
    <row r="424" spans="1:242" ht="12.75" customHeight="1" x14ac:dyDescent="0.25">
      <c r="A424" s="247"/>
      <c r="B424" s="264"/>
      <c r="C424" s="264"/>
      <c r="D424" s="307"/>
      <c r="E424" s="307"/>
      <c r="F424" s="307"/>
      <c r="G424" s="307"/>
      <c r="H424" s="307"/>
      <c r="I424" s="307"/>
      <c r="J424" s="307"/>
      <c r="K424" s="307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7"/>
      <c r="W424" s="307"/>
      <c r="X424" s="307"/>
      <c r="Y424" s="307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7"/>
      <c r="AK424" s="307"/>
      <c r="AL424" s="307"/>
      <c r="AM424" s="307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7"/>
      <c r="AY424" s="307"/>
      <c r="AZ424" s="307"/>
      <c r="BA424" s="307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7"/>
      <c r="BM424" s="307"/>
      <c r="BN424" s="307"/>
      <c r="BO424" s="307"/>
      <c r="BP424" s="307"/>
      <c r="BQ424" s="307"/>
      <c r="BR424" s="307"/>
      <c r="BS424" s="307"/>
      <c r="BT424" s="409"/>
      <c r="BV424" s="309"/>
      <c r="BW424" s="309"/>
      <c r="BX424" s="309"/>
      <c r="BY424" s="309"/>
      <c r="BZ424" s="309"/>
      <c r="CA424" s="309"/>
      <c r="CB424" s="309"/>
      <c r="CC424" s="309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9"/>
      <c r="CO424" s="309"/>
      <c r="CP424" s="309"/>
      <c r="CQ424" s="309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9"/>
      <c r="DC424" s="309"/>
      <c r="DD424" s="309"/>
      <c r="DE424" s="309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9"/>
      <c r="DQ424" s="309"/>
      <c r="DR424" s="309"/>
      <c r="DS424" s="309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9"/>
      <c r="EE424" s="309"/>
      <c r="EF424" s="309"/>
      <c r="EG424" s="309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9"/>
      <c r="ES424" s="309"/>
      <c r="ET424" s="309"/>
      <c r="EU424" s="309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9"/>
      <c r="FG424" s="309"/>
      <c r="FH424" s="309"/>
      <c r="FI424" s="309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9"/>
      <c r="FU424" s="309"/>
      <c r="FV424" s="309"/>
      <c r="FW424" s="309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9"/>
      <c r="GI424" s="309"/>
      <c r="GJ424" s="309"/>
      <c r="GK424" s="309"/>
      <c r="GL424" s="309"/>
      <c r="GM424" s="309"/>
      <c r="GN424" s="309"/>
      <c r="GO424" s="309"/>
      <c r="GP424" s="309"/>
      <c r="GQ424" s="309"/>
      <c r="GR424" s="309"/>
      <c r="GS424" s="309"/>
      <c r="GT424" s="309"/>
      <c r="GU424" s="309"/>
      <c r="GV424" s="309"/>
      <c r="GW424" s="309"/>
      <c r="GX424" s="309"/>
      <c r="GY424" s="309"/>
      <c r="GZ424" s="309"/>
      <c r="HA424" s="309"/>
      <c r="HB424" s="309"/>
      <c r="HC424" s="309"/>
      <c r="HD424" s="309"/>
      <c r="HE424" s="309"/>
      <c r="HF424" s="309"/>
      <c r="HG424" s="309"/>
      <c r="HH424" s="309"/>
      <c r="HI424" s="309"/>
      <c r="HJ424" s="309"/>
      <c r="HK424" s="309"/>
      <c r="HL424" s="309"/>
      <c r="HM424" s="309"/>
      <c r="HN424" s="309"/>
      <c r="HO424" s="309"/>
      <c r="HP424" s="309"/>
      <c r="HQ424" s="309"/>
      <c r="HR424" s="309"/>
      <c r="HS424" s="309"/>
      <c r="HT424" s="309"/>
      <c r="HU424" s="309"/>
      <c r="HV424" s="309"/>
      <c r="HW424" s="309"/>
      <c r="HX424" s="309"/>
      <c r="HY424" s="309"/>
      <c r="HZ424" s="309"/>
      <c r="IA424" s="309"/>
      <c r="IB424" s="309"/>
      <c r="IC424" s="309"/>
      <c r="ID424" s="309"/>
      <c r="IE424" s="309"/>
      <c r="IF424" s="309"/>
      <c r="IG424" s="309"/>
      <c r="IH424" s="309"/>
    </row>
    <row r="425" spans="1:242" ht="12.75" customHeight="1" x14ac:dyDescent="0.25">
      <c r="A425" s="247"/>
      <c r="B425" s="264"/>
      <c r="C425" s="264"/>
      <c r="D425" s="307"/>
      <c r="E425" s="307"/>
      <c r="F425" s="307"/>
      <c r="G425" s="307"/>
      <c r="H425" s="307"/>
      <c r="I425" s="307"/>
      <c r="J425" s="307"/>
      <c r="K425" s="307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7"/>
      <c r="W425" s="307"/>
      <c r="X425" s="307"/>
      <c r="Y425" s="307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7"/>
      <c r="AK425" s="307"/>
      <c r="AL425" s="307"/>
      <c r="AM425" s="307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7"/>
      <c r="AY425" s="307"/>
      <c r="AZ425" s="307"/>
      <c r="BA425" s="307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7"/>
      <c r="BM425" s="307"/>
      <c r="BN425" s="307"/>
      <c r="BO425" s="307"/>
      <c r="BP425" s="307"/>
      <c r="BQ425" s="307"/>
      <c r="BR425" s="307"/>
      <c r="BS425" s="307"/>
      <c r="BT425" s="409"/>
      <c r="BV425" s="309"/>
      <c r="BW425" s="309"/>
      <c r="BX425" s="309"/>
      <c r="BY425" s="309"/>
      <c r="BZ425" s="309"/>
      <c r="CA425" s="309"/>
      <c r="CB425" s="309"/>
      <c r="CC425" s="309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9"/>
      <c r="CO425" s="309"/>
      <c r="CP425" s="309"/>
      <c r="CQ425" s="309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9"/>
      <c r="DC425" s="309"/>
      <c r="DD425" s="309"/>
      <c r="DE425" s="309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9"/>
      <c r="DQ425" s="309"/>
      <c r="DR425" s="309"/>
      <c r="DS425" s="309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9"/>
      <c r="EE425" s="309"/>
      <c r="EF425" s="309"/>
      <c r="EG425" s="309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9"/>
      <c r="ES425" s="309"/>
      <c r="ET425" s="309"/>
      <c r="EU425" s="309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9"/>
      <c r="FG425" s="309"/>
      <c r="FH425" s="309"/>
      <c r="FI425" s="309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9"/>
      <c r="FU425" s="309"/>
      <c r="FV425" s="309"/>
      <c r="FW425" s="309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9"/>
      <c r="GI425" s="309"/>
      <c r="GJ425" s="309"/>
      <c r="GK425" s="309"/>
      <c r="GL425" s="309"/>
      <c r="GM425" s="309"/>
      <c r="GN425" s="309"/>
      <c r="GO425" s="309"/>
      <c r="GP425" s="309"/>
      <c r="GQ425" s="309"/>
      <c r="GR425" s="309"/>
      <c r="GS425" s="309"/>
      <c r="GT425" s="309"/>
      <c r="GU425" s="309"/>
      <c r="GV425" s="309"/>
      <c r="GW425" s="309"/>
      <c r="GX425" s="309"/>
      <c r="GY425" s="309"/>
      <c r="GZ425" s="309"/>
      <c r="HA425" s="309"/>
      <c r="HB425" s="309"/>
      <c r="HC425" s="309"/>
      <c r="HD425" s="309"/>
      <c r="HE425" s="309"/>
      <c r="HF425" s="309"/>
      <c r="HG425" s="309"/>
      <c r="HH425" s="309"/>
      <c r="HI425" s="309"/>
      <c r="HJ425" s="309"/>
      <c r="HK425" s="309"/>
      <c r="HL425" s="309"/>
      <c r="HM425" s="309"/>
      <c r="HN425" s="309"/>
      <c r="HO425" s="309"/>
      <c r="HP425" s="309"/>
      <c r="HQ425" s="309"/>
      <c r="HR425" s="309"/>
      <c r="HS425" s="309"/>
      <c r="HT425" s="309"/>
      <c r="HU425" s="309"/>
      <c r="HV425" s="309"/>
      <c r="HW425" s="309"/>
      <c r="HX425" s="309"/>
      <c r="HY425" s="309"/>
      <c r="HZ425" s="309"/>
      <c r="IA425" s="309"/>
      <c r="IB425" s="309"/>
      <c r="IC425" s="309"/>
      <c r="ID425" s="309"/>
      <c r="IE425" s="309"/>
      <c r="IF425" s="309"/>
      <c r="IG425" s="309"/>
      <c r="IH425" s="309"/>
    </row>
    <row r="426" spans="1:242" ht="12.75" customHeight="1" x14ac:dyDescent="0.25">
      <c r="A426" s="247"/>
      <c r="B426" s="264"/>
      <c r="C426" s="264"/>
      <c r="D426" s="307"/>
      <c r="E426" s="307"/>
      <c r="F426" s="307"/>
      <c r="G426" s="307"/>
      <c r="H426" s="307"/>
      <c r="I426" s="307"/>
      <c r="J426" s="307"/>
      <c r="K426" s="307"/>
      <c r="L426" s="307"/>
      <c r="M426" s="307"/>
      <c r="N426" s="307"/>
      <c r="O426" s="307"/>
      <c r="P426" s="307"/>
      <c r="Q426" s="307"/>
      <c r="R426" s="307"/>
      <c r="S426" s="307"/>
      <c r="T426" s="307"/>
      <c r="U426" s="307"/>
      <c r="V426" s="307"/>
      <c r="W426" s="307"/>
      <c r="X426" s="307"/>
      <c r="Y426" s="307"/>
      <c r="Z426" s="307"/>
      <c r="AA426" s="307"/>
      <c r="AB426" s="307"/>
      <c r="AC426" s="307"/>
      <c r="AD426" s="307"/>
      <c r="AE426" s="307"/>
      <c r="AF426" s="307"/>
      <c r="AG426" s="307"/>
      <c r="AH426" s="307"/>
      <c r="AI426" s="307"/>
      <c r="AJ426" s="307"/>
      <c r="AK426" s="307"/>
      <c r="AL426" s="307"/>
      <c r="AM426" s="307"/>
      <c r="AN426" s="307"/>
      <c r="AO426" s="307"/>
      <c r="AP426" s="307"/>
      <c r="AQ426" s="307"/>
      <c r="AR426" s="307"/>
      <c r="AS426" s="307"/>
      <c r="AT426" s="307"/>
      <c r="AU426" s="307"/>
      <c r="AV426" s="307"/>
      <c r="AW426" s="307"/>
      <c r="AX426" s="307"/>
      <c r="AY426" s="307"/>
      <c r="AZ426" s="307"/>
      <c r="BA426" s="307"/>
      <c r="BB426" s="307"/>
      <c r="BC426" s="307"/>
      <c r="BD426" s="307"/>
      <c r="BE426" s="307"/>
      <c r="BF426" s="307"/>
      <c r="BG426" s="307"/>
      <c r="BH426" s="307"/>
      <c r="BI426" s="307"/>
      <c r="BJ426" s="307"/>
      <c r="BK426" s="307"/>
      <c r="BL426" s="307"/>
      <c r="BM426" s="307"/>
      <c r="BN426" s="307"/>
      <c r="BO426" s="307"/>
      <c r="BP426" s="307"/>
      <c r="BQ426" s="307"/>
      <c r="BR426" s="307"/>
      <c r="BS426" s="307"/>
      <c r="BT426" s="409"/>
      <c r="BV426" s="309"/>
      <c r="BW426" s="309"/>
      <c r="BX426" s="309"/>
      <c r="BY426" s="309"/>
      <c r="BZ426" s="309"/>
      <c r="CA426" s="309"/>
      <c r="CB426" s="309"/>
      <c r="CC426" s="309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9"/>
      <c r="CO426" s="309"/>
      <c r="CP426" s="309"/>
      <c r="CQ426" s="309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9"/>
      <c r="DC426" s="309"/>
      <c r="DD426" s="309"/>
      <c r="DE426" s="309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9"/>
      <c r="DQ426" s="309"/>
      <c r="DR426" s="309"/>
      <c r="DS426" s="309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9"/>
      <c r="EE426" s="309"/>
      <c r="EF426" s="309"/>
      <c r="EG426" s="309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9"/>
      <c r="ES426" s="309"/>
      <c r="ET426" s="309"/>
      <c r="EU426" s="309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9"/>
      <c r="FG426" s="309"/>
      <c r="FH426" s="309"/>
      <c r="FI426" s="309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9"/>
      <c r="FU426" s="309"/>
      <c r="FV426" s="309"/>
      <c r="FW426" s="309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9"/>
      <c r="GI426" s="309"/>
      <c r="GJ426" s="309"/>
      <c r="GK426" s="309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9"/>
      <c r="GW426" s="309"/>
      <c r="GX426" s="309"/>
      <c r="GY426" s="309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9"/>
      <c r="HK426" s="309"/>
      <c r="HL426" s="309"/>
      <c r="HM426" s="309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9"/>
      <c r="HY426" s="309"/>
      <c r="HZ426" s="309"/>
      <c r="IA426" s="309"/>
      <c r="IB426" s="309"/>
      <c r="IC426" s="309"/>
      <c r="ID426" s="309"/>
      <c r="IE426" s="309"/>
      <c r="IF426" s="309"/>
      <c r="IG426" s="309"/>
      <c r="IH426" s="309"/>
    </row>
    <row r="427" spans="1:242" ht="12.75" customHeight="1" x14ac:dyDescent="0.25">
      <c r="A427" s="247"/>
      <c r="B427" s="264"/>
      <c r="C427" s="264"/>
      <c r="D427" s="307"/>
      <c r="E427" s="307"/>
      <c r="F427" s="307"/>
      <c r="G427" s="307"/>
      <c r="H427" s="307"/>
      <c r="I427" s="307"/>
      <c r="J427" s="307"/>
      <c r="K427" s="307"/>
      <c r="L427" s="307"/>
      <c r="M427" s="307"/>
      <c r="N427" s="307"/>
      <c r="O427" s="307"/>
      <c r="P427" s="307"/>
      <c r="Q427" s="307"/>
      <c r="R427" s="307"/>
      <c r="S427" s="307"/>
      <c r="T427" s="307"/>
      <c r="U427" s="307"/>
      <c r="V427" s="307"/>
      <c r="W427" s="307"/>
      <c r="X427" s="307"/>
      <c r="Y427" s="307"/>
      <c r="Z427" s="307"/>
      <c r="AA427" s="307"/>
      <c r="AB427" s="307"/>
      <c r="AC427" s="307"/>
      <c r="AD427" s="307"/>
      <c r="AE427" s="307"/>
      <c r="AF427" s="307"/>
      <c r="AG427" s="307"/>
      <c r="AH427" s="307"/>
      <c r="AI427" s="307"/>
      <c r="AJ427" s="307"/>
      <c r="AK427" s="307"/>
      <c r="AL427" s="307"/>
      <c r="AM427" s="307"/>
      <c r="AN427" s="307"/>
      <c r="AO427" s="307"/>
      <c r="AP427" s="307"/>
      <c r="AQ427" s="307"/>
      <c r="AR427" s="307"/>
      <c r="AS427" s="307"/>
      <c r="AT427" s="307"/>
      <c r="AU427" s="307"/>
      <c r="AV427" s="307"/>
      <c r="AW427" s="307"/>
      <c r="AX427" s="307"/>
      <c r="AY427" s="307"/>
      <c r="AZ427" s="307"/>
      <c r="BA427" s="307"/>
      <c r="BB427" s="307"/>
      <c r="BC427" s="307"/>
      <c r="BD427" s="307"/>
      <c r="BE427" s="307"/>
      <c r="BF427" s="307"/>
      <c r="BG427" s="307"/>
      <c r="BH427" s="307"/>
      <c r="BI427" s="307"/>
      <c r="BJ427" s="307"/>
      <c r="BK427" s="307"/>
      <c r="BL427" s="307"/>
      <c r="BM427" s="307"/>
      <c r="BN427" s="307"/>
      <c r="BO427" s="307"/>
      <c r="BP427" s="307"/>
      <c r="BQ427" s="307"/>
      <c r="BR427" s="307"/>
      <c r="BS427" s="307"/>
      <c r="BT427" s="409"/>
      <c r="BV427" s="309"/>
      <c r="BW427" s="309"/>
      <c r="BX427" s="309"/>
      <c r="BY427" s="309"/>
      <c r="BZ427" s="309"/>
      <c r="CA427" s="309"/>
      <c r="CB427" s="309"/>
      <c r="CC427" s="309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9"/>
      <c r="CO427" s="309"/>
      <c r="CP427" s="309"/>
      <c r="CQ427" s="309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9"/>
      <c r="DC427" s="309"/>
      <c r="DD427" s="309"/>
      <c r="DE427" s="309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9"/>
      <c r="DQ427" s="309"/>
      <c r="DR427" s="309"/>
      <c r="DS427" s="309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9"/>
      <c r="EE427" s="309"/>
      <c r="EF427" s="309"/>
      <c r="EG427" s="309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9"/>
      <c r="ES427" s="309"/>
      <c r="ET427" s="309"/>
      <c r="EU427" s="309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9"/>
      <c r="FG427" s="309"/>
      <c r="FH427" s="309"/>
      <c r="FI427" s="309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9"/>
      <c r="FU427" s="309"/>
      <c r="FV427" s="309"/>
      <c r="FW427" s="309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9"/>
      <c r="GI427" s="309"/>
      <c r="GJ427" s="309"/>
      <c r="GK427" s="309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9"/>
      <c r="GW427" s="309"/>
      <c r="GX427" s="309"/>
      <c r="GY427" s="309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9"/>
      <c r="HK427" s="309"/>
      <c r="HL427" s="309"/>
      <c r="HM427" s="309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9"/>
      <c r="HY427" s="309"/>
      <c r="HZ427" s="309"/>
      <c r="IA427" s="309"/>
      <c r="IB427" s="309"/>
      <c r="IC427" s="309"/>
      <c r="ID427" s="309"/>
      <c r="IE427" s="309"/>
      <c r="IF427" s="309"/>
      <c r="IG427" s="309"/>
      <c r="IH427" s="309"/>
    </row>
    <row r="428" spans="1:242" ht="12.75" customHeight="1" x14ac:dyDescent="0.25">
      <c r="A428" s="247"/>
      <c r="B428" s="264"/>
      <c r="C428" s="264"/>
      <c r="D428" s="307"/>
      <c r="E428" s="307"/>
      <c r="F428" s="307"/>
      <c r="G428" s="307"/>
      <c r="H428" s="307"/>
      <c r="I428" s="307"/>
      <c r="J428" s="307"/>
      <c r="K428" s="307"/>
      <c r="L428" s="307"/>
      <c r="M428" s="307"/>
      <c r="N428" s="307"/>
      <c r="O428" s="307"/>
      <c r="P428" s="307"/>
      <c r="Q428" s="307"/>
      <c r="R428" s="307"/>
      <c r="S428" s="307"/>
      <c r="T428" s="307"/>
      <c r="U428" s="307"/>
      <c r="V428" s="307"/>
      <c r="W428" s="307"/>
      <c r="X428" s="307"/>
      <c r="Y428" s="307"/>
      <c r="Z428" s="307"/>
      <c r="AA428" s="307"/>
      <c r="AB428" s="307"/>
      <c r="AC428" s="307"/>
      <c r="AD428" s="307"/>
      <c r="AE428" s="307"/>
      <c r="AF428" s="307"/>
      <c r="AG428" s="307"/>
      <c r="AH428" s="307"/>
      <c r="AI428" s="307"/>
      <c r="AJ428" s="307"/>
      <c r="AK428" s="307"/>
      <c r="AL428" s="307"/>
      <c r="AM428" s="307"/>
      <c r="AN428" s="307"/>
      <c r="AO428" s="307"/>
      <c r="AP428" s="307"/>
      <c r="AQ428" s="307"/>
      <c r="AR428" s="307"/>
      <c r="AS428" s="307"/>
      <c r="AT428" s="307"/>
      <c r="AU428" s="307"/>
      <c r="AV428" s="307"/>
      <c r="AW428" s="307"/>
      <c r="AX428" s="307"/>
      <c r="AY428" s="307"/>
      <c r="AZ428" s="307"/>
      <c r="BA428" s="307"/>
      <c r="BB428" s="307"/>
      <c r="BC428" s="307"/>
      <c r="BD428" s="307"/>
      <c r="BE428" s="307"/>
      <c r="BF428" s="307"/>
      <c r="BG428" s="307"/>
      <c r="BH428" s="307"/>
      <c r="BI428" s="307"/>
      <c r="BJ428" s="307"/>
      <c r="BK428" s="307"/>
      <c r="BL428" s="307"/>
      <c r="BM428" s="307"/>
      <c r="BN428" s="307"/>
      <c r="BO428" s="307"/>
      <c r="BP428" s="307"/>
      <c r="BQ428" s="307"/>
      <c r="BR428" s="307"/>
      <c r="BS428" s="307"/>
      <c r="BT428" s="409"/>
      <c r="BV428" s="309"/>
      <c r="BW428" s="309"/>
      <c r="BX428" s="309"/>
      <c r="BY428" s="309"/>
      <c r="BZ428" s="309"/>
      <c r="CA428" s="309"/>
      <c r="CB428" s="309"/>
      <c r="CC428" s="309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9"/>
      <c r="CO428" s="309"/>
      <c r="CP428" s="309"/>
      <c r="CQ428" s="309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9"/>
      <c r="DC428" s="309"/>
      <c r="DD428" s="309"/>
      <c r="DE428" s="309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9"/>
      <c r="DQ428" s="309"/>
      <c r="DR428" s="309"/>
      <c r="DS428" s="309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9"/>
      <c r="EE428" s="309"/>
      <c r="EF428" s="309"/>
      <c r="EG428" s="309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9"/>
      <c r="ES428" s="309"/>
      <c r="ET428" s="309"/>
      <c r="EU428" s="309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9"/>
      <c r="FG428" s="309"/>
      <c r="FH428" s="309"/>
      <c r="FI428" s="309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9"/>
      <c r="FU428" s="309"/>
      <c r="FV428" s="309"/>
      <c r="FW428" s="309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9"/>
      <c r="GI428" s="309"/>
      <c r="GJ428" s="309"/>
      <c r="GK428" s="309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9"/>
      <c r="GW428" s="309"/>
      <c r="GX428" s="309"/>
      <c r="GY428" s="309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9"/>
      <c r="HK428" s="309"/>
      <c r="HL428" s="309"/>
      <c r="HM428" s="309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9"/>
      <c r="HY428" s="309"/>
      <c r="HZ428" s="309"/>
      <c r="IA428" s="309"/>
      <c r="IB428" s="309"/>
      <c r="IC428" s="309"/>
      <c r="ID428" s="309"/>
      <c r="IE428" s="309"/>
      <c r="IF428" s="309"/>
      <c r="IG428" s="309"/>
      <c r="IH428" s="309"/>
    </row>
    <row r="429" spans="1:242" ht="12.75" customHeight="1" x14ac:dyDescent="0.25">
      <c r="A429" s="247"/>
      <c r="B429" s="264"/>
      <c r="C429" s="264"/>
      <c r="D429" s="307"/>
      <c r="E429" s="307"/>
      <c r="F429" s="307"/>
      <c r="G429" s="307"/>
      <c r="H429" s="307"/>
      <c r="I429" s="307"/>
      <c r="J429" s="307"/>
      <c r="K429" s="307"/>
      <c r="L429" s="307"/>
      <c r="M429" s="307"/>
      <c r="N429" s="307"/>
      <c r="O429" s="307"/>
      <c r="P429" s="307"/>
      <c r="Q429" s="307"/>
      <c r="R429" s="307"/>
      <c r="S429" s="307"/>
      <c r="T429" s="307"/>
      <c r="U429" s="307"/>
      <c r="V429" s="307"/>
      <c r="W429" s="307"/>
      <c r="X429" s="307"/>
      <c r="Y429" s="307"/>
      <c r="Z429" s="307"/>
      <c r="AA429" s="307"/>
      <c r="AB429" s="307"/>
      <c r="AC429" s="307"/>
      <c r="AD429" s="307"/>
      <c r="AE429" s="307"/>
      <c r="AF429" s="307"/>
      <c r="AG429" s="307"/>
      <c r="AH429" s="307"/>
      <c r="AI429" s="307"/>
      <c r="AJ429" s="307"/>
      <c r="AK429" s="307"/>
      <c r="AL429" s="307"/>
      <c r="AM429" s="307"/>
      <c r="AN429" s="307"/>
      <c r="AO429" s="307"/>
      <c r="AP429" s="307"/>
      <c r="AQ429" s="307"/>
      <c r="AR429" s="307"/>
      <c r="AS429" s="307"/>
      <c r="AT429" s="307"/>
      <c r="AU429" s="307"/>
      <c r="AV429" s="307"/>
      <c r="AW429" s="307"/>
      <c r="AX429" s="307"/>
      <c r="AY429" s="307"/>
      <c r="AZ429" s="307"/>
      <c r="BA429" s="307"/>
      <c r="BB429" s="307"/>
      <c r="BC429" s="307"/>
      <c r="BD429" s="307"/>
      <c r="BE429" s="307"/>
      <c r="BF429" s="307"/>
      <c r="BG429" s="307"/>
      <c r="BH429" s="307"/>
      <c r="BI429" s="307"/>
      <c r="BJ429" s="307"/>
      <c r="BK429" s="307"/>
      <c r="BL429" s="307"/>
      <c r="BM429" s="307"/>
      <c r="BN429" s="307"/>
      <c r="BO429" s="307"/>
      <c r="BP429" s="307"/>
      <c r="BQ429" s="307"/>
      <c r="BR429" s="307"/>
      <c r="BS429" s="307"/>
      <c r="BT429" s="409"/>
      <c r="BV429" s="309"/>
      <c r="BW429" s="309"/>
      <c r="BX429" s="309"/>
      <c r="BY429" s="309"/>
      <c r="BZ429" s="309"/>
      <c r="CA429" s="309"/>
      <c r="CB429" s="309"/>
      <c r="CC429" s="309"/>
      <c r="CD429" s="309"/>
      <c r="CE429" s="309"/>
      <c r="CF429" s="309"/>
      <c r="CG429" s="309"/>
      <c r="CH429" s="309"/>
      <c r="CI429" s="309"/>
      <c r="CJ429" s="309"/>
      <c r="CK429" s="309"/>
      <c r="CL429" s="309"/>
      <c r="CM429" s="309"/>
      <c r="CN429" s="309"/>
      <c r="CO429" s="309"/>
      <c r="CP429" s="309"/>
      <c r="CQ429" s="309"/>
      <c r="CR429" s="309"/>
      <c r="CS429" s="309"/>
      <c r="CT429" s="309"/>
      <c r="CU429" s="309"/>
      <c r="CV429" s="309"/>
      <c r="CW429" s="309"/>
      <c r="CX429" s="309"/>
      <c r="CY429" s="309"/>
      <c r="CZ429" s="309"/>
      <c r="DA429" s="309"/>
      <c r="DB429" s="309"/>
      <c r="DC429" s="309"/>
      <c r="DD429" s="309"/>
      <c r="DE429" s="309"/>
      <c r="DF429" s="309"/>
      <c r="DG429" s="309"/>
      <c r="DH429" s="309"/>
      <c r="DI429" s="309"/>
      <c r="DJ429" s="309"/>
      <c r="DK429" s="309"/>
      <c r="DL429" s="309"/>
      <c r="DM429" s="309"/>
      <c r="DN429" s="309"/>
      <c r="DO429" s="309"/>
      <c r="DP429" s="309"/>
      <c r="DQ429" s="309"/>
      <c r="DR429" s="309"/>
      <c r="DS429" s="309"/>
      <c r="DT429" s="309"/>
      <c r="DU429" s="309"/>
      <c r="DV429" s="309"/>
      <c r="DW429" s="309"/>
      <c r="DX429" s="309"/>
      <c r="DY429" s="309"/>
      <c r="DZ429" s="309"/>
      <c r="EA429" s="309"/>
      <c r="EB429" s="309"/>
      <c r="EC429" s="309"/>
      <c r="ED429" s="309"/>
      <c r="EE429" s="309"/>
      <c r="EF429" s="309"/>
      <c r="EG429" s="309"/>
      <c r="EH429" s="309"/>
      <c r="EI429" s="309"/>
      <c r="EJ429" s="309"/>
      <c r="EK429" s="309"/>
      <c r="EL429" s="309"/>
      <c r="EM429" s="309"/>
      <c r="EN429" s="309"/>
      <c r="EO429" s="309"/>
      <c r="EP429" s="309"/>
      <c r="EQ429" s="309"/>
      <c r="ER429" s="309"/>
      <c r="ES429" s="309"/>
      <c r="ET429" s="309"/>
      <c r="EU429" s="309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9"/>
      <c r="FG429" s="309"/>
      <c r="FH429" s="309"/>
      <c r="FI429" s="309"/>
      <c r="FJ429" s="309"/>
      <c r="FK429" s="309"/>
      <c r="FL429" s="309"/>
      <c r="FM429" s="309"/>
      <c r="FN429" s="309"/>
      <c r="FO429" s="309"/>
      <c r="FP429" s="309"/>
      <c r="FQ429" s="309"/>
      <c r="FR429" s="309"/>
      <c r="FS429" s="309"/>
      <c r="FT429" s="309"/>
      <c r="FU429" s="309"/>
      <c r="FV429" s="309"/>
      <c r="FW429" s="309"/>
      <c r="FX429" s="309"/>
      <c r="FY429" s="309"/>
      <c r="FZ429" s="309"/>
      <c r="GA429" s="309"/>
      <c r="GB429" s="309"/>
      <c r="GC429" s="309"/>
      <c r="GD429" s="309"/>
      <c r="GE429" s="309"/>
      <c r="GF429" s="309"/>
      <c r="GG429" s="309"/>
      <c r="GH429" s="309"/>
      <c r="GI429" s="309"/>
      <c r="GJ429" s="309"/>
      <c r="GK429" s="309"/>
      <c r="GL429" s="309"/>
      <c r="GM429" s="309"/>
      <c r="GN429" s="309"/>
      <c r="GO429" s="309"/>
      <c r="GP429" s="309"/>
      <c r="GQ429" s="309"/>
      <c r="GR429" s="309"/>
      <c r="GS429" s="309"/>
      <c r="GT429" s="309"/>
      <c r="GU429" s="309"/>
      <c r="GV429" s="309"/>
      <c r="GW429" s="309"/>
      <c r="GX429" s="309"/>
      <c r="GY429" s="309"/>
      <c r="GZ429" s="309"/>
      <c r="HA429" s="309"/>
      <c r="HB429" s="309"/>
      <c r="HC429" s="309"/>
      <c r="HD429" s="309"/>
      <c r="HE429" s="309"/>
      <c r="HF429" s="309"/>
      <c r="HG429" s="309"/>
      <c r="HH429" s="309"/>
      <c r="HI429" s="309"/>
      <c r="HJ429" s="309"/>
      <c r="HK429" s="309"/>
      <c r="HL429" s="309"/>
      <c r="HM429" s="309"/>
      <c r="HN429" s="309"/>
      <c r="HO429" s="309"/>
      <c r="HP429" s="309"/>
      <c r="HQ429" s="309"/>
      <c r="HR429" s="309"/>
      <c r="HS429" s="309"/>
      <c r="HT429" s="309"/>
      <c r="HU429" s="309"/>
      <c r="HV429" s="309"/>
      <c r="HW429" s="309"/>
      <c r="HX429" s="309"/>
      <c r="HY429" s="309"/>
      <c r="HZ429" s="309"/>
      <c r="IA429" s="309"/>
      <c r="IB429" s="309"/>
      <c r="IC429" s="309"/>
      <c r="ID429" s="309"/>
      <c r="IE429" s="309"/>
      <c r="IF429" s="309"/>
      <c r="IG429" s="309"/>
      <c r="IH429" s="309"/>
    </row>
    <row r="430" spans="1:242" ht="12.75" customHeight="1" x14ac:dyDescent="0.25">
      <c r="A430" s="247"/>
      <c r="B430" s="264"/>
      <c r="C430" s="264"/>
      <c r="D430" s="307"/>
      <c r="E430" s="307"/>
      <c r="F430" s="307"/>
      <c r="G430" s="307"/>
      <c r="H430" s="307"/>
      <c r="I430" s="307"/>
      <c r="J430" s="307"/>
      <c r="K430" s="307"/>
      <c r="L430" s="307"/>
      <c r="M430" s="307"/>
      <c r="N430" s="307"/>
      <c r="O430" s="307"/>
      <c r="P430" s="307"/>
      <c r="Q430" s="307"/>
      <c r="R430" s="307"/>
      <c r="S430" s="307"/>
      <c r="T430" s="307"/>
      <c r="U430" s="307"/>
      <c r="V430" s="307"/>
      <c r="W430" s="307"/>
      <c r="X430" s="307"/>
      <c r="Y430" s="307"/>
      <c r="Z430" s="307"/>
      <c r="AA430" s="307"/>
      <c r="AB430" s="307"/>
      <c r="AC430" s="307"/>
      <c r="AD430" s="307"/>
      <c r="AE430" s="307"/>
      <c r="AF430" s="307"/>
      <c r="AG430" s="307"/>
      <c r="AH430" s="307"/>
      <c r="AI430" s="307"/>
      <c r="AJ430" s="307"/>
      <c r="AK430" s="307"/>
      <c r="AL430" s="307"/>
      <c r="AM430" s="307"/>
      <c r="AN430" s="307"/>
      <c r="AO430" s="307"/>
      <c r="AP430" s="307"/>
      <c r="AQ430" s="307"/>
      <c r="AR430" s="307"/>
      <c r="AS430" s="307"/>
      <c r="AT430" s="307"/>
      <c r="AU430" s="307"/>
      <c r="AV430" s="307"/>
      <c r="AW430" s="307"/>
      <c r="AX430" s="307"/>
      <c r="AY430" s="307"/>
      <c r="AZ430" s="307"/>
      <c r="BA430" s="307"/>
      <c r="BB430" s="307"/>
      <c r="BC430" s="307"/>
      <c r="BD430" s="307"/>
      <c r="BE430" s="307"/>
      <c r="BF430" s="307"/>
      <c r="BG430" s="307"/>
      <c r="BH430" s="307"/>
      <c r="BI430" s="307"/>
      <c r="BJ430" s="307"/>
      <c r="BK430" s="307"/>
      <c r="BL430" s="307"/>
      <c r="BM430" s="307"/>
      <c r="BN430" s="307"/>
      <c r="BO430" s="307"/>
      <c r="BP430" s="307"/>
      <c r="BQ430" s="307"/>
      <c r="BR430" s="307"/>
      <c r="BS430" s="307"/>
      <c r="BT430" s="409"/>
      <c r="BV430" s="309"/>
      <c r="BW430" s="309"/>
      <c r="BX430" s="309"/>
      <c r="BY430" s="309"/>
      <c r="BZ430" s="309"/>
      <c r="CA430" s="309"/>
      <c r="CB430" s="309"/>
      <c r="CC430" s="309"/>
      <c r="CD430" s="309"/>
      <c r="CE430" s="309"/>
      <c r="CF430" s="309"/>
      <c r="CG430" s="309"/>
      <c r="CH430" s="309"/>
      <c r="CI430" s="309"/>
      <c r="CJ430" s="309"/>
      <c r="CK430" s="309"/>
      <c r="CL430" s="309"/>
      <c r="CM430" s="309"/>
      <c r="CN430" s="309"/>
      <c r="CO430" s="309"/>
      <c r="CP430" s="309"/>
      <c r="CQ430" s="309"/>
      <c r="CR430" s="309"/>
      <c r="CS430" s="309"/>
      <c r="CT430" s="309"/>
      <c r="CU430" s="309"/>
      <c r="CV430" s="309"/>
      <c r="CW430" s="309"/>
      <c r="CX430" s="309"/>
      <c r="CY430" s="309"/>
      <c r="CZ430" s="309"/>
      <c r="DA430" s="309"/>
      <c r="DB430" s="309"/>
      <c r="DC430" s="309"/>
      <c r="DD430" s="309"/>
      <c r="DE430" s="309"/>
      <c r="DF430" s="309"/>
      <c r="DG430" s="309"/>
      <c r="DH430" s="309"/>
      <c r="DI430" s="309"/>
      <c r="DJ430" s="309"/>
      <c r="DK430" s="309"/>
      <c r="DL430" s="309"/>
      <c r="DM430" s="309"/>
      <c r="DN430" s="309"/>
      <c r="DO430" s="309"/>
      <c r="DP430" s="309"/>
      <c r="DQ430" s="309"/>
      <c r="DR430" s="309"/>
      <c r="DS430" s="309"/>
      <c r="DT430" s="309"/>
      <c r="DU430" s="309"/>
      <c r="DV430" s="309"/>
      <c r="DW430" s="309"/>
      <c r="DX430" s="309"/>
      <c r="DY430" s="309"/>
      <c r="DZ430" s="309"/>
      <c r="EA430" s="309"/>
      <c r="EB430" s="309"/>
      <c r="EC430" s="309"/>
      <c r="ED430" s="309"/>
      <c r="EE430" s="309"/>
      <c r="EF430" s="309"/>
      <c r="EG430" s="309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9"/>
      <c r="ES430" s="309"/>
      <c r="ET430" s="309"/>
      <c r="EU430" s="309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9"/>
      <c r="FG430" s="309"/>
      <c r="FH430" s="309"/>
      <c r="FI430" s="309"/>
      <c r="FJ430" s="309"/>
      <c r="FK430" s="309"/>
      <c r="FL430" s="309"/>
      <c r="FM430" s="309"/>
      <c r="FN430" s="309"/>
      <c r="FO430" s="309"/>
      <c r="FP430" s="309"/>
      <c r="FQ430" s="309"/>
      <c r="FR430" s="309"/>
      <c r="FS430" s="309"/>
      <c r="FT430" s="309"/>
      <c r="FU430" s="309"/>
      <c r="FV430" s="309"/>
      <c r="FW430" s="309"/>
      <c r="FX430" s="309"/>
      <c r="FY430" s="309"/>
      <c r="FZ430" s="309"/>
      <c r="GA430" s="309"/>
      <c r="GB430" s="309"/>
      <c r="GC430" s="309"/>
      <c r="GD430" s="309"/>
      <c r="GE430" s="309"/>
      <c r="GF430" s="309"/>
      <c r="GG430" s="309"/>
      <c r="GH430" s="309"/>
      <c r="GI430" s="309"/>
      <c r="GJ430" s="309"/>
      <c r="GK430" s="309"/>
      <c r="GL430" s="309"/>
      <c r="GM430" s="309"/>
      <c r="GN430" s="309"/>
      <c r="GO430" s="309"/>
      <c r="GP430" s="309"/>
      <c r="GQ430" s="309"/>
      <c r="GR430" s="309"/>
      <c r="GS430" s="309"/>
      <c r="GT430" s="309"/>
      <c r="GU430" s="309"/>
      <c r="GV430" s="309"/>
      <c r="GW430" s="309"/>
      <c r="GX430" s="309"/>
      <c r="GY430" s="309"/>
      <c r="GZ430" s="309"/>
      <c r="HA430" s="309"/>
      <c r="HB430" s="309"/>
      <c r="HC430" s="309"/>
      <c r="HD430" s="309"/>
      <c r="HE430" s="309"/>
      <c r="HF430" s="309"/>
      <c r="HG430" s="309"/>
      <c r="HH430" s="309"/>
      <c r="HI430" s="309"/>
      <c r="HJ430" s="309"/>
      <c r="HK430" s="309"/>
      <c r="HL430" s="309"/>
      <c r="HM430" s="309"/>
      <c r="HN430" s="309"/>
      <c r="HO430" s="309"/>
      <c r="HP430" s="309"/>
      <c r="HQ430" s="309"/>
      <c r="HR430" s="309"/>
      <c r="HS430" s="309"/>
      <c r="HT430" s="309"/>
      <c r="HU430" s="309"/>
      <c r="HV430" s="309"/>
      <c r="HW430" s="309"/>
      <c r="HX430" s="309"/>
      <c r="HY430" s="309"/>
      <c r="HZ430" s="309"/>
      <c r="IA430" s="309"/>
      <c r="IB430" s="309"/>
      <c r="IC430" s="309"/>
      <c r="ID430" s="309"/>
      <c r="IE430" s="309"/>
      <c r="IF430" s="309"/>
      <c r="IG430" s="309"/>
      <c r="IH430" s="309"/>
    </row>
    <row r="431" spans="1:242" ht="12.75" customHeight="1" x14ac:dyDescent="0.25">
      <c r="A431" s="247"/>
      <c r="B431" s="264"/>
      <c r="C431" s="264"/>
      <c r="D431" s="307"/>
      <c r="E431" s="307"/>
      <c r="F431" s="307"/>
      <c r="G431" s="307"/>
      <c r="H431" s="307"/>
      <c r="I431" s="307"/>
      <c r="J431" s="307"/>
      <c r="K431" s="307"/>
      <c r="L431" s="307"/>
      <c r="M431" s="307"/>
      <c r="N431" s="307"/>
      <c r="O431" s="307"/>
      <c r="P431" s="307"/>
      <c r="Q431" s="307"/>
      <c r="R431" s="307"/>
      <c r="S431" s="307"/>
      <c r="T431" s="307"/>
      <c r="U431" s="307"/>
      <c r="V431" s="307"/>
      <c r="W431" s="307"/>
      <c r="X431" s="307"/>
      <c r="Y431" s="307"/>
      <c r="Z431" s="307"/>
      <c r="AA431" s="307"/>
      <c r="AB431" s="307"/>
      <c r="AC431" s="307"/>
      <c r="AD431" s="307"/>
      <c r="AE431" s="307"/>
      <c r="AF431" s="307"/>
      <c r="AG431" s="307"/>
      <c r="AH431" s="307"/>
      <c r="AI431" s="307"/>
      <c r="AJ431" s="307"/>
      <c r="AK431" s="307"/>
      <c r="AL431" s="307"/>
      <c r="AM431" s="307"/>
      <c r="AN431" s="307"/>
      <c r="AO431" s="307"/>
      <c r="AP431" s="307"/>
      <c r="AQ431" s="307"/>
      <c r="AR431" s="307"/>
      <c r="AS431" s="307"/>
      <c r="AT431" s="307"/>
      <c r="AU431" s="307"/>
      <c r="AV431" s="307"/>
      <c r="AW431" s="307"/>
      <c r="AX431" s="307"/>
      <c r="AY431" s="307"/>
      <c r="AZ431" s="307"/>
      <c r="BA431" s="307"/>
      <c r="BB431" s="307"/>
      <c r="BC431" s="307"/>
      <c r="BD431" s="307"/>
      <c r="BE431" s="307"/>
      <c r="BF431" s="307"/>
      <c r="BG431" s="307"/>
      <c r="BH431" s="307"/>
      <c r="BI431" s="307"/>
      <c r="BJ431" s="307"/>
      <c r="BK431" s="307"/>
      <c r="BL431" s="307"/>
      <c r="BM431" s="307"/>
      <c r="BN431" s="307"/>
      <c r="BO431" s="307"/>
      <c r="BP431" s="307"/>
      <c r="BQ431" s="307"/>
      <c r="BR431" s="307"/>
      <c r="BS431" s="307"/>
      <c r="BT431" s="409"/>
      <c r="BV431" s="309"/>
      <c r="BW431" s="309"/>
      <c r="BX431" s="309"/>
      <c r="BY431" s="309"/>
      <c r="BZ431" s="309"/>
      <c r="CA431" s="309"/>
      <c r="CB431" s="309"/>
      <c r="CC431" s="309"/>
      <c r="CD431" s="309"/>
      <c r="CE431" s="309"/>
      <c r="CF431" s="309"/>
      <c r="CG431" s="309"/>
      <c r="CH431" s="309"/>
      <c r="CI431" s="309"/>
      <c r="CJ431" s="309"/>
      <c r="CK431" s="309"/>
      <c r="CL431" s="309"/>
      <c r="CM431" s="309"/>
      <c r="CN431" s="309"/>
      <c r="CO431" s="309"/>
      <c r="CP431" s="309"/>
      <c r="CQ431" s="309"/>
      <c r="CR431" s="309"/>
      <c r="CS431" s="309"/>
      <c r="CT431" s="309"/>
      <c r="CU431" s="309"/>
      <c r="CV431" s="309"/>
      <c r="CW431" s="309"/>
      <c r="CX431" s="309"/>
      <c r="CY431" s="309"/>
      <c r="CZ431" s="309"/>
      <c r="DA431" s="309"/>
      <c r="DB431" s="309"/>
      <c r="DC431" s="309"/>
      <c r="DD431" s="309"/>
      <c r="DE431" s="309"/>
      <c r="DF431" s="309"/>
      <c r="DG431" s="309"/>
      <c r="DH431" s="309"/>
      <c r="DI431" s="309"/>
      <c r="DJ431" s="309"/>
      <c r="DK431" s="309"/>
      <c r="DL431" s="309"/>
      <c r="DM431" s="309"/>
      <c r="DN431" s="309"/>
      <c r="DO431" s="309"/>
      <c r="DP431" s="309"/>
      <c r="DQ431" s="309"/>
      <c r="DR431" s="309"/>
      <c r="DS431" s="309"/>
      <c r="DT431" s="309"/>
      <c r="DU431" s="309"/>
      <c r="DV431" s="309"/>
      <c r="DW431" s="309"/>
      <c r="DX431" s="309"/>
      <c r="DY431" s="309"/>
      <c r="DZ431" s="309"/>
      <c r="EA431" s="309"/>
      <c r="EB431" s="309"/>
      <c r="EC431" s="309"/>
      <c r="ED431" s="309"/>
      <c r="EE431" s="309"/>
      <c r="EF431" s="309"/>
      <c r="EG431" s="309"/>
      <c r="EH431" s="309"/>
      <c r="EI431" s="309"/>
      <c r="EJ431" s="309"/>
      <c r="EK431" s="309"/>
      <c r="EL431" s="309"/>
      <c r="EM431" s="309"/>
      <c r="EN431" s="309"/>
      <c r="EO431" s="309"/>
      <c r="EP431" s="309"/>
      <c r="EQ431" s="309"/>
      <c r="ER431" s="309"/>
      <c r="ES431" s="309"/>
      <c r="ET431" s="309"/>
      <c r="EU431" s="309"/>
      <c r="EV431" s="309"/>
      <c r="EW431" s="309"/>
      <c r="EX431" s="309"/>
      <c r="EY431" s="309"/>
      <c r="EZ431" s="309"/>
      <c r="FA431" s="309"/>
      <c r="FB431" s="309"/>
      <c r="FC431" s="309"/>
      <c r="FD431" s="309"/>
      <c r="FE431" s="309"/>
      <c r="FF431" s="309"/>
      <c r="FG431" s="309"/>
      <c r="FH431" s="309"/>
      <c r="FI431" s="309"/>
      <c r="FJ431" s="309"/>
      <c r="FK431" s="309"/>
      <c r="FL431" s="309"/>
      <c r="FM431" s="309"/>
      <c r="FN431" s="309"/>
      <c r="FO431" s="309"/>
      <c r="FP431" s="309"/>
      <c r="FQ431" s="309"/>
      <c r="FR431" s="309"/>
      <c r="FS431" s="309"/>
      <c r="FT431" s="309"/>
      <c r="FU431" s="309"/>
      <c r="FV431" s="309"/>
      <c r="FW431" s="309"/>
      <c r="FX431" s="309"/>
      <c r="FY431" s="309"/>
      <c r="FZ431" s="309"/>
      <c r="GA431" s="309"/>
      <c r="GB431" s="309"/>
      <c r="GC431" s="309"/>
      <c r="GD431" s="309"/>
      <c r="GE431" s="309"/>
      <c r="GF431" s="309"/>
      <c r="GG431" s="309"/>
      <c r="GH431" s="309"/>
      <c r="GI431" s="309"/>
      <c r="GJ431" s="309"/>
      <c r="GK431" s="309"/>
      <c r="GL431" s="309"/>
      <c r="GM431" s="309"/>
      <c r="GN431" s="309"/>
      <c r="GO431" s="309"/>
      <c r="GP431" s="309"/>
      <c r="GQ431" s="309"/>
      <c r="GR431" s="309"/>
      <c r="GS431" s="309"/>
      <c r="GT431" s="309"/>
      <c r="GU431" s="309"/>
      <c r="GV431" s="309"/>
      <c r="GW431" s="309"/>
      <c r="GX431" s="309"/>
      <c r="GY431" s="309"/>
      <c r="GZ431" s="309"/>
      <c r="HA431" s="309"/>
      <c r="HB431" s="309"/>
      <c r="HC431" s="309"/>
      <c r="HD431" s="309"/>
      <c r="HE431" s="309"/>
      <c r="HF431" s="309"/>
      <c r="HG431" s="309"/>
      <c r="HH431" s="309"/>
      <c r="HI431" s="309"/>
      <c r="HJ431" s="309"/>
      <c r="HK431" s="309"/>
      <c r="HL431" s="309"/>
      <c r="HM431" s="309"/>
      <c r="HN431" s="309"/>
      <c r="HO431" s="309"/>
      <c r="HP431" s="309"/>
      <c r="HQ431" s="309"/>
      <c r="HR431" s="309"/>
      <c r="HS431" s="309"/>
      <c r="HT431" s="309"/>
      <c r="HU431" s="309"/>
      <c r="HV431" s="309"/>
      <c r="HW431" s="309"/>
      <c r="HX431" s="309"/>
      <c r="HY431" s="309"/>
      <c r="HZ431" s="309"/>
      <c r="IA431" s="309"/>
      <c r="IB431" s="309"/>
      <c r="IC431" s="309"/>
      <c r="ID431" s="309"/>
      <c r="IE431" s="309"/>
      <c r="IF431" s="309"/>
      <c r="IG431" s="309"/>
      <c r="IH431" s="309"/>
    </row>
    <row r="432" spans="1:242" ht="12.75" customHeight="1" x14ac:dyDescent="0.25">
      <c r="A432" s="247"/>
      <c r="B432" s="264"/>
      <c r="C432" s="264"/>
      <c r="D432" s="307"/>
      <c r="E432" s="307"/>
      <c r="F432" s="307"/>
      <c r="G432" s="307"/>
      <c r="H432" s="307"/>
      <c r="I432" s="307"/>
      <c r="J432" s="307"/>
      <c r="K432" s="307"/>
      <c r="L432" s="307"/>
      <c r="M432" s="307"/>
      <c r="N432" s="307"/>
      <c r="O432" s="307"/>
      <c r="P432" s="307"/>
      <c r="Q432" s="307"/>
      <c r="R432" s="307"/>
      <c r="S432" s="307"/>
      <c r="T432" s="307"/>
      <c r="U432" s="307"/>
      <c r="V432" s="307"/>
      <c r="W432" s="307"/>
      <c r="X432" s="307"/>
      <c r="Y432" s="307"/>
      <c r="Z432" s="307"/>
      <c r="AA432" s="307"/>
      <c r="AB432" s="307"/>
      <c r="AC432" s="307"/>
      <c r="AD432" s="307"/>
      <c r="AE432" s="307"/>
      <c r="AF432" s="307"/>
      <c r="AG432" s="307"/>
      <c r="AH432" s="307"/>
      <c r="AI432" s="307"/>
      <c r="AJ432" s="307"/>
      <c r="AK432" s="307"/>
      <c r="AL432" s="307"/>
      <c r="AM432" s="307"/>
      <c r="AN432" s="307"/>
      <c r="AO432" s="307"/>
      <c r="AP432" s="307"/>
      <c r="AQ432" s="307"/>
      <c r="AR432" s="307"/>
      <c r="AS432" s="307"/>
      <c r="AT432" s="307"/>
      <c r="AU432" s="307"/>
      <c r="AV432" s="307"/>
      <c r="AW432" s="307"/>
      <c r="AX432" s="307"/>
      <c r="AY432" s="307"/>
      <c r="AZ432" s="307"/>
      <c r="BA432" s="307"/>
      <c r="BB432" s="307"/>
      <c r="BC432" s="307"/>
      <c r="BD432" s="307"/>
      <c r="BE432" s="307"/>
      <c r="BF432" s="307"/>
      <c r="BG432" s="307"/>
      <c r="BH432" s="307"/>
      <c r="BI432" s="307"/>
      <c r="BJ432" s="307"/>
      <c r="BK432" s="307"/>
      <c r="BL432" s="307"/>
      <c r="BM432" s="307"/>
      <c r="BN432" s="307"/>
      <c r="BO432" s="307"/>
      <c r="BP432" s="307"/>
      <c r="BQ432" s="307"/>
      <c r="BR432" s="307"/>
      <c r="BS432" s="307"/>
      <c r="BT432" s="409"/>
      <c r="BV432" s="309"/>
      <c r="BW432" s="309"/>
      <c r="BX432" s="309"/>
      <c r="BY432" s="309"/>
      <c r="BZ432" s="309"/>
      <c r="CA432" s="309"/>
      <c r="CB432" s="309"/>
      <c r="CC432" s="309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9"/>
      <c r="CO432" s="309"/>
      <c r="CP432" s="309"/>
      <c r="CQ432" s="309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9"/>
      <c r="DC432" s="309"/>
      <c r="DD432" s="309"/>
      <c r="DE432" s="309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9"/>
      <c r="DQ432" s="309"/>
      <c r="DR432" s="309"/>
      <c r="DS432" s="309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9"/>
      <c r="EE432" s="309"/>
      <c r="EF432" s="309"/>
      <c r="EG432" s="309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9"/>
      <c r="ES432" s="309"/>
      <c r="ET432" s="309"/>
      <c r="EU432" s="309"/>
      <c r="EV432" s="309"/>
      <c r="EW432" s="309"/>
      <c r="EX432" s="309"/>
      <c r="EY432" s="309"/>
      <c r="EZ432" s="309"/>
      <c r="FA432" s="309"/>
      <c r="FB432" s="309"/>
      <c r="FC432" s="309"/>
      <c r="FD432" s="309"/>
      <c r="FE432" s="309"/>
      <c r="FF432" s="309"/>
      <c r="FG432" s="309"/>
      <c r="FH432" s="309"/>
      <c r="FI432" s="309"/>
      <c r="FJ432" s="309"/>
      <c r="FK432" s="309"/>
      <c r="FL432" s="309"/>
      <c r="FM432" s="309"/>
      <c r="FN432" s="309"/>
      <c r="FO432" s="309"/>
      <c r="FP432" s="309"/>
      <c r="FQ432" s="309"/>
      <c r="FR432" s="309"/>
      <c r="FS432" s="309"/>
      <c r="FT432" s="309"/>
      <c r="FU432" s="309"/>
      <c r="FV432" s="309"/>
      <c r="FW432" s="309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09"/>
      <c r="GI432" s="309"/>
      <c r="GJ432" s="309"/>
      <c r="GK432" s="309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09"/>
      <c r="GV432" s="309"/>
      <c r="GW432" s="309"/>
      <c r="GX432" s="309"/>
      <c r="GY432" s="309"/>
      <c r="GZ432" s="309"/>
      <c r="HA432" s="309"/>
      <c r="HB432" s="309"/>
      <c r="HC432" s="309"/>
      <c r="HD432" s="309"/>
      <c r="HE432" s="309"/>
      <c r="HF432" s="309"/>
      <c r="HG432" s="309"/>
      <c r="HH432" s="309"/>
      <c r="HI432" s="309"/>
      <c r="HJ432" s="309"/>
      <c r="HK432" s="309"/>
      <c r="HL432" s="309"/>
      <c r="HM432" s="309"/>
      <c r="HN432" s="309"/>
      <c r="HO432" s="309"/>
      <c r="HP432" s="309"/>
      <c r="HQ432" s="309"/>
      <c r="HR432" s="309"/>
      <c r="HS432" s="309"/>
      <c r="HT432" s="309"/>
      <c r="HU432" s="309"/>
      <c r="HV432" s="309"/>
      <c r="HW432" s="309"/>
      <c r="HX432" s="309"/>
      <c r="HY432" s="309"/>
      <c r="HZ432" s="309"/>
      <c r="IA432" s="309"/>
      <c r="IB432" s="309"/>
      <c r="IC432" s="309"/>
      <c r="ID432" s="309"/>
      <c r="IE432" s="309"/>
      <c r="IF432" s="309"/>
      <c r="IG432" s="309"/>
      <c r="IH432" s="309"/>
    </row>
    <row r="433" spans="1:242" ht="12.75" customHeight="1" x14ac:dyDescent="0.25">
      <c r="A433" s="247"/>
      <c r="B433" s="264"/>
      <c r="C433" s="264"/>
      <c r="D433" s="307"/>
      <c r="E433" s="307"/>
      <c r="F433" s="307"/>
      <c r="G433" s="307"/>
      <c r="H433" s="307"/>
      <c r="I433" s="307"/>
      <c r="J433" s="307"/>
      <c r="K433" s="307"/>
      <c r="L433" s="307"/>
      <c r="M433" s="307"/>
      <c r="N433" s="307"/>
      <c r="O433" s="307"/>
      <c r="P433" s="307"/>
      <c r="Q433" s="307"/>
      <c r="R433" s="307"/>
      <c r="S433" s="307"/>
      <c r="T433" s="307"/>
      <c r="U433" s="307"/>
      <c r="V433" s="307"/>
      <c r="W433" s="307"/>
      <c r="X433" s="307"/>
      <c r="Y433" s="307"/>
      <c r="Z433" s="307"/>
      <c r="AA433" s="307"/>
      <c r="AB433" s="307"/>
      <c r="AC433" s="307"/>
      <c r="AD433" s="307"/>
      <c r="AE433" s="307"/>
      <c r="AF433" s="307"/>
      <c r="AG433" s="307"/>
      <c r="AH433" s="307"/>
      <c r="AI433" s="307"/>
      <c r="AJ433" s="307"/>
      <c r="AK433" s="307"/>
      <c r="AL433" s="307"/>
      <c r="AM433" s="307"/>
      <c r="AN433" s="307"/>
      <c r="AO433" s="307"/>
      <c r="AP433" s="307"/>
      <c r="AQ433" s="307"/>
      <c r="AR433" s="307"/>
      <c r="AS433" s="307"/>
      <c r="AT433" s="307"/>
      <c r="AU433" s="307"/>
      <c r="AV433" s="307"/>
      <c r="AW433" s="307"/>
      <c r="AX433" s="307"/>
      <c r="AY433" s="307"/>
      <c r="AZ433" s="307"/>
      <c r="BA433" s="307"/>
      <c r="BB433" s="307"/>
      <c r="BC433" s="307"/>
      <c r="BD433" s="307"/>
      <c r="BE433" s="307"/>
      <c r="BF433" s="307"/>
      <c r="BG433" s="307"/>
      <c r="BH433" s="307"/>
      <c r="BI433" s="307"/>
      <c r="BJ433" s="307"/>
      <c r="BK433" s="307"/>
      <c r="BL433" s="307"/>
      <c r="BM433" s="307"/>
      <c r="BN433" s="307"/>
      <c r="BO433" s="307"/>
      <c r="BP433" s="307"/>
      <c r="BQ433" s="307"/>
      <c r="BR433" s="307"/>
      <c r="BS433" s="307"/>
      <c r="BT433" s="409"/>
      <c r="BV433" s="309"/>
      <c r="BW433" s="309"/>
      <c r="BX433" s="309"/>
      <c r="BY433" s="309"/>
      <c r="BZ433" s="309"/>
      <c r="CA433" s="309"/>
      <c r="CB433" s="309"/>
      <c r="CC433" s="309"/>
      <c r="CD433" s="309"/>
      <c r="CE433" s="309"/>
      <c r="CF433" s="309"/>
      <c r="CG433" s="309"/>
      <c r="CH433" s="309"/>
      <c r="CI433" s="309"/>
      <c r="CJ433" s="309"/>
      <c r="CK433" s="309"/>
      <c r="CL433" s="309"/>
      <c r="CM433" s="309"/>
      <c r="CN433" s="309"/>
      <c r="CO433" s="309"/>
      <c r="CP433" s="309"/>
      <c r="CQ433" s="309"/>
      <c r="CR433" s="309"/>
      <c r="CS433" s="309"/>
      <c r="CT433" s="309"/>
      <c r="CU433" s="309"/>
      <c r="CV433" s="309"/>
      <c r="CW433" s="309"/>
      <c r="CX433" s="309"/>
      <c r="CY433" s="309"/>
      <c r="CZ433" s="309"/>
      <c r="DA433" s="309"/>
      <c r="DB433" s="309"/>
      <c r="DC433" s="309"/>
      <c r="DD433" s="309"/>
      <c r="DE433" s="309"/>
      <c r="DF433" s="309"/>
      <c r="DG433" s="309"/>
      <c r="DH433" s="309"/>
      <c r="DI433" s="309"/>
      <c r="DJ433" s="309"/>
      <c r="DK433" s="309"/>
      <c r="DL433" s="309"/>
      <c r="DM433" s="309"/>
      <c r="DN433" s="309"/>
      <c r="DO433" s="309"/>
      <c r="DP433" s="309"/>
      <c r="DQ433" s="309"/>
      <c r="DR433" s="309"/>
      <c r="DS433" s="309"/>
      <c r="DT433" s="309"/>
      <c r="DU433" s="309"/>
      <c r="DV433" s="309"/>
      <c r="DW433" s="309"/>
      <c r="DX433" s="309"/>
      <c r="DY433" s="309"/>
      <c r="DZ433" s="309"/>
      <c r="EA433" s="309"/>
      <c r="EB433" s="309"/>
      <c r="EC433" s="309"/>
      <c r="ED433" s="309"/>
      <c r="EE433" s="309"/>
      <c r="EF433" s="309"/>
      <c r="EG433" s="309"/>
      <c r="EH433" s="309"/>
      <c r="EI433" s="309"/>
      <c r="EJ433" s="309"/>
      <c r="EK433" s="309"/>
      <c r="EL433" s="309"/>
      <c r="EM433" s="309"/>
      <c r="EN433" s="309"/>
      <c r="EO433" s="309"/>
      <c r="EP433" s="309"/>
      <c r="EQ433" s="309"/>
      <c r="ER433" s="309"/>
      <c r="ES433" s="309"/>
      <c r="ET433" s="309"/>
      <c r="EU433" s="309"/>
      <c r="EV433" s="309"/>
      <c r="EW433" s="309"/>
      <c r="EX433" s="309"/>
      <c r="EY433" s="309"/>
      <c r="EZ433" s="309"/>
      <c r="FA433" s="309"/>
      <c r="FB433" s="309"/>
      <c r="FC433" s="309"/>
      <c r="FD433" s="309"/>
      <c r="FE433" s="309"/>
      <c r="FF433" s="309"/>
      <c r="FG433" s="309"/>
      <c r="FH433" s="309"/>
      <c r="FI433" s="309"/>
      <c r="FJ433" s="309"/>
      <c r="FK433" s="309"/>
      <c r="FL433" s="309"/>
      <c r="FM433" s="309"/>
      <c r="FN433" s="309"/>
      <c r="FO433" s="309"/>
      <c r="FP433" s="309"/>
      <c r="FQ433" s="309"/>
      <c r="FR433" s="309"/>
      <c r="FS433" s="309"/>
      <c r="FT433" s="309"/>
      <c r="FU433" s="309"/>
      <c r="FV433" s="309"/>
      <c r="FW433" s="309"/>
      <c r="FX433" s="309"/>
      <c r="FY433" s="309"/>
      <c r="FZ433" s="309"/>
      <c r="GA433" s="309"/>
      <c r="GB433" s="309"/>
      <c r="GC433" s="309"/>
      <c r="GD433" s="309"/>
      <c r="GE433" s="309"/>
      <c r="GF433" s="309"/>
      <c r="GG433" s="309"/>
      <c r="GH433" s="309"/>
      <c r="GI433" s="309"/>
      <c r="GJ433" s="309"/>
      <c r="GK433" s="309"/>
      <c r="GL433" s="309"/>
      <c r="GM433" s="309"/>
      <c r="GN433" s="309"/>
      <c r="GO433" s="309"/>
      <c r="GP433" s="309"/>
      <c r="GQ433" s="309"/>
      <c r="GR433" s="309"/>
      <c r="GS433" s="309"/>
      <c r="GT433" s="309"/>
      <c r="GU433" s="309"/>
      <c r="GV433" s="309"/>
      <c r="GW433" s="309"/>
      <c r="GX433" s="309"/>
      <c r="GY433" s="309"/>
      <c r="GZ433" s="309"/>
      <c r="HA433" s="309"/>
      <c r="HB433" s="309"/>
      <c r="HC433" s="309"/>
      <c r="HD433" s="309"/>
      <c r="HE433" s="309"/>
      <c r="HF433" s="309"/>
      <c r="HG433" s="309"/>
      <c r="HH433" s="309"/>
      <c r="HI433" s="309"/>
      <c r="HJ433" s="309"/>
      <c r="HK433" s="309"/>
      <c r="HL433" s="309"/>
      <c r="HM433" s="309"/>
      <c r="HN433" s="309"/>
      <c r="HO433" s="309"/>
      <c r="HP433" s="309"/>
      <c r="HQ433" s="309"/>
      <c r="HR433" s="309"/>
      <c r="HS433" s="309"/>
      <c r="HT433" s="309"/>
      <c r="HU433" s="309"/>
      <c r="HV433" s="309"/>
      <c r="HW433" s="309"/>
      <c r="HX433" s="309"/>
      <c r="HY433" s="309"/>
      <c r="HZ433" s="309"/>
      <c r="IA433" s="309"/>
      <c r="IB433" s="309"/>
      <c r="IC433" s="309"/>
      <c r="ID433" s="309"/>
      <c r="IE433" s="309"/>
      <c r="IF433" s="309"/>
      <c r="IG433" s="309"/>
      <c r="IH433" s="309"/>
    </row>
    <row r="434" spans="1:242" ht="12.75" customHeight="1" x14ac:dyDescent="0.25">
      <c r="A434" s="247"/>
      <c r="B434" s="264"/>
      <c r="C434" s="264"/>
      <c r="D434" s="307"/>
      <c r="E434" s="307"/>
      <c r="F434" s="307"/>
      <c r="G434" s="307"/>
      <c r="H434" s="307"/>
      <c r="I434" s="307"/>
      <c r="J434" s="307"/>
      <c r="K434" s="307"/>
      <c r="L434" s="307"/>
      <c r="M434" s="307"/>
      <c r="N434" s="307"/>
      <c r="O434" s="307"/>
      <c r="P434" s="307"/>
      <c r="Q434" s="307"/>
      <c r="R434" s="307"/>
      <c r="S434" s="307"/>
      <c r="T434" s="307"/>
      <c r="U434" s="307"/>
      <c r="V434" s="307"/>
      <c r="W434" s="307"/>
      <c r="X434" s="307"/>
      <c r="Y434" s="307"/>
      <c r="Z434" s="307"/>
      <c r="AA434" s="307"/>
      <c r="AB434" s="307"/>
      <c r="AC434" s="307"/>
      <c r="AD434" s="307"/>
      <c r="AE434" s="307"/>
      <c r="AF434" s="307"/>
      <c r="AG434" s="307"/>
      <c r="AH434" s="307"/>
      <c r="AI434" s="307"/>
      <c r="AJ434" s="307"/>
      <c r="AK434" s="307"/>
      <c r="AL434" s="307"/>
      <c r="AM434" s="307"/>
      <c r="AN434" s="307"/>
      <c r="AO434" s="307"/>
      <c r="AP434" s="307"/>
      <c r="AQ434" s="307"/>
      <c r="AR434" s="307"/>
      <c r="AS434" s="307"/>
      <c r="AT434" s="307"/>
      <c r="AU434" s="307"/>
      <c r="AV434" s="307"/>
      <c r="AW434" s="307"/>
      <c r="AX434" s="307"/>
      <c r="AY434" s="307"/>
      <c r="AZ434" s="307"/>
      <c r="BA434" s="307"/>
      <c r="BB434" s="307"/>
      <c r="BC434" s="307"/>
      <c r="BD434" s="307"/>
      <c r="BE434" s="307"/>
      <c r="BF434" s="307"/>
      <c r="BG434" s="307"/>
      <c r="BH434" s="307"/>
      <c r="BI434" s="307"/>
      <c r="BJ434" s="307"/>
      <c r="BK434" s="307"/>
      <c r="BL434" s="307"/>
      <c r="BM434" s="307"/>
      <c r="BN434" s="307"/>
      <c r="BO434" s="307"/>
      <c r="BP434" s="307"/>
      <c r="BQ434" s="307"/>
      <c r="BR434" s="307"/>
      <c r="BS434" s="307"/>
      <c r="BT434" s="409"/>
      <c r="BV434" s="309"/>
      <c r="BW434" s="309"/>
      <c r="BX434" s="309"/>
      <c r="BY434" s="309"/>
      <c r="BZ434" s="309"/>
      <c r="CA434" s="309"/>
      <c r="CB434" s="309"/>
      <c r="CC434" s="309"/>
      <c r="CD434" s="309"/>
      <c r="CE434" s="309"/>
      <c r="CF434" s="309"/>
      <c r="CG434" s="309"/>
      <c r="CH434" s="309"/>
      <c r="CI434" s="309"/>
      <c r="CJ434" s="309"/>
      <c r="CK434" s="309"/>
      <c r="CL434" s="309"/>
      <c r="CM434" s="309"/>
      <c r="CN434" s="309"/>
      <c r="CO434" s="309"/>
      <c r="CP434" s="309"/>
      <c r="CQ434" s="309"/>
      <c r="CR434" s="309"/>
      <c r="CS434" s="309"/>
      <c r="CT434" s="309"/>
      <c r="CU434" s="309"/>
      <c r="CV434" s="309"/>
      <c r="CW434" s="309"/>
      <c r="CX434" s="309"/>
      <c r="CY434" s="309"/>
      <c r="CZ434" s="309"/>
      <c r="DA434" s="309"/>
      <c r="DB434" s="309"/>
      <c r="DC434" s="309"/>
      <c r="DD434" s="309"/>
      <c r="DE434" s="309"/>
      <c r="DF434" s="309"/>
      <c r="DG434" s="309"/>
      <c r="DH434" s="309"/>
      <c r="DI434" s="309"/>
      <c r="DJ434" s="309"/>
      <c r="DK434" s="309"/>
      <c r="DL434" s="309"/>
      <c r="DM434" s="309"/>
      <c r="DN434" s="309"/>
      <c r="DO434" s="309"/>
      <c r="DP434" s="309"/>
      <c r="DQ434" s="309"/>
      <c r="DR434" s="309"/>
      <c r="DS434" s="309"/>
      <c r="DT434" s="309"/>
      <c r="DU434" s="309"/>
      <c r="DV434" s="309"/>
      <c r="DW434" s="309"/>
      <c r="DX434" s="309"/>
      <c r="DY434" s="309"/>
      <c r="DZ434" s="309"/>
      <c r="EA434" s="309"/>
      <c r="EB434" s="309"/>
      <c r="EC434" s="309"/>
      <c r="ED434" s="309"/>
      <c r="EE434" s="309"/>
      <c r="EF434" s="309"/>
      <c r="EG434" s="309"/>
      <c r="EH434" s="309"/>
      <c r="EI434" s="309"/>
      <c r="EJ434" s="309"/>
      <c r="EK434" s="309"/>
      <c r="EL434" s="309"/>
      <c r="EM434" s="309"/>
      <c r="EN434" s="309"/>
      <c r="EO434" s="309"/>
      <c r="EP434" s="309"/>
      <c r="EQ434" s="309"/>
      <c r="ER434" s="309"/>
      <c r="ES434" s="309"/>
      <c r="ET434" s="309"/>
      <c r="EU434" s="309"/>
      <c r="EV434" s="309"/>
      <c r="EW434" s="309"/>
      <c r="EX434" s="309"/>
      <c r="EY434" s="309"/>
      <c r="EZ434" s="309"/>
      <c r="FA434" s="309"/>
      <c r="FB434" s="309"/>
      <c r="FC434" s="309"/>
      <c r="FD434" s="309"/>
      <c r="FE434" s="309"/>
      <c r="FF434" s="309"/>
      <c r="FG434" s="309"/>
      <c r="FH434" s="309"/>
      <c r="FI434" s="309"/>
      <c r="FJ434" s="309"/>
      <c r="FK434" s="309"/>
      <c r="FL434" s="309"/>
      <c r="FM434" s="309"/>
      <c r="FN434" s="309"/>
      <c r="FO434" s="309"/>
      <c r="FP434" s="309"/>
      <c r="FQ434" s="309"/>
      <c r="FR434" s="309"/>
      <c r="FS434" s="309"/>
      <c r="FT434" s="309"/>
      <c r="FU434" s="309"/>
      <c r="FV434" s="309"/>
      <c r="FW434" s="309"/>
      <c r="FX434" s="309"/>
      <c r="FY434" s="309"/>
      <c r="FZ434" s="309"/>
      <c r="GA434" s="309"/>
      <c r="GB434" s="309"/>
      <c r="GC434" s="309"/>
      <c r="GD434" s="309"/>
      <c r="GE434" s="309"/>
      <c r="GF434" s="309"/>
      <c r="GG434" s="309"/>
      <c r="GH434" s="309"/>
      <c r="GI434" s="309"/>
      <c r="GJ434" s="309"/>
      <c r="GK434" s="309"/>
      <c r="GL434" s="309"/>
      <c r="GM434" s="309"/>
      <c r="GN434" s="309"/>
      <c r="GO434" s="309"/>
      <c r="GP434" s="309"/>
      <c r="GQ434" s="309"/>
      <c r="GR434" s="309"/>
      <c r="GS434" s="309"/>
      <c r="GT434" s="309"/>
      <c r="GU434" s="309"/>
      <c r="GV434" s="309"/>
      <c r="GW434" s="309"/>
      <c r="GX434" s="309"/>
      <c r="GY434" s="309"/>
      <c r="GZ434" s="309"/>
      <c r="HA434" s="309"/>
      <c r="HB434" s="309"/>
      <c r="HC434" s="309"/>
      <c r="HD434" s="309"/>
      <c r="HE434" s="309"/>
      <c r="HF434" s="309"/>
      <c r="HG434" s="309"/>
      <c r="HH434" s="309"/>
      <c r="HI434" s="309"/>
      <c r="HJ434" s="309"/>
      <c r="HK434" s="309"/>
      <c r="HL434" s="309"/>
      <c r="HM434" s="309"/>
      <c r="HN434" s="309"/>
      <c r="HO434" s="309"/>
      <c r="HP434" s="309"/>
      <c r="HQ434" s="309"/>
      <c r="HR434" s="309"/>
      <c r="HS434" s="309"/>
      <c r="HT434" s="309"/>
      <c r="HU434" s="309"/>
      <c r="HV434" s="309"/>
      <c r="HW434" s="309"/>
      <c r="HX434" s="309"/>
      <c r="HY434" s="309"/>
      <c r="HZ434" s="309"/>
      <c r="IA434" s="309"/>
      <c r="IB434" s="309"/>
      <c r="IC434" s="309"/>
      <c r="ID434" s="309"/>
      <c r="IE434" s="309"/>
      <c r="IF434" s="309"/>
      <c r="IG434" s="309"/>
      <c r="IH434" s="309"/>
    </row>
    <row r="435" spans="1:242" ht="12.75" customHeight="1" x14ac:dyDescent="0.25">
      <c r="A435" s="247"/>
      <c r="B435" s="264"/>
      <c r="C435" s="264"/>
      <c r="D435" s="307"/>
      <c r="E435" s="307"/>
      <c r="F435" s="307"/>
      <c r="G435" s="307"/>
      <c r="H435" s="307"/>
      <c r="I435" s="307"/>
      <c r="J435" s="307"/>
      <c r="K435" s="307"/>
      <c r="L435" s="307"/>
      <c r="M435" s="307"/>
      <c r="N435" s="307"/>
      <c r="O435" s="307"/>
      <c r="P435" s="307"/>
      <c r="Q435" s="307"/>
      <c r="R435" s="307"/>
      <c r="S435" s="307"/>
      <c r="T435" s="307"/>
      <c r="U435" s="307"/>
      <c r="V435" s="307"/>
      <c r="W435" s="307"/>
      <c r="X435" s="307"/>
      <c r="Y435" s="307"/>
      <c r="Z435" s="307"/>
      <c r="AA435" s="307"/>
      <c r="AB435" s="307"/>
      <c r="AC435" s="307"/>
      <c r="AD435" s="307"/>
      <c r="AE435" s="307"/>
      <c r="AF435" s="307"/>
      <c r="AG435" s="307"/>
      <c r="AH435" s="307"/>
      <c r="AI435" s="307"/>
      <c r="AJ435" s="307"/>
      <c r="AK435" s="307"/>
      <c r="AL435" s="307"/>
      <c r="AM435" s="307"/>
      <c r="AN435" s="307"/>
      <c r="AO435" s="307"/>
      <c r="AP435" s="307"/>
      <c r="AQ435" s="307"/>
      <c r="AR435" s="307"/>
      <c r="AS435" s="307"/>
      <c r="AT435" s="307"/>
      <c r="AU435" s="307"/>
      <c r="AV435" s="307"/>
      <c r="AW435" s="307"/>
      <c r="AX435" s="307"/>
      <c r="AY435" s="307"/>
      <c r="AZ435" s="307"/>
      <c r="BA435" s="307"/>
      <c r="BB435" s="307"/>
      <c r="BC435" s="307"/>
      <c r="BD435" s="307"/>
      <c r="BE435" s="307"/>
      <c r="BF435" s="307"/>
      <c r="BG435" s="307"/>
      <c r="BH435" s="307"/>
      <c r="BI435" s="307"/>
      <c r="BJ435" s="307"/>
      <c r="BK435" s="307"/>
      <c r="BL435" s="307"/>
      <c r="BM435" s="307"/>
      <c r="BN435" s="307"/>
      <c r="BO435" s="307"/>
      <c r="BP435" s="307"/>
      <c r="BQ435" s="307"/>
      <c r="BR435" s="307"/>
      <c r="BS435" s="307"/>
      <c r="BT435" s="409"/>
      <c r="BV435" s="309"/>
      <c r="BW435" s="309"/>
      <c r="BX435" s="309"/>
      <c r="BY435" s="309"/>
      <c r="BZ435" s="309"/>
      <c r="CA435" s="309"/>
      <c r="CB435" s="309"/>
      <c r="CC435" s="309"/>
      <c r="CD435" s="309"/>
      <c r="CE435" s="309"/>
      <c r="CF435" s="309"/>
      <c r="CG435" s="309"/>
      <c r="CH435" s="309"/>
      <c r="CI435" s="309"/>
      <c r="CJ435" s="309"/>
      <c r="CK435" s="309"/>
      <c r="CL435" s="309"/>
      <c r="CM435" s="309"/>
      <c r="CN435" s="309"/>
      <c r="CO435" s="309"/>
      <c r="CP435" s="309"/>
      <c r="CQ435" s="309"/>
      <c r="CR435" s="309"/>
      <c r="CS435" s="309"/>
      <c r="CT435" s="309"/>
      <c r="CU435" s="309"/>
      <c r="CV435" s="309"/>
      <c r="CW435" s="309"/>
      <c r="CX435" s="309"/>
      <c r="CY435" s="309"/>
      <c r="CZ435" s="309"/>
      <c r="DA435" s="309"/>
      <c r="DB435" s="309"/>
      <c r="DC435" s="309"/>
      <c r="DD435" s="309"/>
      <c r="DE435" s="309"/>
      <c r="DF435" s="309"/>
      <c r="DG435" s="309"/>
      <c r="DH435" s="309"/>
      <c r="DI435" s="309"/>
      <c r="DJ435" s="309"/>
      <c r="DK435" s="309"/>
      <c r="DL435" s="309"/>
      <c r="DM435" s="309"/>
      <c r="DN435" s="309"/>
      <c r="DO435" s="309"/>
      <c r="DP435" s="309"/>
      <c r="DQ435" s="309"/>
      <c r="DR435" s="309"/>
      <c r="DS435" s="309"/>
      <c r="DT435" s="309"/>
      <c r="DU435" s="309"/>
      <c r="DV435" s="309"/>
      <c r="DW435" s="309"/>
      <c r="DX435" s="309"/>
      <c r="DY435" s="309"/>
      <c r="DZ435" s="309"/>
      <c r="EA435" s="309"/>
      <c r="EB435" s="309"/>
      <c r="EC435" s="309"/>
      <c r="ED435" s="309"/>
      <c r="EE435" s="309"/>
      <c r="EF435" s="309"/>
      <c r="EG435" s="309"/>
      <c r="EH435" s="309"/>
      <c r="EI435" s="309"/>
      <c r="EJ435" s="309"/>
      <c r="EK435" s="309"/>
      <c r="EL435" s="309"/>
      <c r="EM435" s="309"/>
      <c r="EN435" s="309"/>
      <c r="EO435" s="309"/>
      <c r="EP435" s="309"/>
      <c r="EQ435" s="309"/>
      <c r="ER435" s="309"/>
      <c r="ES435" s="309"/>
      <c r="ET435" s="309"/>
      <c r="EU435" s="309"/>
      <c r="EV435" s="309"/>
      <c r="EW435" s="309"/>
      <c r="EX435" s="309"/>
      <c r="EY435" s="309"/>
      <c r="EZ435" s="309"/>
      <c r="FA435" s="309"/>
      <c r="FB435" s="309"/>
      <c r="FC435" s="309"/>
      <c r="FD435" s="309"/>
      <c r="FE435" s="309"/>
      <c r="FF435" s="309"/>
      <c r="FG435" s="309"/>
      <c r="FH435" s="309"/>
      <c r="FI435" s="309"/>
      <c r="FJ435" s="309"/>
      <c r="FK435" s="309"/>
      <c r="FL435" s="309"/>
      <c r="FM435" s="309"/>
      <c r="FN435" s="309"/>
      <c r="FO435" s="309"/>
      <c r="FP435" s="309"/>
      <c r="FQ435" s="309"/>
      <c r="FR435" s="309"/>
      <c r="FS435" s="309"/>
      <c r="FT435" s="309"/>
      <c r="FU435" s="309"/>
      <c r="FV435" s="309"/>
      <c r="FW435" s="309"/>
      <c r="FX435" s="309"/>
      <c r="FY435" s="309"/>
      <c r="FZ435" s="309"/>
      <c r="GA435" s="309"/>
      <c r="GB435" s="309"/>
      <c r="GC435" s="309"/>
      <c r="GD435" s="309"/>
      <c r="GE435" s="309"/>
      <c r="GF435" s="309"/>
      <c r="GG435" s="309"/>
      <c r="GH435" s="309"/>
      <c r="GI435" s="309"/>
      <c r="GJ435" s="309"/>
      <c r="GK435" s="309"/>
      <c r="GL435" s="309"/>
      <c r="GM435" s="309"/>
      <c r="GN435" s="309"/>
      <c r="GO435" s="309"/>
      <c r="GP435" s="309"/>
      <c r="GQ435" s="309"/>
      <c r="GR435" s="309"/>
      <c r="GS435" s="309"/>
      <c r="GT435" s="309"/>
      <c r="GU435" s="309"/>
      <c r="GV435" s="309"/>
      <c r="GW435" s="309"/>
      <c r="GX435" s="309"/>
      <c r="GY435" s="309"/>
      <c r="GZ435" s="309"/>
      <c r="HA435" s="309"/>
      <c r="HB435" s="309"/>
      <c r="HC435" s="309"/>
      <c r="HD435" s="309"/>
      <c r="HE435" s="309"/>
      <c r="HF435" s="309"/>
      <c r="HG435" s="309"/>
      <c r="HH435" s="309"/>
      <c r="HI435" s="309"/>
      <c r="HJ435" s="309"/>
      <c r="HK435" s="309"/>
      <c r="HL435" s="309"/>
      <c r="HM435" s="309"/>
      <c r="HN435" s="309"/>
      <c r="HO435" s="309"/>
      <c r="HP435" s="309"/>
      <c r="HQ435" s="309"/>
      <c r="HR435" s="309"/>
      <c r="HS435" s="309"/>
      <c r="HT435" s="309"/>
      <c r="HU435" s="309"/>
      <c r="HV435" s="309"/>
      <c r="HW435" s="309"/>
      <c r="HX435" s="309"/>
      <c r="HY435" s="309"/>
      <c r="HZ435" s="309"/>
      <c r="IA435" s="309"/>
      <c r="IB435" s="309"/>
      <c r="IC435" s="309"/>
      <c r="ID435" s="309"/>
      <c r="IE435" s="309"/>
      <c r="IF435" s="309"/>
      <c r="IG435" s="309"/>
      <c r="IH435" s="309"/>
    </row>
    <row r="436" spans="1:242" ht="12.75" customHeight="1" x14ac:dyDescent="0.25">
      <c r="A436" s="247"/>
      <c r="B436" s="264"/>
      <c r="C436" s="264"/>
      <c r="D436" s="307"/>
      <c r="E436" s="307"/>
      <c r="F436" s="307"/>
      <c r="G436" s="307"/>
      <c r="H436" s="307"/>
      <c r="I436" s="307"/>
      <c r="J436" s="307"/>
      <c r="K436" s="307"/>
      <c r="L436" s="307"/>
      <c r="M436" s="307"/>
      <c r="N436" s="307"/>
      <c r="O436" s="307"/>
      <c r="P436" s="307"/>
      <c r="Q436" s="307"/>
      <c r="R436" s="307"/>
      <c r="S436" s="307"/>
      <c r="T436" s="307"/>
      <c r="U436" s="307"/>
      <c r="V436" s="307"/>
      <c r="W436" s="307"/>
      <c r="X436" s="307"/>
      <c r="Y436" s="307"/>
      <c r="Z436" s="307"/>
      <c r="AA436" s="307"/>
      <c r="AB436" s="307"/>
      <c r="AC436" s="307"/>
      <c r="AD436" s="307"/>
      <c r="AE436" s="307"/>
      <c r="AF436" s="307"/>
      <c r="AG436" s="307"/>
      <c r="AH436" s="307"/>
      <c r="AI436" s="307"/>
      <c r="AJ436" s="307"/>
      <c r="AK436" s="307"/>
      <c r="AL436" s="307"/>
      <c r="AM436" s="307"/>
      <c r="AN436" s="307"/>
      <c r="AO436" s="307"/>
      <c r="AP436" s="307"/>
      <c r="AQ436" s="307"/>
      <c r="AR436" s="307"/>
      <c r="AS436" s="307"/>
      <c r="AT436" s="307"/>
      <c r="AU436" s="307"/>
      <c r="AV436" s="307"/>
      <c r="AW436" s="307"/>
      <c r="AX436" s="307"/>
      <c r="AY436" s="307"/>
      <c r="AZ436" s="307"/>
      <c r="BA436" s="307"/>
      <c r="BB436" s="307"/>
      <c r="BC436" s="307"/>
      <c r="BD436" s="307"/>
      <c r="BE436" s="307"/>
      <c r="BF436" s="307"/>
      <c r="BG436" s="307"/>
      <c r="BH436" s="307"/>
      <c r="BI436" s="307"/>
      <c r="BJ436" s="307"/>
      <c r="BK436" s="307"/>
      <c r="BL436" s="307"/>
      <c r="BM436" s="307"/>
      <c r="BN436" s="307"/>
      <c r="BO436" s="307"/>
      <c r="BP436" s="307"/>
      <c r="BQ436" s="307"/>
      <c r="BR436" s="307"/>
      <c r="BS436" s="307"/>
      <c r="BT436" s="409"/>
      <c r="BV436" s="309"/>
      <c r="BW436" s="309"/>
      <c r="BX436" s="309"/>
      <c r="BY436" s="309"/>
      <c r="BZ436" s="309"/>
      <c r="CA436" s="309"/>
      <c r="CB436" s="309"/>
      <c r="CC436" s="309"/>
      <c r="CD436" s="309"/>
      <c r="CE436" s="309"/>
      <c r="CF436" s="309"/>
      <c r="CG436" s="309"/>
      <c r="CH436" s="309"/>
      <c r="CI436" s="309"/>
      <c r="CJ436" s="309"/>
      <c r="CK436" s="309"/>
      <c r="CL436" s="309"/>
      <c r="CM436" s="309"/>
      <c r="CN436" s="309"/>
      <c r="CO436" s="309"/>
      <c r="CP436" s="309"/>
      <c r="CQ436" s="309"/>
      <c r="CR436" s="309"/>
      <c r="CS436" s="309"/>
      <c r="CT436" s="309"/>
      <c r="CU436" s="309"/>
      <c r="CV436" s="309"/>
      <c r="CW436" s="309"/>
      <c r="CX436" s="309"/>
      <c r="CY436" s="309"/>
      <c r="CZ436" s="309"/>
      <c r="DA436" s="309"/>
      <c r="DB436" s="309"/>
      <c r="DC436" s="309"/>
      <c r="DD436" s="309"/>
      <c r="DE436" s="309"/>
      <c r="DF436" s="309"/>
      <c r="DG436" s="309"/>
      <c r="DH436" s="309"/>
      <c r="DI436" s="309"/>
      <c r="DJ436" s="309"/>
      <c r="DK436" s="309"/>
      <c r="DL436" s="309"/>
      <c r="DM436" s="309"/>
      <c r="DN436" s="309"/>
      <c r="DO436" s="309"/>
      <c r="DP436" s="309"/>
      <c r="DQ436" s="309"/>
      <c r="DR436" s="309"/>
      <c r="DS436" s="309"/>
      <c r="DT436" s="309"/>
      <c r="DU436" s="309"/>
      <c r="DV436" s="309"/>
      <c r="DW436" s="309"/>
      <c r="DX436" s="309"/>
      <c r="DY436" s="309"/>
      <c r="DZ436" s="309"/>
      <c r="EA436" s="309"/>
      <c r="EB436" s="309"/>
      <c r="EC436" s="309"/>
      <c r="ED436" s="309"/>
      <c r="EE436" s="309"/>
      <c r="EF436" s="309"/>
      <c r="EG436" s="309"/>
      <c r="EH436" s="309"/>
      <c r="EI436" s="309"/>
      <c r="EJ436" s="309"/>
      <c r="EK436" s="309"/>
      <c r="EL436" s="309"/>
      <c r="EM436" s="309"/>
      <c r="EN436" s="309"/>
      <c r="EO436" s="309"/>
      <c r="EP436" s="309"/>
      <c r="EQ436" s="309"/>
      <c r="ER436" s="309"/>
      <c r="ES436" s="309"/>
      <c r="ET436" s="309"/>
      <c r="EU436" s="309"/>
      <c r="EV436" s="309"/>
      <c r="EW436" s="309"/>
      <c r="EX436" s="309"/>
      <c r="EY436" s="309"/>
      <c r="EZ436" s="309"/>
      <c r="FA436" s="309"/>
      <c r="FB436" s="309"/>
      <c r="FC436" s="309"/>
      <c r="FD436" s="309"/>
      <c r="FE436" s="309"/>
      <c r="FF436" s="309"/>
      <c r="FG436" s="309"/>
      <c r="FH436" s="309"/>
      <c r="FI436" s="309"/>
      <c r="FJ436" s="309"/>
      <c r="FK436" s="309"/>
      <c r="FL436" s="309"/>
      <c r="FM436" s="309"/>
      <c r="FN436" s="309"/>
      <c r="FO436" s="309"/>
      <c r="FP436" s="309"/>
      <c r="FQ436" s="309"/>
      <c r="FR436" s="309"/>
      <c r="FS436" s="309"/>
      <c r="FT436" s="309"/>
      <c r="FU436" s="309"/>
      <c r="FV436" s="309"/>
      <c r="FW436" s="309"/>
      <c r="FX436" s="309"/>
      <c r="FY436" s="309"/>
      <c r="FZ436" s="309"/>
      <c r="GA436" s="309"/>
      <c r="GB436" s="309"/>
      <c r="GC436" s="309"/>
      <c r="GD436" s="309"/>
      <c r="GE436" s="309"/>
      <c r="GF436" s="309"/>
      <c r="GG436" s="309"/>
      <c r="GH436" s="309"/>
      <c r="GI436" s="309"/>
      <c r="GJ436" s="309"/>
      <c r="GK436" s="309"/>
      <c r="GL436" s="309"/>
      <c r="GM436" s="309"/>
      <c r="GN436" s="309"/>
      <c r="GO436" s="309"/>
      <c r="GP436" s="309"/>
      <c r="GQ436" s="309"/>
      <c r="GR436" s="309"/>
      <c r="GS436" s="309"/>
      <c r="GT436" s="309"/>
      <c r="GU436" s="309"/>
      <c r="GV436" s="309"/>
      <c r="GW436" s="309"/>
      <c r="GX436" s="309"/>
      <c r="GY436" s="309"/>
      <c r="GZ436" s="309"/>
      <c r="HA436" s="309"/>
      <c r="HB436" s="309"/>
      <c r="HC436" s="309"/>
      <c r="HD436" s="309"/>
      <c r="HE436" s="309"/>
      <c r="HF436" s="309"/>
      <c r="HG436" s="309"/>
      <c r="HH436" s="309"/>
      <c r="HI436" s="309"/>
      <c r="HJ436" s="309"/>
      <c r="HK436" s="309"/>
      <c r="HL436" s="309"/>
      <c r="HM436" s="309"/>
      <c r="HN436" s="309"/>
      <c r="HO436" s="309"/>
      <c r="HP436" s="309"/>
      <c r="HQ436" s="309"/>
      <c r="HR436" s="309"/>
      <c r="HS436" s="309"/>
      <c r="HT436" s="309"/>
      <c r="HU436" s="309"/>
      <c r="HV436" s="309"/>
      <c r="HW436" s="309"/>
      <c r="HX436" s="309"/>
      <c r="HY436" s="309"/>
      <c r="HZ436" s="309"/>
      <c r="IA436" s="309"/>
      <c r="IB436" s="309"/>
      <c r="IC436" s="309"/>
      <c r="ID436" s="309"/>
      <c r="IE436" s="309"/>
      <c r="IF436" s="309"/>
      <c r="IG436" s="309"/>
      <c r="IH436" s="309"/>
    </row>
    <row r="437" spans="1:242" ht="12.75" customHeight="1" x14ac:dyDescent="0.25">
      <c r="A437" s="247"/>
      <c r="B437" s="264"/>
      <c r="C437" s="264"/>
      <c r="D437" s="307"/>
      <c r="E437" s="307"/>
      <c r="F437" s="307"/>
      <c r="G437" s="307"/>
      <c r="H437" s="307"/>
      <c r="I437" s="307"/>
      <c r="J437" s="307"/>
      <c r="K437" s="307"/>
      <c r="L437" s="307"/>
      <c r="M437" s="307"/>
      <c r="N437" s="307"/>
      <c r="O437" s="307"/>
      <c r="P437" s="307"/>
      <c r="Q437" s="307"/>
      <c r="R437" s="307"/>
      <c r="S437" s="307"/>
      <c r="T437" s="307"/>
      <c r="U437" s="307"/>
      <c r="V437" s="307"/>
      <c r="W437" s="307"/>
      <c r="X437" s="307"/>
      <c r="Y437" s="307"/>
      <c r="Z437" s="307"/>
      <c r="AA437" s="307"/>
      <c r="AB437" s="307"/>
      <c r="AC437" s="307"/>
      <c r="AD437" s="307"/>
      <c r="AE437" s="307"/>
      <c r="AF437" s="307"/>
      <c r="AG437" s="307"/>
      <c r="AH437" s="307"/>
      <c r="AI437" s="307"/>
      <c r="AJ437" s="307"/>
      <c r="AK437" s="307"/>
      <c r="AL437" s="307"/>
      <c r="AM437" s="307"/>
      <c r="AN437" s="307"/>
      <c r="AO437" s="307"/>
      <c r="AP437" s="307"/>
      <c r="AQ437" s="307"/>
      <c r="AR437" s="307"/>
      <c r="AS437" s="307"/>
      <c r="AT437" s="307"/>
      <c r="AU437" s="307"/>
      <c r="AV437" s="307"/>
      <c r="AW437" s="307"/>
      <c r="AX437" s="307"/>
      <c r="AY437" s="307"/>
      <c r="AZ437" s="307"/>
      <c r="BA437" s="307"/>
      <c r="BB437" s="307"/>
      <c r="BC437" s="307"/>
      <c r="BD437" s="307"/>
      <c r="BE437" s="307"/>
      <c r="BF437" s="307"/>
      <c r="BG437" s="307"/>
      <c r="BH437" s="307"/>
      <c r="BI437" s="307"/>
      <c r="BJ437" s="307"/>
      <c r="BK437" s="307"/>
      <c r="BL437" s="307"/>
      <c r="BM437" s="307"/>
      <c r="BN437" s="307"/>
      <c r="BO437" s="307"/>
      <c r="BP437" s="307"/>
      <c r="BQ437" s="307"/>
      <c r="BR437" s="307"/>
      <c r="BS437" s="307"/>
      <c r="BT437" s="4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309"/>
      <c r="GV437" s="309"/>
      <c r="GW437" s="309"/>
      <c r="GX437" s="309"/>
      <c r="GY437" s="309"/>
      <c r="GZ437" s="309"/>
      <c r="HA437" s="309"/>
      <c r="HB437" s="309"/>
      <c r="HC437" s="309"/>
      <c r="HD437" s="309"/>
      <c r="HE437" s="309"/>
      <c r="HF437" s="309"/>
      <c r="HG437" s="309"/>
      <c r="HH437" s="309"/>
      <c r="HI437" s="309"/>
      <c r="HJ437" s="309"/>
      <c r="HK437" s="309"/>
      <c r="HL437" s="309"/>
      <c r="HM437" s="309"/>
      <c r="HN437" s="309"/>
      <c r="HO437" s="309"/>
      <c r="HP437" s="309"/>
      <c r="HQ437" s="309"/>
      <c r="HR437" s="309"/>
      <c r="HS437" s="309"/>
      <c r="HT437" s="309"/>
      <c r="HU437" s="309"/>
      <c r="HV437" s="309"/>
      <c r="HW437" s="309"/>
      <c r="HX437" s="309"/>
      <c r="HY437" s="309"/>
      <c r="HZ437" s="309"/>
      <c r="IA437" s="309"/>
      <c r="IB437" s="309"/>
      <c r="IC437" s="309"/>
      <c r="ID437" s="309"/>
      <c r="IE437" s="309"/>
      <c r="IF437" s="309"/>
      <c r="IG437" s="309"/>
      <c r="IH437" s="309"/>
    </row>
    <row r="438" spans="1:242" ht="12.75" customHeight="1" x14ac:dyDescent="0.25">
      <c r="A438" s="247"/>
      <c r="B438" s="264"/>
      <c r="C438" s="264"/>
      <c r="D438" s="307"/>
      <c r="E438" s="307"/>
      <c r="F438" s="307"/>
      <c r="G438" s="307"/>
      <c r="H438" s="307"/>
      <c r="I438" s="307"/>
      <c r="J438" s="307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  <c r="U438" s="307"/>
      <c r="V438" s="307"/>
      <c r="W438" s="307"/>
      <c r="X438" s="307"/>
      <c r="Y438" s="307"/>
      <c r="Z438" s="307"/>
      <c r="AA438" s="307"/>
      <c r="AB438" s="307"/>
      <c r="AC438" s="307"/>
      <c r="AD438" s="307"/>
      <c r="AE438" s="307"/>
      <c r="AF438" s="307"/>
      <c r="AG438" s="307"/>
      <c r="AH438" s="307"/>
      <c r="AI438" s="307"/>
      <c r="AJ438" s="307"/>
      <c r="AK438" s="307"/>
      <c r="AL438" s="307"/>
      <c r="AM438" s="307"/>
      <c r="AN438" s="307"/>
      <c r="AO438" s="307"/>
      <c r="AP438" s="307"/>
      <c r="AQ438" s="307"/>
      <c r="AR438" s="307"/>
      <c r="AS438" s="307"/>
      <c r="AT438" s="307"/>
      <c r="AU438" s="307"/>
      <c r="AV438" s="307"/>
      <c r="AW438" s="307"/>
      <c r="AX438" s="307"/>
      <c r="AY438" s="307"/>
      <c r="AZ438" s="307"/>
      <c r="BA438" s="307"/>
      <c r="BB438" s="307"/>
      <c r="BC438" s="307"/>
      <c r="BD438" s="307"/>
      <c r="BE438" s="307"/>
      <c r="BF438" s="307"/>
      <c r="BG438" s="307"/>
      <c r="BH438" s="307"/>
      <c r="BI438" s="307"/>
      <c r="BJ438" s="307"/>
      <c r="BK438" s="307"/>
      <c r="BL438" s="307"/>
      <c r="BM438" s="307"/>
      <c r="BN438" s="307"/>
      <c r="BO438" s="307"/>
      <c r="BP438" s="307"/>
      <c r="BQ438" s="307"/>
      <c r="BR438" s="307"/>
      <c r="BS438" s="307"/>
      <c r="BT438" s="4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309"/>
      <c r="GV438" s="309"/>
      <c r="GW438" s="309"/>
      <c r="GX438" s="309"/>
      <c r="GY438" s="309"/>
      <c r="GZ438" s="309"/>
      <c r="HA438" s="309"/>
      <c r="HB438" s="309"/>
      <c r="HC438" s="309"/>
      <c r="HD438" s="309"/>
      <c r="HE438" s="309"/>
      <c r="HF438" s="309"/>
      <c r="HG438" s="309"/>
      <c r="HH438" s="309"/>
      <c r="HI438" s="309"/>
      <c r="HJ438" s="309"/>
      <c r="HK438" s="309"/>
      <c r="HL438" s="309"/>
      <c r="HM438" s="309"/>
      <c r="HN438" s="309"/>
      <c r="HO438" s="309"/>
      <c r="HP438" s="309"/>
      <c r="HQ438" s="309"/>
      <c r="HR438" s="309"/>
      <c r="HS438" s="309"/>
      <c r="HT438" s="309"/>
      <c r="HU438" s="309"/>
      <c r="HV438" s="309"/>
      <c r="HW438" s="309"/>
      <c r="HX438" s="309"/>
      <c r="HY438" s="309"/>
      <c r="HZ438" s="309"/>
      <c r="IA438" s="309"/>
      <c r="IB438" s="309"/>
      <c r="IC438" s="309"/>
      <c r="ID438" s="309"/>
      <c r="IE438" s="309"/>
      <c r="IF438" s="309"/>
      <c r="IG438" s="309"/>
      <c r="IH438" s="309"/>
    </row>
    <row r="439" spans="1:242" ht="12.75" customHeight="1" x14ac:dyDescent="0.25">
      <c r="A439" s="247"/>
      <c r="B439" s="264"/>
      <c r="C439" s="264"/>
      <c r="D439" s="307"/>
      <c r="E439" s="307"/>
      <c r="F439" s="307"/>
      <c r="G439" s="307"/>
      <c r="H439" s="307"/>
      <c r="I439" s="307"/>
      <c r="J439" s="307"/>
      <c r="K439" s="307"/>
      <c r="L439" s="307"/>
      <c r="M439" s="307"/>
      <c r="N439" s="307"/>
      <c r="O439" s="307"/>
      <c r="P439" s="307"/>
      <c r="Q439" s="307"/>
      <c r="R439" s="307"/>
      <c r="S439" s="307"/>
      <c r="T439" s="307"/>
      <c r="U439" s="307"/>
      <c r="V439" s="307"/>
      <c r="W439" s="307"/>
      <c r="X439" s="307"/>
      <c r="Y439" s="307"/>
      <c r="Z439" s="307"/>
      <c r="AA439" s="307"/>
      <c r="AB439" s="307"/>
      <c r="AC439" s="307"/>
      <c r="AD439" s="307"/>
      <c r="AE439" s="307"/>
      <c r="AF439" s="307"/>
      <c r="AG439" s="307"/>
      <c r="AH439" s="307"/>
      <c r="AI439" s="307"/>
      <c r="AJ439" s="307"/>
      <c r="AK439" s="307"/>
      <c r="AL439" s="307"/>
      <c r="AM439" s="307"/>
      <c r="AN439" s="307"/>
      <c r="AO439" s="307"/>
      <c r="AP439" s="307"/>
      <c r="AQ439" s="307"/>
      <c r="AR439" s="307"/>
      <c r="AS439" s="307"/>
      <c r="AT439" s="307"/>
      <c r="AU439" s="307"/>
      <c r="AV439" s="307"/>
      <c r="AW439" s="307"/>
      <c r="AX439" s="307"/>
      <c r="AY439" s="307"/>
      <c r="AZ439" s="307"/>
      <c r="BA439" s="307"/>
      <c r="BB439" s="307"/>
      <c r="BC439" s="307"/>
      <c r="BD439" s="307"/>
      <c r="BE439" s="307"/>
      <c r="BF439" s="307"/>
      <c r="BG439" s="307"/>
      <c r="BH439" s="307"/>
      <c r="BI439" s="307"/>
      <c r="BJ439" s="307"/>
      <c r="BK439" s="307"/>
      <c r="BL439" s="307"/>
      <c r="BM439" s="307"/>
      <c r="BN439" s="307"/>
      <c r="BO439" s="307"/>
      <c r="BP439" s="307"/>
      <c r="BQ439" s="307"/>
      <c r="BR439" s="307"/>
      <c r="BS439" s="307"/>
      <c r="BT439" s="409"/>
      <c r="BV439" s="309"/>
      <c r="BW439" s="309"/>
      <c r="BX439" s="309"/>
      <c r="BY439" s="309"/>
      <c r="BZ439" s="309"/>
      <c r="CA439" s="309"/>
      <c r="CB439" s="309"/>
      <c r="CC439" s="309"/>
      <c r="CD439" s="309"/>
      <c r="CE439" s="309"/>
      <c r="CF439" s="309"/>
      <c r="CG439" s="309"/>
      <c r="CH439" s="309"/>
      <c r="CI439" s="309"/>
      <c r="CJ439" s="309"/>
      <c r="CK439" s="309"/>
      <c r="CL439" s="309"/>
      <c r="CM439" s="309"/>
      <c r="CN439" s="309"/>
      <c r="CO439" s="309"/>
      <c r="CP439" s="309"/>
      <c r="CQ439" s="309"/>
      <c r="CR439" s="309"/>
      <c r="CS439" s="309"/>
      <c r="CT439" s="309"/>
      <c r="CU439" s="309"/>
      <c r="CV439" s="309"/>
      <c r="CW439" s="309"/>
      <c r="CX439" s="309"/>
      <c r="CY439" s="309"/>
      <c r="CZ439" s="309"/>
      <c r="DA439" s="309"/>
      <c r="DB439" s="309"/>
      <c r="DC439" s="309"/>
      <c r="DD439" s="309"/>
      <c r="DE439" s="309"/>
      <c r="DF439" s="309"/>
      <c r="DG439" s="309"/>
      <c r="DH439" s="309"/>
      <c r="DI439" s="309"/>
      <c r="DJ439" s="309"/>
      <c r="DK439" s="309"/>
      <c r="DL439" s="309"/>
      <c r="DM439" s="309"/>
      <c r="DN439" s="309"/>
      <c r="DO439" s="309"/>
      <c r="DP439" s="309"/>
      <c r="DQ439" s="309"/>
      <c r="DR439" s="309"/>
      <c r="DS439" s="309"/>
      <c r="DT439" s="309"/>
      <c r="DU439" s="309"/>
      <c r="DV439" s="309"/>
      <c r="DW439" s="309"/>
      <c r="DX439" s="309"/>
      <c r="DY439" s="309"/>
      <c r="DZ439" s="309"/>
      <c r="EA439" s="309"/>
      <c r="EB439" s="309"/>
      <c r="EC439" s="309"/>
      <c r="ED439" s="309"/>
      <c r="EE439" s="309"/>
      <c r="EF439" s="309"/>
      <c r="EG439" s="309"/>
      <c r="EH439" s="309"/>
      <c r="EI439" s="309"/>
      <c r="EJ439" s="309"/>
      <c r="EK439" s="309"/>
      <c r="EL439" s="309"/>
      <c r="EM439" s="309"/>
      <c r="EN439" s="309"/>
      <c r="EO439" s="309"/>
      <c r="EP439" s="309"/>
      <c r="EQ439" s="309"/>
      <c r="ER439" s="309"/>
      <c r="ES439" s="309"/>
      <c r="ET439" s="309"/>
      <c r="EU439" s="309"/>
      <c r="EV439" s="309"/>
      <c r="EW439" s="309"/>
      <c r="EX439" s="309"/>
      <c r="EY439" s="309"/>
      <c r="EZ439" s="309"/>
      <c r="FA439" s="309"/>
      <c r="FB439" s="309"/>
      <c r="FC439" s="309"/>
      <c r="FD439" s="309"/>
      <c r="FE439" s="309"/>
      <c r="FF439" s="309"/>
      <c r="FG439" s="309"/>
      <c r="FH439" s="309"/>
      <c r="FI439" s="309"/>
      <c r="FJ439" s="309"/>
      <c r="FK439" s="309"/>
      <c r="FL439" s="309"/>
      <c r="FM439" s="309"/>
      <c r="FN439" s="309"/>
      <c r="FO439" s="309"/>
      <c r="FP439" s="309"/>
      <c r="FQ439" s="309"/>
      <c r="FR439" s="309"/>
      <c r="FS439" s="309"/>
      <c r="FT439" s="309"/>
      <c r="FU439" s="309"/>
      <c r="FV439" s="309"/>
      <c r="FW439" s="309"/>
      <c r="FX439" s="309"/>
      <c r="FY439" s="309"/>
      <c r="FZ439" s="309"/>
      <c r="GA439" s="309"/>
      <c r="GB439" s="309"/>
      <c r="GC439" s="309"/>
      <c r="GD439" s="309"/>
      <c r="GE439" s="309"/>
      <c r="GF439" s="309"/>
      <c r="GG439" s="309"/>
      <c r="GH439" s="309"/>
      <c r="GI439" s="309"/>
      <c r="GJ439" s="309"/>
      <c r="GK439" s="309"/>
      <c r="GL439" s="309"/>
      <c r="GM439" s="309"/>
      <c r="GN439" s="309"/>
      <c r="GO439" s="309"/>
      <c r="GP439" s="309"/>
      <c r="GQ439" s="309"/>
      <c r="GR439" s="309"/>
      <c r="GS439" s="309"/>
      <c r="GT439" s="309"/>
      <c r="GU439" s="309"/>
      <c r="GV439" s="309"/>
      <c r="GW439" s="309"/>
      <c r="GX439" s="309"/>
      <c r="GY439" s="309"/>
      <c r="GZ439" s="309"/>
      <c r="HA439" s="309"/>
      <c r="HB439" s="309"/>
      <c r="HC439" s="309"/>
      <c r="HD439" s="309"/>
      <c r="HE439" s="309"/>
      <c r="HF439" s="309"/>
      <c r="HG439" s="309"/>
      <c r="HH439" s="309"/>
      <c r="HI439" s="309"/>
      <c r="HJ439" s="309"/>
      <c r="HK439" s="309"/>
      <c r="HL439" s="309"/>
      <c r="HM439" s="309"/>
      <c r="HN439" s="309"/>
      <c r="HO439" s="309"/>
      <c r="HP439" s="309"/>
      <c r="HQ439" s="309"/>
      <c r="HR439" s="309"/>
      <c r="HS439" s="309"/>
      <c r="HT439" s="309"/>
      <c r="HU439" s="309"/>
      <c r="HV439" s="309"/>
      <c r="HW439" s="309"/>
      <c r="HX439" s="309"/>
      <c r="HY439" s="309"/>
      <c r="HZ439" s="309"/>
      <c r="IA439" s="309"/>
      <c r="IB439" s="309"/>
      <c r="IC439" s="309"/>
      <c r="ID439" s="309"/>
      <c r="IE439" s="309"/>
      <c r="IF439" s="309"/>
      <c r="IG439" s="309"/>
      <c r="IH439" s="309"/>
    </row>
    <row r="440" spans="1:242" ht="12.75" customHeight="1" x14ac:dyDescent="0.25">
      <c r="A440" s="247"/>
      <c r="B440" s="264"/>
      <c r="C440" s="264"/>
      <c r="D440" s="307"/>
      <c r="E440" s="307"/>
      <c r="F440" s="307"/>
      <c r="G440" s="307"/>
      <c r="H440" s="307"/>
      <c r="I440" s="307"/>
      <c r="J440" s="307"/>
      <c r="K440" s="307"/>
      <c r="L440" s="307"/>
      <c r="M440" s="307"/>
      <c r="N440" s="307"/>
      <c r="O440" s="307"/>
      <c r="P440" s="307"/>
      <c r="Q440" s="307"/>
      <c r="R440" s="307"/>
      <c r="S440" s="307"/>
      <c r="T440" s="307"/>
      <c r="U440" s="307"/>
      <c r="V440" s="307"/>
      <c r="W440" s="307"/>
      <c r="X440" s="307"/>
      <c r="Y440" s="307"/>
      <c r="Z440" s="307"/>
      <c r="AA440" s="307"/>
      <c r="AB440" s="307"/>
      <c r="AC440" s="307"/>
      <c r="AD440" s="307"/>
      <c r="AE440" s="307"/>
      <c r="AF440" s="307"/>
      <c r="AG440" s="307"/>
      <c r="AH440" s="307"/>
      <c r="AI440" s="307"/>
      <c r="AJ440" s="307"/>
      <c r="AK440" s="307"/>
      <c r="AL440" s="307"/>
      <c r="AM440" s="307"/>
      <c r="AN440" s="307"/>
      <c r="AO440" s="307"/>
      <c r="AP440" s="307"/>
      <c r="AQ440" s="307"/>
      <c r="AR440" s="307"/>
      <c r="AS440" s="307"/>
      <c r="AT440" s="307"/>
      <c r="AU440" s="307"/>
      <c r="AV440" s="307"/>
      <c r="AW440" s="307"/>
      <c r="AX440" s="307"/>
      <c r="AY440" s="307"/>
      <c r="AZ440" s="307"/>
      <c r="BA440" s="307"/>
      <c r="BB440" s="307"/>
      <c r="BC440" s="307"/>
      <c r="BD440" s="307"/>
      <c r="BE440" s="307"/>
      <c r="BF440" s="307"/>
      <c r="BG440" s="307"/>
      <c r="BH440" s="307"/>
      <c r="BI440" s="307"/>
      <c r="BJ440" s="307"/>
      <c r="BK440" s="307"/>
      <c r="BL440" s="307"/>
      <c r="BM440" s="307"/>
      <c r="BN440" s="307"/>
      <c r="BO440" s="307"/>
      <c r="BP440" s="307"/>
      <c r="BQ440" s="307"/>
      <c r="BR440" s="307"/>
      <c r="BS440" s="307"/>
      <c r="BT440" s="409"/>
      <c r="BV440" s="309"/>
      <c r="BW440" s="309"/>
      <c r="BX440" s="309"/>
      <c r="BY440" s="309"/>
      <c r="BZ440" s="309"/>
      <c r="CA440" s="309"/>
      <c r="CB440" s="309"/>
      <c r="CC440" s="309"/>
      <c r="CD440" s="309"/>
      <c r="CE440" s="309"/>
      <c r="CF440" s="309"/>
      <c r="CG440" s="309"/>
      <c r="CH440" s="309"/>
      <c r="CI440" s="309"/>
      <c r="CJ440" s="309"/>
      <c r="CK440" s="309"/>
      <c r="CL440" s="309"/>
      <c r="CM440" s="309"/>
      <c r="CN440" s="309"/>
      <c r="CO440" s="309"/>
      <c r="CP440" s="309"/>
      <c r="CQ440" s="309"/>
      <c r="CR440" s="309"/>
      <c r="CS440" s="309"/>
      <c r="CT440" s="309"/>
      <c r="CU440" s="309"/>
      <c r="CV440" s="309"/>
      <c r="CW440" s="309"/>
      <c r="CX440" s="309"/>
      <c r="CY440" s="309"/>
      <c r="CZ440" s="309"/>
      <c r="DA440" s="309"/>
      <c r="DB440" s="309"/>
      <c r="DC440" s="309"/>
      <c r="DD440" s="309"/>
      <c r="DE440" s="309"/>
      <c r="DF440" s="309"/>
      <c r="DG440" s="309"/>
      <c r="DH440" s="309"/>
      <c r="DI440" s="309"/>
      <c r="DJ440" s="309"/>
      <c r="DK440" s="309"/>
      <c r="DL440" s="309"/>
      <c r="DM440" s="309"/>
      <c r="DN440" s="309"/>
      <c r="DO440" s="309"/>
      <c r="DP440" s="309"/>
      <c r="DQ440" s="309"/>
      <c r="DR440" s="309"/>
      <c r="DS440" s="309"/>
      <c r="DT440" s="309"/>
      <c r="DU440" s="309"/>
      <c r="DV440" s="309"/>
      <c r="DW440" s="309"/>
      <c r="DX440" s="309"/>
      <c r="DY440" s="309"/>
      <c r="DZ440" s="309"/>
      <c r="EA440" s="309"/>
      <c r="EB440" s="309"/>
      <c r="EC440" s="309"/>
      <c r="ED440" s="309"/>
      <c r="EE440" s="309"/>
      <c r="EF440" s="309"/>
      <c r="EG440" s="309"/>
      <c r="EH440" s="309"/>
      <c r="EI440" s="309"/>
      <c r="EJ440" s="309"/>
      <c r="EK440" s="309"/>
      <c r="EL440" s="309"/>
      <c r="EM440" s="309"/>
      <c r="EN440" s="309"/>
      <c r="EO440" s="309"/>
      <c r="EP440" s="309"/>
      <c r="EQ440" s="309"/>
      <c r="ER440" s="309"/>
      <c r="ES440" s="309"/>
      <c r="ET440" s="309"/>
      <c r="EU440" s="309"/>
      <c r="EV440" s="309"/>
      <c r="EW440" s="309"/>
      <c r="EX440" s="309"/>
      <c r="EY440" s="309"/>
      <c r="EZ440" s="309"/>
      <c r="FA440" s="309"/>
      <c r="FB440" s="309"/>
      <c r="FC440" s="309"/>
      <c r="FD440" s="309"/>
      <c r="FE440" s="309"/>
      <c r="FF440" s="309"/>
      <c r="FG440" s="309"/>
      <c r="FH440" s="309"/>
      <c r="FI440" s="309"/>
      <c r="FJ440" s="309"/>
      <c r="FK440" s="309"/>
      <c r="FL440" s="309"/>
      <c r="FM440" s="309"/>
      <c r="FN440" s="309"/>
      <c r="FO440" s="309"/>
      <c r="FP440" s="309"/>
      <c r="FQ440" s="309"/>
      <c r="FR440" s="309"/>
      <c r="FS440" s="309"/>
      <c r="FT440" s="309"/>
      <c r="FU440" s="309"/>
      <c r="FV440" s="309"/>
      <c r="FW440" s="309"/>
      <c r="FX440" s="309"/>
      <c r="FY440" s="309"/>
      <c r="FZ440" s="309"/>
      <c r="GA440" s="309"/>
      <c r="GB440" s="309"/>
      <c r="GC440" s="309"/>
      <c r="GD440" s="309"/>
      <c r="GE440" s="309"/>
      <c r="GF440" s="309"/>
      <c r="GG440" s="309"/>
      <c r="GH440" s="309"/>
      <c r="GI440" s="309"/>
      <c r="GJ440" s="309"/>
      <c r="GK440" s="309"/>
      <c r="GL440" s="309"/>
      <c r="GM440" s="309"/>
      <c r="GN440" s="309"/>
      <c r="GO440" s="309"/>
      <c r="GP440" s="309"/>
      <c r="GQ440" s="309"/>
      <c r="GR440" s="309"/>
      <c r="GS440" s="309"/>
      <c r="GT440" s="309"/>
      <c r="GU440" s="309"/>
      <c r="GV440" s="309"/>
      <c r="GW440" s="309"/>
      <c r="GX440" s="309"/>
      <c r="GY440" s="309"/>
      <c r="GZ440" s="309"/>
      <c r="HA440" s="309"/>
      <c r="HB440" s="309"/>
      <c r="HC440" s="309"/>
      <c r="HD440" s="309"/>
      <c r="HE440" s="309"/>
      <c r="HF440" s="309"/>
      <c r="HG440" s="309"/>
      <c r="HH440" s="309"/>
      <c r="HI440" s="309"/>
      <c r="HJ440" s="309"/>
      <c r="HK440" s="309"/>
      <c r="HL440" s="309"/>
      <c r="HM440" s="309"/>
      <c r="HN440" s="309"/>
      <c r="HO440" s="309"/>
      <c r="HP440" s="309"/>
      <c r="HQ440" s="309"/>
      <c r="HR440" s="309"/>
      <c r="HS440" s="309"/>
      <c r="HT440" s="309"/>
      <c r="HU440" s="309"/>
      <c r="HV440" s="309"/>
      <c r="HW440" s="309"/>
      <c r="HX440" s="309"/>
      <c r="HY440" s="309"/>
      <c r="HZ440" s="309"/>
      <c r="IA440" s="309"/>
      <c r="IB440" s="309"/>
      <c r="IC440" s="309"/>
      <c r="ID440" s="309"/>
      <c r="IE440" s="309"/>
      <c r="IF440" s="309"/>
      <c r="IG440" s="309"/>
      <c r="IH440" s="309"/>
    </row>
    <row r="441" spans="1:242" ht="12.75" customHeight="1" x14ac:dyDescent="0.25">
      <c r="A441" s="247"/>
      <c r="B441" s="264"/>
      <c r="C441" s="264"/>
      <c r="D441" s="307"/>
      <c r="E441" s="307"/>
      <c r="F441" s="307"/>
      <c r="G441" s="307"/>
      <c r="H441" s="307"/>
      <c r="I441" s="307"/>
      <c r="J441" s="307"/>
      <c r="K441" s="307"/>
      <c r="L441" s="307"/>
      <c r="M441" s="307"/>
      <c r="N441" s="307"/>
      <c r="O441" s="307"/>
      <c r="P441" s="307"/>
      <c r="Q441" s="307"/>
      <c r="R441" s="307"/>
      <c r="S441" s="307"/>
      <c r="T441" s="307"/>
      <c r="U441" s="307"/>
      <c r="V441" s="307"/>
      <c r="W441" s="307"/>
      <c r="X441" s="307"/>
      <c r="Y441" s="307"/>
      <c r="Z441" s="307"/>
      <c r="AA441" s="307"/>
      <c r="AB441" s="307"/>
      <c r="AC441" s="307"/>
      <c r="AD441" s="307"/>
      <c r="AE441" s="307"/>
      <c r="AF441" s="307"/>
      <c r="AG441" s="307"/>
      <c r="AH441" s="307"/>
      <c r="AI441" s="307"/>
      <c r="AJ441" s="307"/>
      <c r="AK441" s="307"/>
      <c r="AL441" s="307"/>
      <c r="AM441" s="307"/>
      <c r="AN441" s="307"/>
      <c r="AO441" s="307"/>
      <c r="AP441" s="307"/>
      <c r="AQ441" s="307"/>
      <c r="AR441" s="307"/>
      <c r="AS441" s="307"/>
      <c r="AT441" s="307"/>
      <c r="AU441" s="307"/>
      <c r="AV441" s="307"/>
      <c r="AW441" s="307"/>
      <c r="AX441" s="307"/>
      <c r="AY441" s="307"/>
      <c r="AZ441" s="307"/>
      <c r="BA441" s="307"/>
      <c r="BB441" s="307"/>
      <c r="BC441" s="307"/>
      <c r="BD441" s="307"/>
      <c r="BE441" s="307"/>
      <c r="BF441" s="307"/>
      <c r="BG441" s="307"/>
      <c r="BH441" s="307"/>
      <c r="BI441" s="307"/>
      <c r="BJ441" s="307"/>
      <c r="BK441" s="307"/>
      <c r="BL441" s="307"/>
      <c r="BM441" s="307"/>
      <c r="BN441" s="307"/>
      <c r="BO441" s="307"/>
      <c r="BP441" s="307"/>
      <c r="BQ441" s="307"/>
      <c r="BR441" s="307"/>
      <c r="BS441" s="307"/>
      <c r="BT441" s="409"/>
      <c r="BV441" s="309"/>
      <c r="BW441" s="309"/>
      <c r="BX441" s="309"/>
      <c r="BY441" s="309"/>
      <c r="BZ441" s="309"/>
      <c r="CA441" s="309"/>
      <c r="CB441" s="309"/>
      <c r="CC441" s="309"/>
      <c r="CD441" s="309"/>
      <c r="CE441" s="309"/>
      <c r="CF441" s="309"/>
      <c r="CG441" s="309"/>
      <c r="CH441" s="309"/>
      <c r="CI441" s="309"/>
      <c r="CJ441" s="309"/>
      <c r="CK441" s="309"/>
      <c r="CL441" s="309"/>
      <c r="CM441" s="309"/>
      <c r="CN441" s="309"/>
      <c r="CO441" s="309"/>
      <c r="CP441" s="309"/>
      <c r="CQ441" s="309"/>
      <c r="CR441" s="309"/>
      <c r="CS441" s="309"/>
      <c r="CT441" s="309"/>
      <c r="CU441" s="309"/>
      <c r="CV441" s="309"/>
      <c r="CW441" s="309"/>
      <c r="CX441" s="309"/>
      <c r="CY441" s="309"/>
      <c r="CZ441" s="309"/>
      <c r="DA441" s="309"/>
      <c r="DB441" s="309"/>
      <c r="DC441" s="309"/>
      <c r="DD441" s="309"/>
      <c r="DE441" s="309"/>
      <c r="DF441" s="309"/>
      <c r="DG441" s="309"/>
      <c r="DH441" s="309"/>
      <c r="DI441" s="309"/>
      <c r="DJ441" s="309"/>
      <c r="DK441" s="309"/>
      <c r="DL441" s="309"/>
      <c r="DM441" s="309"/>
      <c r="DN441" s="309"/>
      <c r="DO441" s="309"/>
      <c r="DP441" s="309"/>
      <c r="DQ441" s="309"/>
      <c r="DR441" s="309"/>
      <c r="DS441" s="309"/>
      <c r="DT441" s="309"/>
      <c r="DU441" s="309"/>
      <c r="DV441" s="309"/>
      <c r="DW441" s="309"/>
      <c r="DX441" s="309"/>
      <c r="DY441" s="309"/>
      <c r="DZ441" s="309"/>
      <c r="EA441" s="309"/>
      <c r="EB441" s="309"/>
      <c r="EC441" s="309"/>
      <c r="ED441" s="309"/>
      <c r="EE441" s="309"/>
      <c r="EF441" s="309"/>
      <c r="EG441" s="309"/>
      <c r="EH441" s="309"/>
      <c r="EI441" s="309"/>
      <c r="EJ441" s="309"/>
      <c r="EK441" s="309"/>
      <c r="EL441" s="309"/>
      <c r="EM441" s="309"/>
      <c r="EN441" s="309"/>
      <c r="EO441" s="309"/>
      <c r="EP441" s="309"/>
      <c r="EQ441" s="309"/>
      <c r="ER441" s="309"/>
      <c r="ES441" s="309"/>
      <c r="ET441" s="309"/>
      <c r="EU441" s="309"/>
      <c r="EV441" s="309"/>
      <c r="EW441" s="309"/>
      <c r="EX441" s="309"/>
      <c r="EY441" s="309"/>
      <c r="EZ441" s="309"/>
      <c r="FA441" s="309"/>
      <c r="FB441" s="309"/>
      <c r="FC441" s="309"/>
      <c r="FD441" s="309"/>
      <c r="FE441" s="309"/>
      <c r="FF441" s="309"/>
      <c r="FG441" s="309"/>
      <c r="FH441" s="309"/>
      <c r="FI441" s="309"/>
      <c r="FJ441" s="309"/>
      <c r="FK441" s="309"/>
      <c r="FL441" s="309"/>
      <c r="FM441" s="309"/>
      <c r="FN441" s="309"/>
      <c r="FO441" s="309"/>
      <c r="FP441" s="309"/>
      <c r="FQ441" s="309"/>
      <c r="FR441" s="309"/>
      <c r="FS441" s="309"/>
      <c r="FT441" s="309"/>
      <c r="FU441" s="309"/>
      <c r="FV441" s="309"/>
      <c r="FW441" s="309"/>
      <c r="FX441" s="309"/>
      <c r="FY441" s="309"/>
      <c r="FZ441" s="309"/>
      <c r="GA441" s="309"/>
      <c r="GB441" s="309"/>
      <c r="GC441" s="309"/>
      <c r="GD441" s="309"/>
      <c r="GE441" s="309"/>
      <c r="GF441" s="309"/>
      <c r="GG441" s="309"/>
      <c r="GH441" s="309"/>
      <c r="GI441" s="309"/>
      <c r="GJ441" s="309"/>
      <c r="GK441" s="309"/>
      <c r="GL441" s="309"/>
      <c r="GM441" s="309"/>
      <c r="GN441" s="309"/>
      <c r="GO441" s="309"/>
      <c r="GP441" s="309"/>
      <c r="GQ441" s="309"/>
      <c r="GR441" s="309"/>
      <c r="GS441" s="309"/>
      <c r="GT441" s="309"/>
      <c r="GU441" s="309"/>
      <c r="GV441" s="309"/>
      <c r="GW441" s="309"/>
      <c r="GX441" s="309"/>
      <c r="GY441" s="309"/>
      <c r="GZ441" s="309"/>
      <c r="HA441" s="309"/>
      <c r="HB441" s="309"/>
      <c r="HC441" s="309"/>
      <c r="HD441" s="309"/>
      <c r="HE441" s="309"/>
      <c r="HF441" s="309"/>
      <c r="HG441" s="309"/>
      <c r="HH441" s="309"/>
      <c r="HI441" s="309"/>
      <c r="HJ441" s="309"/>
      <c r="HK441" s="309"/>
      <c r="HL441" s="309"/>
      <c r="HM441" s="309"/>
      <c r="HN441" s="309"/>
      <c r="HO441" s="309"/>
      <c r="HP441" s="309"/>
      <c r="HQ441" s="309"/>
      <c r="HR441" s="309"/>
      <c r="HS441" s="309"/>
      <c r="HT441" s="309"/>
      <c r="HU441" s="309"/>
      <c r="HV441" s="309"/>
      <c r="HW441" s="309"/>
      <c r="HX441" s="309"/>
      <c r="HY441" s="309"/>
      <c r="HZ441" s="309"/>
      <c r="IA441" s="309"/>
      <c r="IB441" s="309"/>
      <c r="IC441" s="309"/>
      <c r="ID441" s="309"/>
      <c r="IE441" s="309"/>
      <c r="IF441" s="309"/>
      <c r="IG441" s="309"/>
      <c r="IH441" s="309"/>
    </row>
    <row r="442" spans="1:242" ht="12.75" customHeight="1" x14ac:dyDescent="0.25">
      <c r="A442" s="247"/>
      <c r="B442" s="264"/>
      <c r="C442" s="264"/>
      <c r="D442" s="307"/>
      <c r="E442" s="307"/>
      <c r="F442" s="307"/>
      <c r="G442" s="307"/>
      <c r="H442" s="307"/>
      <c r="I442" s="307"/>
      <c r="J442" s="307"/>
      <c r="K442" s="307"/>
      <c r="L442" s="307"/>
      <c r="M442" s="307"/>
      <c r="N442" s="307"/>
      <c r="O442" s="307"/>
      <c r="P442" s="307"/>
      <c r="Q442" s="307"/>
      <c r="R442" s="307"/>
      <c r="S442" s="307"/>
      <c r="T442" s="307"/>
      <c r="U442" s="307"/>
      <c r="V442" s="307"/>
      <c r="W442" s="307"/>
      <c r="X442" s="307"/>
      <c r="Y442" s="307"/>
      <c r="Z442" s="307"/>
      <c r="AA442" s="307"/>
      <c r="AB442" s="307"/>
      <c r="AC442" s="307"/>
      <c r="AD442" s="307"/>
      <c r="AE442" s="307"/>
      <c r="AF442" s="307"/>
      <c r="AG442" s="307"/>
      <c r="AH442" s="307"/>
      <c r="AI442" s="307"/>
      <c r="AJ442" s="307"/>
      <c r="AK442" s="307"/>
      <c r="AL442" s="307"/>
      <c r="AM442" s="307"/>
      <c r="AN442" s="307"/>
      <c r="AO442" s="307"/>
      <c r="AP442" s="307"/>
      <c r="AQ442" s="307"/>
      <c r="AR442" s="307"/>
      <c r="AS442" s="307"/>
      <c r="AT442" s="307"/>
      <c r="AU442" s="307"/>
      <c r="AV442" s="307"/>
      <c r="AW442" s="307"/>
      <c r="AX442" s="307"/>
      <c r="AY442" s="307"/>
      <c r="AZ442" s="307"/>
      <c r="BA442" s="307"/>
      <c r="BB442" s="307"/>
      <c r="BC442" s="307"/>
      <c r="BD442" s="307"/>
      <c r="BE442" s="307"/>
      <c r="BF442" s="307"/>
      <c r="BG442" s="307"/>
      <c r="BH442" s="307"/>
      <c r="BI442" s="307"/>
      <c r="BJ442" s="307"/>
      <c r="BK442" s="307"/>
      <c r="BL442" s="307"/>
      <c r="BM442" s="307"/>
      <c r="BN442" s="307"/>
      <c r="BO442" s="307"/>
      <c r="BP442" s="307"/>
      <c r="BQ442" s="307"/>
      <c r="BR442" s="307"/>
      <c r="BS442" s="307"/>
      <c r="BT442" s="409"/>
      <c r="BV442" s="309"/>
      <c r="BW442" s="309"/>
      <c r="BX442" s="309"/>
      <c r="BY442" s="309"/>
      <c r="BZ442" s="309"/>
      <c r="CA442" s="309"/>
      <c r="CB442" s="309"/>
      <c r="CC442" s="309"/>
      <c r="CD442" s="309"/>
      <c r="CE442" s="309"/>
      <c r="CF442" s="309"/>
      <c r="CG442" s="309"/>
      <c r="CH442" s="309"/>
      <c r="CI442" s="309"/>
      <c r="CJ442" s="309"/>
      <c r="CK442" s="309"/>
      <c r="CL442" s="309"/>
      <c r="CM442" s="309"/>
      <c r="CN442" s="309"/>
      <c r="CO442" s="309"/>
      <c r="CP442" s="309"/>
      <c r="CQ442" s="309"/>
      <c r="CR442" s="309"/>
      <c r="CS442" s="309"/>
      <c r="CT442" s="309"/>
      <c r="CU442" s="309"/>
      <c r="CV442" s="309"/>
      <c r="CW442" s="309"/>
      <c r="CX442" s="309"/>
      <c r="CY442" s="309"/>
      <c r="CZ442" s="309"/>
      <c r="DA442" s="309"/>
      <c r="DB442" s="309"/>
      <c r="DC442" s="309"/>
      <c r="DD442" s="309"/>
      <c r="DE442" s="309"/>
      <c r="DF442" s="309"/>
      <c r="DG442" s="309"/>
      <c r="DH442" s="309"/>
      <c r="DI442" s="309"/>
      <c r="DJ442" s="309"/>
      <c r="DK442" s="309"/>
      <c r="DL442" s="309"/>
      <c r="DM442" s="309"/>
      <c r="DN442" s="309"/>
      <c r="DO442" s="309"/>
      <c r="DP442" s="309"/>
      <c r="DQ442" s="309"/>
      <c r="DR442" s="309"/>
      <c r="DS442" s="309"/>
      <c r="DT442" s="309"/>
      <c r="DU442" s="309"/>
      <c r="DV442" s="309"/>
      <c r="DW442" s="309"/>
      <c r="DX442" s="309"/>
      <c r="DY442" s="309"/>
      <c r="DZ442" s="309"/>
      <c r="EA442" s="309"/>
      <c r="EB442" s="309"/>
      <c r="EC442" s="309"/>
      <c r="ED442" s="309"/>
      <c r="EE442" s="309"/>
      <c r="EF442" s="309"/>
      <c r="EG442" s="309"/>
      <c r="EH442" s="309"/>
      <c r="EI442" s="309"/>
      <c r="EJ442" s="309"/>
      <c r="EK442" s="309"/>
      <c r="EL442" s="309"/>
      <c r="EM442" s="309"/>
      <c r="EN442" s="309"/>
      <c r="EO442" s="309"/>
      <c r="EP442" s="309"/>
      <c r="EQ442" s="309"/>
      <c r="ER442" s="309"/>
      <c r="ES442" s="309"/>
      <c r="ET442" s="309"/>
      <c r="EU442" s="309"/>
      <c r="EV442" s="309"/>
      <c r="EW442" s="309"/>
      <c r="EX442" s="309"/>
      <c r="EY442" s="309"/>
      <c r="EZ442" s="309"/>
      <c r="FA442" s="309"/>
      <c r="FB442" s="309"/>
      <c r="FC442" s="309"/>
      <c r="FD442" s="309"/>
      <c r="FE442" s="309"/>
      <c r="FF442" s="309"/>
      <c r="FG442" s="309"/>
      <c r="FH442" s="309"/>
      <c r="FI442" s="309"/>
      <c r="FJ442" s="309"/>
      <c r="FK442" s="309"/>
      <c r="FL442" s="309"/>
      <c r="FM442" s="309"/>
      <c r="FN442" s="309"/>
      <c r="FO442" s="309"/>
      <c r="FP442" s="309"/>
      <c r="FQ442" s="309"/>
      <c r="FR442" s="309"/>
      <c r="FS442" s="309"/>
      <c r="FT442" s="309"/>
      <c r="FU442" s="309"/>
      <c r="FV442" s="309"/>
      <c r="FW442" s="309"/>
      <c r="FX442" s="309"/>
      <c r="FY442" s="309"/>
      <c r="FZ442" s="309"/>
      <c r="GA442" s="309"/>
      <c r="GB442" s="309"/>
      <c r="GC442" s="309"/>
      <c r="GD442" s="309"/>
      <c r="GE442" s="309"/>
      <c r="GF442" s="309"/>
      <c r="GG442" s="309"/>
      <c r="GH442" s="309"/>
      <c r="GI442" s="309"/>
      <c r="GJ442" s="309"/>
      <c r="GK442" s="309"/>
      <c r="GL442" s="309"/>
      <c r="GM442" s="309"/>
      <c r="GN442" s="309"/>
      <c r="GO442" s="309"/>
      <c r="GP442" s="309"/>
      <c r="GQ442" s="309"/>
      <c r="GR442" s="309"/>
      <c r="GS442" s="309"/>
      <c r="GT442" s="309"/>
      <c r="GU442" s="309"/>
      <c r="GV442" s="309"/>
      <c r="GW442" s="309"/>
      <c r="GX442" s="309"/>
      <c r="GY442" s="309"/>
      <c r="GZ442" s="309"/>
      <c r="HA442" s="309"/>
      <c r="HB442" s="309"/>
      <c r="HC442" s="309"/>
      <c r="HD442" s="309"/>
      <c r="HE442" s="309"/>
      <c r="HF442" s="309"/>
      <c r="HG442" s="309"/>
      <c r="HH442" s="309"/>
      <c r="HI442" s="309"/>
      <c r="HJ442" s="309"/>
      <c r="HK442" s="309"/>
      <c r="HL442" s="309"/>
      <c r="HM442" s="309"/>
      <c r="HN442" s="309"/>
      <c r="HO442" s="309"/>
      <c r="HP442" s="309"/>
      <c r="HQ442" s="309"/>
      <c r="HR442" s="309"/>
      <c r="HS442" s="309"/>
      <c r="HT442" s="309"/>
      <c r="HU442" s="309"/>
      <c r="HV442" s="309"/>
      <c r="HW442" s="309"/>
      <c r="HX442" s="309"/>
      <c r="HY442" s="309"/>
      <c r="HZ442" s="309"/>
      <c r="IA442" s="309"/>
      <c r="IB442" s="309"/>
      <c r="IC442" s="309"/>
      <c r="ID442" s="309"/>
      <c r="IE442" s="309"/>
      <c r="IF442" s="309"/>
      <c r="IG442" s="309"/>
      <c r="IH442" s="309"/>
    </row>
    <row r="443" spans="1:242" ht="12.75" customHeight="1" x14ac:dyDescent="0.25">
      <c r="A443" s="247"/>
      <c r="B443" s="264"/>
      <c r="C443" s="264"/>
      <c r="D443" s="307"/>
      <c r="E443" s="307"/>
      <c r="F443" s="307"/>
      <c r="G443" s="307"/>
      <c r="H443" s="307"/>
      <c r="I443" s="307"/>
      <c r="J443" s="307"/>
      <c r="K443" s="307"/>
      <c r="L443" s="307"/>
      <c r="M443" s="307"/>
      <c r="N443" s="307"/>
      <c r="O443" s="307"/>
      <c r="P443" s="307"/>
      <c r="Q443" s="307"/>
      <c r="R443" s="307"/>
      <c r="S443" s="307"/>
      <c r="T443" s="307"/>
      <c r="U443" s="307"/>
      <c r="V443" s="307"/>
      <c r="W443" s="307"/>
      <c r="X443" s="307"/>
      <c r="Y443" s="307"/>
      <c r="Z443" s="307"/>
      <c r="AA443" s="307"/>
      <c r="AB443" s="307"/>
      <c r="AC443" s="307"/>
      <c r="AD443" s="307"/>
      <c r="AE443" s="307"/>
      <c r="AF443" s="307"/>
      <c r="AG443" s="307"/>
      <c r="AH443" s="307"/>
      <c r="AI443" s="307"/>
      <c r="AJ443" s="307"/>
      <c r="AK443" s="307"/>
      <c r="AL443" s="307"/>
      <c r="AM443" s="307"/>
      <c r="AN443" s="307"/>
      <c r="AO443" s="307"/>
      <c r="AP443" s="307"/>
      <c r="AQ443" s="307"/>
      <c r="AR443" s="307"/>
      <c r="AS443" s="307"/>
      <c r="AT443" s="307"/>
      <c r="AU443" s="307"/>
      <c r="AV443" s="307"/>
      <c r="AW443" s="307"/>
      <c r="AX443" s="307"/>
      <c r="AY443" s="307"/>
      <c r="AZ443" s="307"/>
      <c r="BA443" s="307"/>
      <c r="BB443" s="307"/>
      <c r="BC443" s="307"/>
      <c r="BD443" s="307"/>
      <c r="BE443" s="307"/>
      <c r="BF443" s="307"/>
      <c r="BG443" s="307"/>
      <c r="BH443" s="307"/>
      <c r="BI443" s="307"/>
      <c r="BJ443" s="307"/>
      <c r="BK443" s="307"/>
      <c r="BL443" s="307"/>
      <c r="BM443" s="307"/>
      <c r="BN443" s="307"/>
      <c r="BO443" s="307"/>
      <c r="BP443" s="307"/>
      <c r="BQ443" s="307"/>
      <c r="BR443" s="307"/>
      <c r="BS443" s="307"/>
      <c r="BT443" s="409"/>
      <c r="BV443" s="309"/>
      <c r="BW443" s="309"/>
      <c r="BX443" s="309"/>
      <c r="BY443" s="309"/>
      <c r="BZ443" s="309"/>
      <c r="CA443" s="309"/>
      <c r="CB443" s="309"/>
      <c r="CC443" s="309"/>
      <c r="CD443" s="309"/>
      <c r="CE443" s="309"/>
      <c r="CF443" s="309"/>
      <c r="CG443" s="309"/>
      <c r="CH443" s="309"/>
      <c r="CI443" s="309"/>
      <c r="CJ443" s="309"/>
      <c r="CK443" s="309"/>
      <c r="CL443" s="309"/>
      <c r="CM443" s="309"/>
      <c r="CN443" s="309"/>
      <c r="CO443" s="309"/>
      <c r="CP443" s="309"/>
      <c r="CQ443" s="309"/>
      <c r="CR443" s="309"/>
      <c r="CS443" s="309"/>
      <c r="CT443" s="309"/>
      <c r="CU443" s="309"/>
      <c r="CV443" s="309"/>
      <c r="CW443" s="309"/>
      <c r="CX443" s="309"/>
      <c r="CY443" s="309"/>
      <c r="CZ443" s="309"/>
      <c r="DA443" s="309"/>
      <c r="DB443" s="309"/>
      <c r="DC443" s="309"/>
      <c r="DD443" s="309"/>
      <c r="DE443" s="309"/>
      <c r="DF443" s="309"/>
      <c r="DG443" s="309"/>
      <c r="DH443" s="309"/>
      <c r="DI443" s="309"/>
      <c r="DJ443" s="309"/>
      <c r="DK443" s="309"/>
      <c r="DL443" s="309"/>
      <c r="DM443" s="309"/>
      <c r="DN443" s="309"/>
      <c r="DO443" s="309"/>
      <c r="DP443" s="309"/>
      <c r="DQ443" s="309"/>
      <c r="DR443" s="309"/>
      <c r="DS443" s="309"/>
      <c r="DT443" s="309"/>
      <c r="DU443" s="309"/>
      <c r="DV443" s="309"/>
      <c r="DW443" s="309"/>
      <c r="DX443" s="309"/>
      <c r="DY443" s="309"/>
      <c r="DZ443" s="309"/>
      <c r="EA443" s="309"/>
      <c r="EB443" s="309"/>
      <c r="EC443" s="309"/>
      <c r="ED443" s="309"/>
      <c r="EE443" s="309"/>
      <c r="EF443" s="309"/>
      <c r="EG443" s="309"/>
      <c r="EH443" s="309"/>
      <c r="EI443" s="309"/>
      <c r="EJ443" s="309"/>
      <c r="EK443" s="309"/>
      <c r="EL443" s="309"/>
      <c r="EM443" s="309"/>
      <c r="EN443" s="309"/>
      <c r="EO443" s="309"/>
      <c r="EP443" s="309"/>
      <c r="EQ443" s="309"/>
      <c r="ER443" s="309"/>
      <c r="ES443" s="309"/>
      <c r="ET443" s="309"/>
      <c r="EU443" s="309"/>
      <c r="EV443" s="309"/>
      <c r="EW443" s="309"/>
      <c r="EX443" s="309"/>
      <c r="EY443" s="309"/>
      <c r="EZ443" s="309"/>
      <c r="FA443" s="309"/>
      <c r="FB443" s="309"/>
      <c r="FC443" s="309"/>
      <c r="FD443" s="309"/>
      <c r="FE443" s="309"/>
      <c r="FF443" s="309"/>
      <c r="FG443" s="309"/>
      <c r="FH443" s="309"/>
      <c r="FI443" s="309"/>
      <c r="FJ443" s="309"/>
      <c r="FK443" s="309"/>
      <c r="FL443" s="309"/>
      <c r="FM443" s="309"/>
      <c r="FN443" s="309"/>
      <c r="FO443" s="309"/>
      <c r="FP443" s="309"/>
      <c r="FQ443" s="309"/>
      <c r="FR443" s="309"/>
      <c r="FS443" s="309"/>
      <c r="FT443" s="309"/>
      <c r="FU443" s="309"/>
      <c r="FV443" s="309"/>
      <c r="FW443" s="309"/>
      <c r="FX443" s="309"/>
      <c r="FY443" s="309"/>
      <c r="FZ443" s="309"/>
      <c r="GA443" s="309"/>
      <c r="GB443" s="309"/>
      <c r="GC443" s="309"/>
      <c r="GD443" s="309"/>
      <c r="GE443" s="309"/>
      <c r="GF443" s="309"/>
      <c r="GG443" s="309"/>
      <c r="GH443" s="309"/>
      <c r="GI443" s="309"/>
      <c r="GJ443" s="309"/>
      <c r="GK443" s="309"/>
      <c r="GL443" s="309"/>
      <c r="GM443" s="309"/>
      <c r="GN443" s="309"/>
      <c r="GO443" s="309"/>
      <c r="GP443" s="309"/>
      <c r="GQ443" s="309"/>
      <c r="GR443" s="309"/>
      <c r="GS443" s="309"/>
      <c r="GT443" s="309"/>
      <c r="GU443" s="309"/>
      <c r="GV443" s="309"/>
      <c r="GW443" s="309"/>
      <c r="GX443" s="309"/>
      <c r="GY443" s="309"/>
      <c r="GZ443" s="309"/>
      <c r="HA443" s="309"/>
      <c r="HB443" s="309"/>
      <c r="HC443" s="309"/>
      <c r="HD443" s="309"/>
      <c r="HE443" s="309"/>
      <c r="HF443" s="309"/>
      <c r="HG443" s="309"/>
      <c r="HH443" s="309"/>
      <c r="HI443" s="309"/>
      <c r="HJ443" s="309"/>
      <c r="HK443" s="309"/>
      <c r="HL443" s="309"/>
      <c r="HM443" s="309"/>
      <c r="HN443" s="309"/>
      <c r="HO443" s="309"/>
      <c r="HP443" s="309"/>
      <c r="HQ443" s="309"/>
      <c r="HR443" s="309"/>
      <c r="HS443" s="309"/>
      <c r="HT443" s="309"/>
      <c r="HU443" s="309"/>
      <c r="HV443" s="309"/>
      <c r="HW443" s="309"/>
      <c r="HX443" s="309"/>
      <c r="HY443" s="309"/>
      <c r="HZ443" s="309"/>
      <c r="IA443" s="309"/>
      <c r="IB443" s="309"/>
      <c r="IC443" s="309"/>
      <c r="ID443" s="309"/>
      <c r="IE443" s="309"/>
      <c r="IF443" s="309"/>
      <c r="IG443" s="309"/>
      <c r="IH443" s="309"/>
    </row>
    <row r="444" spans="1:242" ht="12.75" customHeight="1" x14ac:dyDescent="0.25">
      <c r="A444" s="247"/>
      <c r="B444" s="264"/>
      <c r="C444" s="264"/>
      <c r="D444" s="307"/>
      <c r="E444" s="307"/>
      <c r="F444" s="307"/>
      <c r="G444" s="307"/>
      <c r="H444" s="307"/>
      <c r="I444" s="307"/>
      <c r="J444" s="307"/>
      <c r="K444" s="307"/>
      <c r="L444" s="307"/>
      <c r="M444" s="307"/>
      <c r="N444" s="307"/>
      <c r="O444" s="307"/>
      <c r="P444" s="307"/>
      <c r="Q444" s="307"/>
      <c r="R444" s="307"/>
      <c r="S444" s="307"/>
      <c r="T444" s="307"/>
      <c r="U444" s="307"/>
      <c r="V444" s="307"/>
      <c r="W444" s="307"/>
      <c r="X444" s="307"/>
      <c r="Y444" s="307"/>
      <c r="Z444" s="307"/>
      <c r="AA444" s="307"/>
      <c r="AB444" s="307"/>
      <c r="AC444" s="307"/>
      <c r="AD444" s="307"/>
      <c r="AE444" s="307"/>
      <c r="AF444" s="307"/>
      <c r="AG444" s="307"/>
      <c r="AH444" s="307"/>
      <c r="AI444" s="307"/>
      <c r="AJ444" s="307"/>
      <c r="AK444" s="307"/>
      <c r="AL444" s="307"/>
      <c r="AM444" s="307"/>
      <c r="AN444" s="307"/>
      <c r="AO444" s="307"/>
      <c r="AP444" s="307"/>
      <c r="AQ444" s="307"/>
      <c r="AR444" s="307"/>
      <c r="AS444" s="307"/>
      <c r="AT444" s="307"/>
      <c r="AU444" s="307"/>
      <c r="AV444" s="307"/>
      <c r="AW444" s="307"/>
      <c r="AX444" s="307"/>
      <c r="AY444" s="307"/>
      <c r="AZ444" s="307"/>
      <c r="BA444" s="307"/>
      <c r="BB444" s="307"/>
      <c r="BC444" s="307"/>
      <c r="BD444" s="307"/>
      <c r="BE444" s="307"/>
      <c r="BF444" s="307"/>
      <c r="BG444" s="307"/>
      <c r="BH444" s="307"/>
      <c r="BI444" s="307"/>
      <c r="BJ444" s="307"/>
      <c r="BK444" s="307"/>
      <c r="BL444" s="307"/>
      <c r="BM444" s="307"/>
      <c r="BN444" s="307"/>
      <c r="BO444" s="307"/>
      <c r="BP444" s="307"/>
      <c r="BQ444" s="307"/>
      <c r="BR444" s="307"/>
      <c r="BS444" s="307"/>
      <c r="BT444" s="409"/>
      <c r="BV444" s="309"/>
      <c r="BW444" s="309"/>
      <c r="BX444" s="309"/>
      <c r="BY444" s="309"/>
      <c r="BZ444" s="309"/>
      <c r="CA444" s="309"/>
      <c r="CB444" s="309"/>
      <c r="CC444" s="309"/>
      <c r="CD444" s="309"/>
      <c r="CE444" s="309"/>
      <c r="CF444" s="309"/>
      <c r="CG444" s="309"/>
      <c r="CH444" s="309"/>
      <c r="CI444" s="309"/>
      <c r="CJ444" s="309"/>
      <c r="CK444" s="309"/>
      <c r="CL444" s="309"/>
      <c r="CM444" s="309"/>
      <c r="CN444" s="309"/>
      <c r="CO444" s="309"/>
      <c r="CP444" s="309"/>
      <c r="CQ444" s="309"/>
      <c r="CR444" s="309"/>
      <c r="CS444" s="309"/>
      <c r="CT444" s="309"/>
      <c r="CU444" s="309"/>
      <c r="CV444" s="309"/>
      <c r="CW444" s="309"/>
      <c r="CX444" s="309"/>
      <c r="CY444" s="309"/>
      <c r="CZ444" s="309"/>
      <c r="DA444" s="309"/>
      <c r="DB444" s="309"/>
      <c r="DC444" s="309"/>
      <c r="DD444" s="309"/>
      <c r="DE444" s="309"/>
      <c r="DF444" s="309"/>
      <c r="DG444" s="309"/>
      <c r="DH444" s="309"/>
      <c r="DI444" s="309"/>
      <c r="DJ444" s="309"/>
      <c r="DK444" s="309"/>
      <c r="DL444" s="309"/>
      <c r="DM444" s="309"/>
      <c r="DN444" s="309"/>
      <c r="DO444" s="309"/>
      <c r="DP444" s="309"/>
      <c r="DQ444" s="309"/>
      <c r="DR444" s="309"/>
      <c r="DS444" s="309"/>
      <c r="DT444" s="309"/>
      <c r="DU444" s="309"/>
      <c r="DV444" s="309"/>
      <c r="DW444" s="309"/>
      <c r="DX444" s="309"/>
      <c r="DY444" s="309"/>
      <c r="DZ444" s="309"/>
      <c r="EA444" s="309"/>
      <c r="EB444" s="309"/>
      <c r="EC444" s="309"/>
      <c r="ED444" s="309"/>
      <c r="EE444" s="309"/>
      <c r="EF444" s="309"/>
      <c r="EG444" s="309"/>
      <c r="EH444" s="309"/>
      <c r="EI444" s="309"/>
      <c r="EJ444" s="309"/>
      <c r="EK444" s="309"/>
      <c r="EL444" s="309"/>
      <c r="EM444" s="309"/>
      <c r="EN444" s="309"/>
      <c r="EO444" s="309"/>
      <c r="EP444" s="309"/>
      <c r="EQ444" s="309"/>
      <c r="ER444" s="309"/>
      <c r="ES444" s="309"/>
      <c r="ET444" s="309"/>
      <c r="EU444" s="309"/>
      <c r="EV444" s="309"/>
      <c r="EW444" s="309"/>
      <c r="EX444" s="309"/>
      <c r="EY444" s="309"/>
      <c r="EZ444" s="309"/>
      <c r="FA444" s="309"/>
      <c r="FB444" s="309"/>
      <c r="FC444" s="309"/>
      <c r="FD444" s="309"/>
      <c r="FE444" s="309"/>
      <c r="FF444" s="309"/>
      <c r="FG444" s="309"/>
      <c r="FH444" s="309"/>
      <c r="FI444" s="309"/>
      <c r="FJ444" s="309"/>
      <c r="FK444" s="309"/>
      <c r="FL444" s="309"/>
      <c r="FM444" s="309"/>
      <c r="FN444" s="309"/>
      <c r="FO444" s="309"/>
      <c r="FP444" s="309"/>
      <c r="FQ444" s="309"/>
      <c r="FR444" s="309"/>
      <c r="FS444" s="309"/>
      <c r="FT444" s="309"/>
      <c r="FU444" s="309"/>
      <c r="FV444" s="309"/>
      <c r="FW444" s="309"/>
      <c r="FX444" s="309"/>
      <c r="FY444" s="309"/>
      <c r="FZ444" s="309"/>
      <c r="GA444" s="309"/>
      <c r="GB444" s="309"/>
      <c r="GC444" s="309"/>
      <c r="GD444" s="309"/>
      <c r="GE444" s="309"/>
      <c r="GF444" s="309"/>
      <c r="GG444" s="309"/>
      <c r="GH444" s="309"/>
      <c r="GI444" s="309"/>
      <c r="GJ444" s="309"/>
      <c r="GK444" s="309"/>
      <c r="GL444" s="309"/>
      <c r="GM444" s="309"/>
      <c r="GN444" s="309"/>
      <c r="GO444" s="309"/>
      <c r="GP444" s="309"/>
      <c r="GQ444" s="309"/>
      <c r="GR444" s="309"/>
      <c r="GS444" s="309"/>
      <c r="GT444" s="309"/>
      <c r="GU444" s="309"/>
      <c r="GV444" s="309"/>
      <c r="GW444" s="309"/>
      <c r="GX444" s="309"/>
      <c r="GY444" s="309"/>
      <c r="GZ444" s="309"/>
      <c r="HA444" s="309"/>
      <c r="HB444" s="309"/>
      <c r="HC444" s="309"/>
      <c r="HD444" s="309"/>
      <c r="HE444" s="309"/>
      <c r="HF444" s="309"/>
      <c r="HG444" s="309"/>
      <c r="HH444" s="309"/>
      <c r="HI444" s="309"/>
      <c r="HJ444" s="309"/>
      <c r="HK444" s="309"/>
      <c r="HL444" s="309"/>
      <c r="HM444" s="309"/>
      <c r="HN444" s="309"/>
      <c r="HO444" s="309"/>
      <c r="HP444" s="309"/>
      <c r="HQ444" s="309"/>
      <c r="HR444" s="309"/>
      <c r="HS444" s="309"/>
      <c r="HT444" s="309"/>
      <c r="HU444" s="309"/>
      <c r="HV444" s="309"/>
      <c r="HW444" s="309"/>
      <c r="HX444" s="309"/>
      <c r="HY444" s="309"/>
      <c r="HZ444" s="309"/>
      <c r="IA444" s="309"/>
      <c r="IB444" s="309"/>
      <c r="IC444" s="309"/>
      <c r="ID444" s="309"/>
      <c r="IE444" s="309"/>
      <c r="IF444" s="309"/>
      <c r="IG444" s="309"/>
      <c r="IH444" s="309"/>
    </row>
    <row r="445" spans="1:242" ht="12.75" customHeight="1" x14ac:dyDescent="0.25">
      <c r="A445" s="247"/>
      <c r="B445" s="264"/>
      <c r="C445" s="264"/>
      <c r="D445" s="307"/>
      <c r="E445" s="307"/>
      <c r="F445" s="307"/>
      <c r="G445" s="307"/>
      <c r="H445" s="307"/>
      <c r="I445" s="307"/>
      <c r="J445" s="307"/>
      <c r="K445" s="307"/>
      <c r="L445" s="307"/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307"/>
      <c r="AB445" s="307"/>
      <c r="AC445" s="307"/>
      <c r="AD445" s="307"/>
      <c r="AE445" s="307"/>
      <c r="AF445" s="307"/>
      <c r="AG445" s="307"/>
      <c r="AH445" s="307"/>
      <c r="AI445" s="307"/>
      <c r="AJ445" s="307"/>
      <c r="AK445" s="307"/>
      <c r="AL445" s="307"/>
      <c r="AM445" s="307"/>
      <c r="AN445" s="307"/>
      <c r="AO445" s="307"/>
      <c r="AP445" s="307"/>
      <c r="AQ445" s="307"/>
      <c r="AR445" s="307"/>
      <c r="AS445" s="307"/>
      <c r="AT445" s="307"/>
      <c r="AU445" s="307"/>
      <c r="AV445" s="307"/>
      <c r="AW445" s="307"/>
      <c r="AX445" s="307"/>
      <c r="AY445" s="307"/>
      <c r="AZ445" s="307"/>
      <c r="BA445" s="307"/>
      <c r="BB445" s="307"/>
      <c r="BC445" s="307"/>
      <c r="BD445" s="307"/>
      <c r="BE445" s="307"/>
      <c r="BF445" s="307"/>
      <c r="BG445" s="307"/>
      <c r="BH445" s="307"/>
      <c r="BI445" s="307"/>
      <c r="BJ445" s="307"/>
      <c r="BK445" s="307"/>
      <c r="BL445" s="307"/>
      <c r="BM445" s="307"/>
      <c r="BN445" s="307"/>
      <c r="BO445" s="307"/>
      <c r="BP445" s="307"/>
      <c r="BQ445" s="307"/>
      <c r="BR445" s="307"/>
      <c r="BS445" s="307"/>
      <c r="BT445" s="409"/>
      <c r="BV445" s="309"/>
      <c r="BW445" s="309"/>
      <c r="BX445" s="309"/>
      <c r="BY445" s="309"/>
      <c r="BZ445" s="309"/>
      <c r="CA445" s="309"/>
      <c r="CB445" s="309"/>
      <c r="CC445" s="309"/>
      <c r="CD445" s="309"/>
      <c r="CE445" s="309"/>
      <c r="CF445" s="309"/>
      <c r="CG445" s="309"/>
      <c r="CH445" s="309"/>
      <c r="CI445" s="309"/>
      <c r="CJ445" s="309"/>
      <c r="CK445" s="309"/>
      <c r="CL445" s="309"/>
      <c r="CM445" s="309"/>
      <c r="CN445" s="309"/>
      <c r="CO445" s="309"/>
      <c r="CP445" s="309"/>
      <c r="CQ445" s="309"/>
      <c r="CR445" s="309"/>
      <c r="CS445" s="309"/>
      <c r="CT445" s="309"/>
      <c r="CU445" s="309"/>
      <c r="CV445" s="309"/>
      <c r="CW445" s="309"/>
      <c r="CX445" s="309"/>
      <c r="CY445" s="309"/>
      <c r="CZ445" s="309"/>
      <c r="DA445" s="309"/>
      <c r="DB445" s="309"/>
      <c r="DC445" s="309"/>
      <c r="DD445" s="309"/>
      <c r="DE445" s="309"/>
      <c r="DF445" s="309"/>
      <c r="DG445" s="309"/>
      <c r="DH445" s="309"/>
      <c r="DI445" s="309"/>
      <c r="DJ445" s="309"/>
      <c r="DK445" s="309"/>
      <c r="DL445" s="309"/>
      <c r="DM445" s="309"/>
      <c r="DN445" s="309"/>
      <c r="DO445" s="309"/>
      <c r="DP445" s="309"/>
      <c r="DQ445" s="309"/>
      <c r="DR445" s="309"/>
      <c r="DS445" s="309"/>
      <c r="DT445" s="309"/>
      <c r="DU445" s="309"/>
      <c r="DV445" s="309"/>
      <c r="DW445" s="309"/>
      <c r="DX445" s="309"/>
      <c r="DY445" s="309"/>
      <c r="DZ445" s="309"/>
      <c r="EA445" s="309"/>
      <c r="EB445" s="309"/>
      <c r="EC445" s="309"/>
      <c r="ED445" s="309"/>
      <c r="EE445" s="309"/>
      <c r="EF445" s="309"/>
      <c r="EG445" s="309"/>
      <c r="EH445" s="309"/>
      <c r="EI445" s="309"/>
      <c r="EJ445" s="309"/>
      <c r="EK445" s="309"/>
      <c r="EL445" s="309"/>
      <c r="EM445" s="309"/>
      <c r="EN445" s="309"/>
      <c r="EO445" s="309"/>
      <c r="EP445" s="309"/>
      <c r="EQ445" s="309"/>
      <c r="ER445" s="309"/>
      <c r="ES445" s="309"/>
      <c r="ET445" s="309"/>
      <c r="EU445" s="309"/>
      <c r="EV445" s="309"/>
      <c r="EW445" s="309"/>
      <c r="EX445" s="309"/>
      <c r="EY445" s="309"/>
      <c r="EZ445" s="309"/>
      <c r="FA445" s="309"/>
      <c r="FB445" s="309"/>
      <c r="FC445" s="309"/>
      <c r="FD445" s="309"/>
      <c r="FE445" s="309"/>
      <c r="FF445" s="309"/>
      <c r="FG445" s="309"/>
      <c r="FH445" s="309"/>
      <c r="FI445" s="309"/>
      <c r="FJ445" s="309"/>
      <c r="FK445" s="309"/>
      <c r="FL445" s="309"/>
      <c r="FM445" s="309"/>
      <c r="FN445" s="309"/>
      <c r="FO445" s="309"/>
      <c r="FP445" s="309"/>
      <c r="FQ445" s="309"/>
      <c r="FR445" s="309"/>
      <c r="FS445" s="309"/>
      <c r="FT445" s="309"/>
      <c r="FU445" s="309"/>
      <c r="FV445" s="309"/>
      <c r="FW445" s="309"/>
      <c r="FX445" s="309"/>
      <c r="FY445" s="309"/>
      <c r="FZ445" s="309"/>
      <c r="GA445" s="309"/>
      <c r="GB445" s="309"/>
      <c r="GC445" s="309"/>
      <c r="GD445" s="309"/>
      <c r="GE445" s="309"/>
      <c r="GF445" s="309"/>
      <c r="GG445" s="309"/>
      <c r="GH445" s="309"/>
      <c r="GI445" s="309"/>
      <c r="GJ445" s="309"/>
      <c r="GK445" s="309"/>
      <c r="GL445" s="309"/>
      <c r="GM445" s="309"/>
      <c r="GN445" s="309"/>
      <c r="GO445" s="309"/>
      <c r="GP445" s="309"/>
      <c r="GQ445" s="309"/>
      <c r="GR445" s="309"/>
      <c r="GS445" s="309"/>
      <c r="GT445" s="309"/>
      <c r="GU445" s="309"/>
      <c r="GV445" s="309"/>
      <c r="GW445" s="309"/>
      <c r="GX445" s="309"/>
      <c r="GY445" s="309"/>
      <c r="GZ445" s="309"/>
      <c r="HA445" s="309"/>
      <c r="HB445" s="309"/>
      <c r="HC445" s="309"/>
      <c r="HD445" s="309"/>
      <c r="HE445" s="309"/>
      <c r="HF445" s="309"/>
      <c r="HG445" s="309"/>
      <c r="HH445" s="309"/>
      <c r="HI445" s="309"/>
      <c r="HJ445" s="309"/>
      <c r="HK445" s="309"/>
      <c r="HL445" s="309"/>
      <c r="HM445" s="309"/>
      <c r="HN445" s="309"/>
      <c r="HO445" s="309"/>
      <c r="HP445" s="309"/>
      <c r="HQ445" s="309"/>
      <c r="HR445" s="309"/>
      <c r="HS445" s="309"/>
      <c r="HT445" s="309"/>
      <c r="HU445" s="309"/>
      <c r="HV445" s="309"/>
      <c r="HW445" s="309"/>
      <c r="HX445" s="309"/>
      <c r="HY445" s="309"/>
      <c r="HZ445" s="309"/>
      <c r="IA445" s="309"/>
      <c r="IB445" s="309"/>
      <c r="IC445" s="309"/>
      <c r="ID445" s="309"/>
      <c r="IE445" s="309"/>
      <c r="IF445" s="309"/>
      <c r="IG445" s="309"/>
      <c r="IH445" s="309"/>
    </row>
    <row r="446" spans="1:242" ht="12.75" customHeight="1" x14ac:dyDescent="0.25">
      <c r="A446" s="247"/>
      <c r="B446" s="264"/>
      <c r="C446" s="264"/>
      <c r="D446" s="307"/>
      <c r="E446" s="307"/>
      <c r="F446" s="307"/>
      <c r="G446" s="307"/>
      <c r="H446" s="307"/>
      <c r="I446" s="307"/>
      <c r="J446" s="307"/>
      <c r="K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307"/>
      <c r="AB446" s="307"/>
      <c r="AC446" s="307"/>
      <c r="AD446" s="307"/>
      <c r="AE446" s="307"/>
      <c r="AF446" s="307"/>
      <c r="AG446" s="307"/>
      <c r="AH446" s="307"/>
      <c r="AI446" s="307"/>
      <c r="AJ446" s="307"/>
      <c r="AK446" s="307"/>
      <c r="AL446" s="307"/>
      <c r="AM446" s="307"/>
      <c r="AN446" s="307"/>
      <c r="AO446" s="307"/>
      <c r="AP446" s="307"/>
      <c r="AQ446" s="307"/>
      <c r="AR446" s="307"/>
      <c r="AS446" s="307"/>
      <c r="AT446" s="307"/>
      <c r="AU446" s="307"/>
      <c r="AV446" s="307"/>
      <c r="AW446" s="307"/>
      <c r="AX446" s="307"/>
      <c r="AY446" s="307"/>
      <c r="AZ446" s="307"/>
      <c r="BA446" s="307"/>
      <c r="BB446" s="307"/>
      <c r="BC446" s="307"/>
      <c r="BD446" s="307"/>
      <c r="BE446" s="307"/>
      <c r="BF446" s="307"/>
      <c r="BG446" s="307"/>
      <c r="BH446" s="307"/>
      <c r="BI446" s="307"/>
      <c r="BJ446" s="307"/>
      <c r="BK446" s="307"/>
      <c r="BL446" s="307"/>
      <c r="BM446" s="307"/>
      <c r="BN446" s="307"/>
      <c r="BO446" s="307"/>
      <c r="BP446" s="307"/>
      <c r="BQ446" s="307"/>
      <c r="BR446" s="307"/>
      <c r="BS446" s="307"/>
      <c r="BT446" s="409"/>
      <c r="BV446" s="309"/>
      <c r="BW446" s="309"/>
      <c r="BX446" s="309"/>
      <c r="BY446" s="309"/>
      <c r="BZ446" s="309"/>
      <c r="CA446" s="309"/>
      <c r="CB446" s="309"/>
      <c r="CC446" s="309"/>
      <c r="CD446" s="309"/>
      <c r="CE446" s="309"/>
      <c r="CF446" s="309"/>
      <c r="CG446" s="309"/>
      <c r="CH446" s="309"/>
      <c r="CI446" s="309"/>
      <c r="CJ446" s="309"/>
      <c r="CK446" s="309"/>
      <c r="CL446" s="309"/>
      <c r="CM446" s="309"/>
      <c r="CN446" s="309"/>
      <c r="CO446" s="309"/>
      <c r="CP446" s="309"/>
      <c r="CQ446" s="309"/>
      <c r="CR446" s="309"/>
      <c r="CS446" s="309"/>
      <c r="CT446" s="309"/>
      <c r="CU446" s="309"/>
      <c r="CV446" s="309"/>
      <c r="CW446" s="309"/>
      <c r="CX446" s="309"/>
      <c r="CY446" s="309"/>
      <c r="CZ446" s="309"/>
      <c r="DA446" s="309"/>
      <c r="DB446" s="309"/>
      <c r="DC446" s="309"/>
      <c r="DD446" s="309"/>
      <c r="DE446" s="309"/>
      <c r="DF446" s="309"/>
      <c r="DG446" s="309"/>
      <c r="DH446" s="309"/>
      <c r="DI446" s="309"/>
      <c r="DJ446" s="309"/>
      <c r="DK446" s="309"/>
      <c r="DL446" s="309"/>
      <c r="DM446" s="309"/>
      <c r="DN446" s="309"/>
      <c r="DO446" s="309"/>
      <c r="DP446" s="309"/>
      <c r="DQ446" s="309"/>
      <c r="DR446" s="309"/>
      <c r="DS446" s="309"/>
      <c r="DT446" s="309"/>
      <c r="DU446" s="309"/>
      <c r="DV446" s="309"/>
      <c r="DW446" s="309"/>
      <c r="DX446" s="309"/>
      <c r="DY446" s="309"/>
      <c r="DZ446" s="309"/>
      <c r="EA446" s="309"/>
      <c r="EB446" s="309"/>
      <c r="EC446" s="309"/>
      <c r="ED446" s="309"/>
      <c r="EE446" s="309"/>
      <c r="EF446" s="309"/>
      <c r="EG446" s="309"/>
      <c r="EH446" s="309"/>
      <c r="EI446" s="309"/>
      <c r="EJ446" s="309"/>
      <c r="EK446" s="309"/>
      <c r="EL446" s="309"/>
      <c r="EM446" s="309"/>
      <c r="EN446" s="309"/>
      <c r="EO446" s="309"/>
      <c r="EP446" s="309"/>
      <c r="EQ446" s="309"/>
      <c r="ER446" s="309"/>
      <c r="ES446" s="309"/>
      <c r="ET446" s="309"/>
      <c r="EU446" s="309"/>
      <c r="EV446" s="309"/>
      <c r="EW446" s="309"/>
      <c r="EX446" s="309"/>
      <c r="EY446" s="309"/>
      <c r="EZ446" s="309"/>
      <c r="FA446" s="309"/>
      <c r="FB446" s="309"/>
      <c r="FC446" s="309"/>
      <c r="FD446" s="309"/>
      <c r="FE446" s="309"/>
      <c r="FF446" s="309"/>
      <c r="FG446" s="309"/>
      <c r="FH446" s="309"/>
      <c r="FI446" s="309"/>
      <c r="FJ446" s="309"/>
      <c r="FK446" s="309"/>
      <c r="FL446" s="309"/>
      <c r="FM446" s="309"/>
      <c r="FN446" s="309"/>
      <c r="FO446" s="309"/>
      <c r="FP446" s="309"/>
      <c r="FQ446" s="309"/>
      <c r="FR446" s="309"/>
      <c r="FS446" s="309"/>
      <c r="FT446" s="309"/>
      <c r="FU446" s="309"/>
      <c r="FV446" s="309"/>
      <c r="FW446" s="309"/>
      <c r="FX446" s="309"/>
      <c r="FY446" s="309"/>
      <c r="FZ446" s="309"/>
      <c r="GA446" s="309"/>
      <c r="GB446" s="309"/>
      <c r="GC446" s="309"/>
      <c r="GD446" s="309"/>
      <c r="GE446" s="309"/>
      <c r="GF446" s="309"/>
      <c r="GG446" s="309"/>
      <c r="GH446" s="309"/>
      <c r="GI446" s="309"/>
      <c r="GJ446" s="309"/>
      <c r="GK446" s="309"/>
      <c r="GL446" s="309"/>
      <c r="GM446" s="309"/>
      <c r="GN446" s="309"/>
      <c r="GO446" s="309"/>
      <c r="GP446" s="309"/>
      <c r="GQ446" s="309"/>
      <c r="GR446" s="309"/>
      <c r="GS446" s="309"/>
      <c r="GT446" s="309"/>
      <c r="GU446" s="309"/>
      <c r="GV446" s="309"/>
      <c r="GW446" s="309"/>
      <c r="GX446" s="309"/>
      <c r="GY446" s="309"/>
      <c r="GZ446" s="309"/>
      <c r="HA446" s="309"/>
      <c r="HB446" s="309"/>
      <c r="HC446" s="309"/>
      <c r="HD446" s="309"/>
      <c r="HE446" s="309"/>
      <c r="HF446" s="309"/>
      <c r="HG446" s="309"/>
      <c r="HH446" s="309"/>
      <c r="HI446" s="309"/>
      <c r="HJ446" s="309"/>
      <c r="HK446" s="309"/>
      <c r="HL446" s="309"/>
      <c r="HM446" s="309"/>
      <c r="HN446" s="309"/>
      <c r="HO446" s="309"/>
      <c r="HP446" s="309"/>
      <c r="HQ446" s="309"/>
      <c r="HR446" s="309"/>
      <c r="HS446" s="309"/>
      <c r="HT446" s="309"/>
      <c r="HU446" s="309"/>
      <c r="HV446" s="309"/>
      <c r="HW446" s="309"/>
      <c r="HX446" s="309"/>
      <c r="HY446" s="309"/>
      <c r="HZ446" s="309"/>
      <c r="IA446" s="309"/>
      <c r="IB446" s="309"/>
      <c r="IC446" s="309"/>
      <c r="ID446" s="309"/>
      <c r="IE446" s="309"/>
      <c r="IF446" s="309"/>
      <c r="IG446" s="309"/>
      <c r="IH446" s="309"/>
    </row>
    <row r="447" spans="1:242" ht="12.75" customHeight="1" x14ac:dyDescent="0.25">
      <c r="A447" s="247"/>
      <c r="B447" s="264"/>
      <c r="C447" s="264"/>
      <c r="D447" s="307"/>
      <c r="E447" s="307"/>
      <c r="F447" s="307"/>
      <c r="G447" s="307"/>
      <c r="H447" s="307"/>
      <c r="I447" s="307"/>
      <c r="J447" s="307"/>
      <c r="K447" s="307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307"/>
      <c r="AB447" s="307"/>
      <c r="AC447" s="307"/>
      <c r="AD447" s="307"/>
      <c r="AE447" s="307"/>
      <c r="AF447" s="307"/>
      <c r="AG447" s="307"/>
      <c r="AH447" s="307"/>
      <c r="AI447" s="307"/>
      <c r="AJ447" s="307"/>
      <c r="AK447" s="307"/>
      <c r="AL447" s="307"/>
      <c r="AM447" s="307"/>
      <c r="AN447" s="307"/>
      <c r="AO447" s="307"/>
      <c r="AP447" s="307"/>
      <c r="AQ447" s="307"/>
      <c r="AR447" s="307"/>
      <c r="AS447" s="307"/>
      <c r="AT447" s="307"/>
      <c r="AU447" s="307"/>
      <c r="AV447" s="307"/>
      <c r="AW447" s="307"/>
      <c r="AX447" s="307"/>
      <c r="AY447" s="307"/>
      <c r="AZ447" s="307"/>
      <c r="BA447" s="307"/>
      <c r="BB447" s="307"/>
      <c r="BC447" s="307"/>
      <c r="BD447" s="307"/>
      <c r="BE447" s="307"/>
      <c r="BF447" s="307"/>
      <c r="BG447" s="307"/>
      <c r="BH447" s="307"/>
      <c r="BI447" s="307"/>
      <c r="BJ447" s="307"/>
      <c r="BK447" s="307"/>
      <c r="BL447" s="307"/>
      <c r="BM447" s="307"/>
      <c r="BN447" s="307"/>
      <c r="BO447" s="307"/>
      <c r="BP447" s="307"/>
      <c r="BQ447" s="307"/>
      <c r="BR447" s="307"/>
      <c r="BS447" s="307"/>
      <c r="BT447" s="409"/>
      <c r="BV447" s="309"/>
      <c r="BW447" s="309"/>
      <c r="BX447" s="309"/>
      <c r="BY447" s="309"/>
      <c r="BZ447" s="309"/>
      <c r="CA447" s="309"/>
      <c r="CB447" s="309"/>
      <c r="CC447" s="309"/>
      <c r="CD447" s="309"/>
      <c r="CE447" s="309"/>
      <c r="CF447" s="309"/>
      <c r="CG447" s="309"/>
      <c r="CH447" s="309"/>
      <c r="CI447" s="309"/>
      <c r="CJ447" s="309"/>
      <c r="CK447" s="309"/>
      <c r="CL447" s="309"/>
      <c r="CM447" s="309"/>
      <c r="CN447" s="309"/>
      <c r="CO447" s="309"/>
      <c r="CP447" s="309"/>
      <c r="CQ447" s="309"/>
      <c r="CR447" s="309"/>
      <c r="CS447" s="309"/>
      <c r="CT447" s="309"/>
      <c r="CU447" s="309"/>
      <c r="CV447" s="309"/>
      <c r="CW447" s="309"/>
      <c r="CX447" s="309"/>
      <c r="CY447" s="309"/>
      <c r="CZ447" s="309"/>
      <c r="DA447" s="309"/>
      <c r="DB447" s="309"/>
      <c r="DC447" s="309"/>
      <c r="DD447" s="309"/>
      <c r="DE447" s="309"/>
      <c r="DF447" s="309"/>
      <c r="DG447" s="309"/>
      <c r="DH447" s="309"/>
      <c r="DI447" s="309"/>
      <c r="DJ447" s="309"/>
      <c r="DK447" s="309"/>
      <c r="DL447" s="309"/>
      <c r="DM447" s="309"/>
      <c r="DN447" s="309"/>
      <c r="DO447" s="309"/>
      <c r="DP447" s="309"/>
      <c r="DQ447" s="309"/>
      <c r="DR447" s="309"/>
      <c r="DS447" s="309"/>
      <c r="DT447" s="309"/>
      <c r="DU447" s="309"/>
      <c r="DV447" s="309"/>
      <c r="DW447" s="309"/>
      <c r="DX447" s="309"/>
      <c r="DY447" s="309"/>
      <c r="DZ447" s="309"/>
      <c r="EA447" s="309"/>
      <c r="EB447" s="309"/>
      <c r="EC447" s="309"/>
      <c r="ED447" s="309"/>
      <c r="EE447" s="309"/>
      <c r="EF447" s="309"/>
      <c r="EG447" s="309"/>
      <c r="EH447" s="309"/>
      <c r="EI447" s="309"/>
      <c r="EJ447" s="309"/>
      <c r="EK447" s="309"/>
      <c r="EL447" s="309"/>
      <c r="EM447" s="309"/>
      <c r="EN447" s="309"/>
      <c r="EO447" s="309"/>
      <c r="EP447" s="309"/>
      <c r="EQ447" s="309"/>
      <c r="ER447" s="309"/>
      <c r="ES447" s="309"/>
      <c r="ET447" s="309"/>
      <c r="EU447" s="309"/>
      <c r="EV447" s="309"/>
      <c r="EW447" s="309"/>
      <c r="EX447" s="309"/>
      <c r="EY447" s="309"/>
      <c r="EZ447" s="309"/>
      <c r="FA447" s="309"/>
      <c r="FB447" s="309"/>
      <c r="FC447" s="309"/>
      <c r="FD447" s="309"/>
      <c r="FE447" s="309"/>
      <c r="FF447" s="309"/>
      <c r="FG447" s="309"/>
      <c r="FH447" s="309"/>
      <c r="FI447" s="309"/>
      <c r="FJ447" s="309"/>
      <c r="FK447" s="309"/>
      <c r="FL447" s="309"/>
      <c r="FM447" s="309"/>
      <c r="FN447" s="309"/>
      <c r="FO447" s="309"/>
      <c r="FP447" s="309"/>
      <c r="FQ447" s="309"/>
      <c r="FR447" s="309"/>
      <c r="FS447" s="309"/>
      <c r="FT447" s="309"/>
      <c r="FU447" s="309"/>
      <c r="FV447" s="309"/>
      <c r="FW447" s="309"/>
      <c r="FX447" s="309"/>
      <c r="FY447" s="309"/>
      <c r="FZ447" s="309"/>
      <c r="GA447" s="309"/>
      <c r="GB447" s="309"/>
      <c r="GC447" s="309"/>
      <c r="GD447" s="309"/>
      <c r="GE447" s="309"/>
      <c r="GF447" s="309"/>
      <c r="GG447" s="309"/>
      <c r="GH447" s="309"/>
      <c r="GI447" s="309"/>
      <c r="GJ447" s="309"/>
      <c r="GK447" s="309"/>
      <c r="GL447" s="309"/>
      <c r="GM447" s="309"/>
      <c r="GN447" s="309"/>
      <c r="GO447" s="309"/>
      <c r="GP447" s="309"/>
      <c r="GQ447" s="309"/>
      <c r="GR447" s="309"/>
      <c r="GS447" s="309"/>
      <c r="GT447" s="309"/>
      <c r="GU447" s="309"/>
      <c r="GV447" s="309"/>
      <c r="GW447" s="309"/>
      <c r="GX447" s="309"/>
      <c r="GY447" s="309"/>
      <c r="GZ447" s="309"/>
      <c r="HA447" s="309"/>
      <c r="HB447" s="309"/>
      <c r="HC447" s="309"/>
      <c r="HD447" s="309"/>
      <c r="HE447" s="309"/>
      <c r="HF447" s="309"/>
      <c r="HG447" s="309"/>
      <c r="HH447" s="309"/>
      <c r="HI447" s="309"/>
      <c r="HJ447" s="309"/>
      <c r="HK447" s="309"/>
      <c r="HL447" s="309"/>
      <c r="HM447" s="309"/>
      <c r="HN447" s="309"/>
      <c r="HO447" s="309"/>
      <c r="HP447" s="309"/>
      <c r="HQ447" s="309"/>
      <c r="HR447" s="309"/>
      <c r="HS447" s="309"/>
      <c r="HT447" s="309"/>
      <c r="HU447" s="309"/>
      <c r="HV447" s="309"/>
      <c r="HW447" s="309"/>
      <c r="HX447" s="309"/>
      <c r="HY447" s="309"/>
      <c r="HZ447" s="309"/>
      <c r="IA447" s="309"/>
      <c r="IB447" s="309"/>
      <c r="IC447" s="309"/>
      <c r="ID447" s="309"/>
      <c r="IE447" s="309"/>
      <c r="IF447" s="309"/>
      <c r="IG447" s="309"/>
      <c r="IH447" s="309"/>
    </row>
    <row r="448" spans="1:242" ht="12.75" customHeight="1" x14ac:dyDescent="0.25">
      <c r="A448" s="247"/>
      <c r="B448" s="264"/>
      <c r="C448" s="264"/>
      <c r="D448" s="307"/>
      <c r="E448" s="307"/>
      <c r="F448" s="307"/>
      <c r="G448" s="307"/>
      <c r="H448" s="307"/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307"/>
      <c r="AB448" s="307"/>
      <c r="AC448" s="307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  <c r="AN448" s="307"/>
      <c r="AO448" s="307"/>
      <c r="AP448" s="307"/>
      <c r="AQ448" s="307"/>
      <c r="AR448" s="307"/>
      <c r="AS448" s="307"/>
      <c r="AT448" s="307"/>
      <c r="AU448" s="307"/>
      <c r="AV448" s="307"/>
      <c r="AW448" s="307"/>
      <c r="AX448" s="307"/>
      <c r="AY448" s="307"/>
      <c r="AZ448" s="307"/>
      <c r="BA448" s="307"/>
      <c r="BB448" s="307"/>
      <c r="BC448" s="307"/>
      <c r="BD448" s="307"/>
      <c r="BE448" s="307"/>
      <c r="BF448" s="307"/>
      <c r="BG448" s="307"/>
      <c r="BH448" s="307"/>
      <c r="BI448" s="307"/>
      <c r="BJ448" s="307"/>
      <c r="BK448" s="307"/>
      <c r="BL448" s="307"/>
      <c r="BM448" s="307"/>
      <c r="BN448" s="307"/>
      <c r="BO448" s="307"/>
      <c r="BP448" s="307"/>
      <c r="BQ448" s="307"/>
      <c r="BR448" s="307"/>
      <c r="BS448" s="307"/>
      <c r="BT448" s="409"/>
      <c r="BV448" s="309"/>
      <c r="BW448" s="309"/>
      <c r="BX448" s="309"/>
      <c r="BY448" s="309"/>
      <c r="BZ448" s="309"/>
      <c r="CA448" s="309"/>
      <c r="CB448" s="309"/>
      <c r="CC448" s="309"/>
      <c r="CD448" s="309"/>
      <c r="CE448" s="309"/>
      <c r="CF448" s="309"/>
      <c r="CG448" s="309"/>
      <c r="CH448" s="309"/>
      <c r="CI448" s="309"/>
      <c r="CJ448" s="309"/>
      <c r="CK448" s="309"/>
      <c r="CL448" s="309"/>
      <c r="CM448" s="309"/>
      <c r="CN448" s="309"/>
      <c r="CO448" s="309"/>
      <c r="CP448" s="309"/>
      <c r="CQ448" s="309"/>
      <c r="CR448" s="309"/>
      <c r="CS448" s="309"/>
      <c r="CT448" s="309"/>
      <c r="CU448" s="309"/>
      <c r="CV448" s="309"/>
      <c r="CW448" s="309"/>
      <c r="CX448" s="309"/>
      <c r="CY448" s="309"/>
      <c r="CZ448" s="309"/>
      <c r="DA448" s="309"/>
      <c r="DB448" s="309"/>
      <c r="DC448" s="309"/>
      <c r="DD448" s="309"/>
      <c r="DE448" s="309"/>
      <c r="DF448" s="309"/>
      <c r="DG448" s="309"/>
      <c r="DH448" s="309"/>
      <c r="DI448" s="309"/>
      <c r="DJ448" s="309"/>
      <c r="DK448" s="309"/>
      <c r="DL448" s="309"/>
      <c r="DM448" s="309"/>
      <c r="DN448" s="309"/>
      <c r="DO448" s="309"/>
      <c r="DP448" s="309"/>
      <c r="DQ448" s="309"/>
      <c r="DR448" s="309"/>
      <c r="DS448" s="309"/>
      <c r="DT448" s="309"/>
      <c r="DU448" s="309"/>
      <c r="DV448" s="309"/>
      <c r="DW448" s="309"/>
      <c r="DX448" s="309"/>
      <c r="DY448" s="309"/>
      <c r="DZ448" s="309"/>
      <c r="EA448" s="309"/>
      <c r="EB448" s="309"/>
      <c r="EC448" s="309"/>
      <c r="ED448" s="309"/>
      <c r="EE448" s="309"/>
      <c r="EF448" s="309"/>
      <c r="EG448" s="309"/>
      <c r="EH448" s="309"/>
      <c r="EI448" s="309"/>
      <c r="EJ448" s="309"/>
      <c r="EK448" s="309"/>
      <c r="EL448" s="309"/>
      <c r="EM448" s="309"/>
      <c r="EN448" s="309"/>
      <c r="EO448" s="309"/>
      <c r="EP448" s="309"/>
      <c r="EQ448" s="309"/>
      <c r="ER448" s="309"/>
      <c r="ES448" s="309"/>
      <c r="ET448" s="309"/>
      <c r="EU448" s="309"/>
      <c r="EV448" s="309"/>
      <c r="EW448" s="309"/>
      <c r="EX448" s="309"/>
      <c r="EY448" s="309"/>
      <c r="EZ448" s="309"/>
      <c r="FA448" s="309"/>
      <c r="FB448" s="309"/>
      <c r="FC448" s="309"/>
      <c r="FD448" s="309"/>
      <c r="FE448" s="309"/>
      <c r="FF448" s="309"/>
      <c r="FG448" s="309"/>
      <c r="FH448" s="309"/>
      <c r="FI448" s="309"/>
      <c r="FJ448" s="309"/>
      <c r="FK448" s="309"/>
      <c r="FL448" s="309"/>
      <c r="FM448" s="309"/>
      <c r="FN448" s="309"/>
      <c r="FO448" s="309"/>
      <c r="FP448" s="309"/>
      <c r="FQ448" s="309"/>
      <c r="FR448" s="309"/>
      <c r="FS448" s="309"/>
      <c r="FT448" s="309"/>
      <c r="FU448" s="309"/>
      <c r="FV448" s="309"/>
      <c r="FW448" s="309"/>
      <c r="FX448" s="309"/>
      <c r="FY448" s="309"/>
      <c r="FZ448" s="309"/>
      <c r="GA448" s="309"/>
      <c r="GB448" s="309"/>
      <c r="GC448" s="309"/>
      <c r="GD448" s="309"/>
      <c r="GE448" s="309"/>
      <c r="GF448" s="309"/>
      <c r="GG448" s="309"/>
      <c r="GH448" s="309"/>
      <c r="GI448" s="309"/>
      <c r="GJ448" s="309"/>
      <c r="GK448" s="309"/>
      <c r="GL448" s="309"/>
      <c r="GM448" s="309"/>
      <c r="GN448" s="309"/>
      <c r="GO448" s="309"/>
      <c r="GP448" s="309"/>
      <c r="GQ448" s="309"/>
      <c r="GR448" s="309"/>
      <c r="GS448" s="309"/>
      <c r="GT448" s="309"/>
      <c r="GU448" s="309"/>
      <c r="GV448" s="309"/>
      <c r="GW448" s="309"/>
      <c r="GX448" s="309"/>
      <c r="GY448" s="309"/>
      <c r="GZ448" s="309"/>
      <c r="HA448" s="309"/>
      <c r="HB448" s="309"/>
      <c r="HC448" s="309"/>
      <c r="HD448" s="309"/>
      <c r="HE448" s="309"/>
      <c r="HF448" s="309"/>
      <c r="HG448" s="309"/>
      <c r="HH448" s="309"/>
      <c r="HI448" s="309"/>
      <c r="HJ448" s="309"/>
      <c r="HK448" s="309"/>
      <c r="HL448" s="309"/>
      <c r="HM448" s="309"/>
      <c r="HN448" s="309"/>
      <c r="HO448" s="309"/>
      <c r="HP448" s="309"/>
      <c r="HQ448" s="309"/>
      <c r="HR448" s="309"/>
      <c r="HS448" s="309"/>
      <c r="HT448" s="309"/>
      <c r="HU448" s="309"/>
      <c r="HV448" s="309"/>
      <c r="HW448" s="309"/>
      <c r="HX448" s="309"/>
      <c r="HY448" s="309"/>
      <c r="HZ448" s="309"/>
      <c r="IA448" s="309"/>
      <c r="IB448" s="309"/>
      <c r="IC448" s="309"/>
      <c r="ID448" s="309"/>
      <c r="IE448" s="309"/>
      <c r="IF448" s="309"/>
      <c r="IG448" s="309"/>
      <c r="IH448" s="309"/>
    </row>
    <row r="449" spans="1:242" ht="12.75" customHeight="1" x14ac:dyDescent="0.25">
      <c r="A449" s="247"/>
      <c r="B449" s="264"/>
      <c r="C449" s="264"/>
      <c r="D449" s="307"/>
      <c r="E449" s="307"/>
      <c r="F449" s="307"/>
      <c r="G449" s="307"/>
      <c r="H449" s="307"/>
      <c r="I449" s="307"/>
      <c r="J449" s="307"/>
      <c r="K449" s="307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307"/>
      <c r="AB449" s="307"/>
      <c r="AC449" s="307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  <c r="AN449" s="307"/>
      <c r="AO449" s="307"/>
      <c r="AP449" s="307"/>
      <c r="AQ449" s="307"/>
      <c r="AR449" s="307"/>
      <c r="AS449" s="307"/>
      <c r="AT449" s="307"/>
      <c r="AU449" s="307"/>
      <c r="AV449" s="307"/>
      <c r="AW449" s="307"/>
      <c r="AX449" s="307"/>
      <c r="AY449" s="307"/>
      <c r="AZ449" s="307"/>
      <c r="BA449" s="307"/>
      <c r="BB449" s="307"/>
      <c r="BC449" s="307"/>
      <c r="BD449" s="307"/>
      <c r="BE449" s="307"/>
      <c r="BF449" s="307"/>
      <c r="BG449" s="307"/>
      <c r="BH449" s="307"/>
      <c r="BI449" s="307"/>
      <c r="BJ449" s="307"/>
      <c r="BK449" s="307"/>
      <c r="BL449" s="307"/>
      <c r="BM449" s="307"/>
      <c r="BN449" s="307"/>
      <c r="BO449" s="307"/>
      <c r="BP449" s="307"/>
      <c r="BQ449" s="307"/>
      <c r="BR449" s="307"/>
      <c r="BS449" s="307"/>
      <c r="BT449" s="409"/>
      <c r="BV449" s="309"/>
      <c r="BW449" s="309"/>
      <c r="BX449" s="309"/>
      <c r="BY449" s="309"/>
      <c r="BZ449" s="309"/>
      <c r="CA449" s="309"/>
      <c r="CB449" s="309"/>
      <c r="CC449" s="309"/>
      <c r="CD449" s="309"/>
      <c r="CE449" s="309"/>
      <c r="CF449" s="309"/>
      <c r="CG449" s="309"/>
      <c r="CH449" s="309"/>
      <c r="CI449" s="309"/>
      <c r="CJ449" s="309"/>
      <c r="CK449" s="309"/>
      <c r="CL449" s="309"/>
      <c r="CM449" s="309"/>
      <c r="CN449" s="309"/>
      <c r="CO449" s="309"/>
      <c r="CP449" s="309"/>
      <c r="CQ449" s="309"/>
      <c r="CR449" s="309"/>
      <c r="CS449" s="309"/>
      <c r="CT449" s="309"/>
      <c r="CU449" s="309"/>
      <c r="CV449" s="309"/>
      <c r="CW449" s="309"/>
      <c r="CX449" s="309"/>
      <c r="CY449" s="309"/>
      <c r="CZ449" s="309"/>
      <c r="DA449" s="309"/>
      <c r="DB449" s="309"/>
      <c r="DC449" s="309"/>
      <c r="DD449" s="309"/>
      <c r="DE449" s="309"/>
      <c r="DF449" s="309"/>
      <c r="DG449" s="309"/>
      <c r="DH449" s="309"/>
      <c r="DI449" s="309"/>
      <c r="DJ449" s="309"/>
      <c r="DK449" s="309"/>
      <c r="DL449" s="309"/>
      <c r="DM449" s="309"/>
      <c r="DN449" s="309"/>
      <c r="DO449" s="309"/>
      <c r="DP449" s="309"/>
      <c r="DQ449" s="309"/>
      <c r="DR449" s="309"/>
      <c r="DS449" s="309"/>
      <c r="DT449" s="309"/>
      <c r="DU449" s="309"/>
      <c r="DV449" s="309"/>
      <c r="DW449" s="309"/>
      <c r="DX449" s="309"/>
      <c r="DY449" s="309"/>
      <c r="DZ449" s="309"/>
      <c r="EA449" s="309"/>
      <c r="EB449" s="309"/>
      <c r="EC449" s="309"/>
      <c r="ED449" s="309"/>
      <c r="EE449" s="309"/>
      <c r="EF449" s="309"/>
      <c r="EG449" s="309"/>
      <c r="EH449" s="309"/>
      <c r="EI449" s="309"/>
      <c r="EJ449" s="309"/>
      <c r="EK449" s="309"/>
      <c r="EL449" s="309"/>
      <c r="EM449" s="309"/>
      <c r="EN449" s="309"/>
      <c r="EO449" s="309"/>
      <c r="EP449" s="309"/>
      <c r="EQ449" s="309"/>
      <c r="ER449" s="309"/>
      <c r="ES449" s="309"/>
      <c r="ET449" s="309"/>
      <c r="EU449" s="309"/>
      <c r="EV449" s="309"/>
      <c r="EW449" s="309"/>
      <c r="EX449" s="309"/>
      <c r="EY449" s="309"/>
      <c r="EZ449" s="309"/>
      <c r="FA449" s="309"/>
      <c r="FB449" s="309"/>
      <c r="FC449" s="309"/>
      <c r="FD449" s="309"/>
      <c r="FE449" s="309"/>
      <c r="FF449" s="309"/>
      <c r="FG449" s="309"/>
      <c r="FH449" s="309"/>
      <c r="FI449" s="309"/>
      <c r="FJ449" s="309"/>
      <c r="FK449" s="309"/>
      <c r="FL449" s="309"/>
      <c r="FM449" s="309"/>
      <c r="FN449" s="309"/>
      <c r="FO449" s="309"/>
      <c r="FP449" s="309"/>
      <c r="FQ449" s="309"/>
      <c r="FR449" s="309"/>
      <c r="FS449" s="309"/>
      <c r="FT449" s="309"/>
      <c r="FU449" s="309"/>
      <c r="FV449" s="309"/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309"/>
      <c r="HI449" s="309"/>
      <c r="HJ449" s="309"/>
      <c r="HK449" s="309"/>
      <c r="HL449" s="309"/>
      <c r="HM449" s="309"/>
      <c r="HN449" s="309"/>
      <c r="HO449" s="309"/>
      <c r="HP449" s="309"/>
      <c r="HQ449" s="309"/>
      <c r="HR449" s="309"/>
      <c r="HS449" s="309"/>
      <c r="HT449" s="309"/>
      <c r="HU449" s="309"/>
      <c r="HV449" s="309"/>
      <c r="HW449" s="309"/>
      <c r="HX449" s="309"/>
      <c r="HY449" s="309"/>
      <c r="HZ449" s="309"/>
      <c r="IA449" s="309"/>
      <c r="IB449" s="309"/>
      <c r="IC449" s="309"/>
      <c r="ID449" s="309"/>
      <c r="IE449" s="309"/>
      <c r="IF449" s="309"/>
      <c r="IG449" s="309"/>
      <c r="IH449" s="309"/>
    </row>
    <row r="450" spans="1:242" ht="12.75" customHeight="1" x14ac:dyDescent="0.25">
      <c r="A450" s="247"/>
      <c r="B450" s="264"/>
      <c r="C450" s="264"/>
      <c r="D450" s="307"/>
      <c r="E450" s="307"/>
      <c r="F450" s="307"/>
      <c r="G450" s="307"/>
      <c r="H450" s="307"/>
      <c r="I450" s="307"/>
      <c r="J450" s="307"/>
      <c r="K450" s="307"/>
      <c r="L450" s="307"/>
      <c r="M450" s="307"/>
      <c r="N450" s="307"/>
      <c r="O450" s="307"/>
      <c r="P450" s="307"/>
      <c r="Q450" s="307"/>
      <c r="R450" s="307"/>
      <c r="S450" s="307"/>
      <c r="T450" s="307"/>
      <c r="U450" s="307"/>
      <c r="V450" s="307"/>
      <c r="W450" s="307"/>
      <c r="X450" s="307"/>
      <c r="Y450" s="307"/>
      <c r="Z450" s="307"/>
      <c r="AA450" s="307"/>
      <c r="AB450" s="307"/>
      <c r="AC450" s="307"/>
      <c r="AD450" s="307"/>
      <c r="AE450" s="307"/>
      <c r="AF450" s="307"/>
      <c r="AG450" s="307"/>
      <c r="AH450" s="307"/>
      <c r="AI450" s="307"/>
      <c r="AJ450" s="307"/>
      <c r="AK450" s="307"/>
      <c r="AL450" s="307"/>
      <c r="AM450" s="307"/>
      <c r="AN450" s="307"/>
      <c r="AO450" s="307"/>
      <c r="AP450" s="307"/>
      <c r="AQ450" s="307"/>
      <c r="AR450" s="307"/>
      <c r="AS450" s="307"/>
      <c r="AT450" s="307"/>
      <c r="AU450" s="307"/>
      <c r="AV450" s="307"/>
      <c r="AW450" s="307"/>
      <c r="AX450" s="307"/>
      <c r="AY450" s="307"/>
      <c r="AZ450" s="307"/>
      <c r="BA450" s="307"/>
      <c r="BB450" s="307"/>
      <c r="BC450" s="307"/>
      <c r="BD450" s="307"/>
      <c r="BE450" s="307"/>
      <c r="BF450" s="307"/>
      <c r="BG450" s="307"/>
      <c r="BH450" s="307"/>
      <c r="BI450" s="307"/>
      <c r="BJ450" s="307"/>
      <c r="BK450" s="307"/>
      <c r="BL450" s="307"/>
      <c r="BM450" s="307"/>
      <c r="BN450" s="307"/>
      <c r="BO450" s="307"/>
      <c r="BP450" s="307"/>
      <c r="BQ450" s="307"/>
      <c r="BR450" s="307"/>
      <c r="BS450" s="307"/>
      <c r="BT450" s="409"/>
      <c r="BV450" s="309"/>
      <c r="BW450" s="309"/>
      <c r="BX450" s="309"/>
      <c r="BY450" s="309"/>
      <c r="BZ450" s="309"/>
      <c r="CA450" s="309"/>
      <c r="CB450" s="309"/>
      <c r="CC450" s="309"/>
      <c r="CD450" s="309"/>
      <c r="CE450" s="309"/>
      <c r="CF450" s="309"/>
      <c r="CG450" s="309"/>
      <c r="CH450" s="309"/>
      <c r="CI450" s="309"/>
      <c r="CJ450" s="309"/>
      <c r="CK450" s="309"/>
      <c r="CL450" s="309"/>
      <c r="CM450" s="309"/>
      <c r="CN450" s="309"/>
      <c r="CO450" s="309"/>
      <c r="CP450" s="309"/>
      <c r="CQ450" s="309"/>
      <c r="CR450" s="309"/>
      <c r="CS450" s="309"/>
      <c r="CT450" s="309"/>
      <c r="CU450" s="309"/>
      <c r="CV450" s="309"/>
      <c r="CW450" s="309"/>
      <c r="CX450" s="309"/>
      <c r="CY450" s="309"/>
      <c r="CZ450" s="309"/>
      <c r="DA450" s="309"/>
      <c r="DB450" s="309"/>
      <c r="DC450" s="309"/>
      <c r="DD450" s="309"/>
      <c r="DE450" s="309"/>
      <c r="DF450" s="309"/>
      <c r="DG450" s="309"/>
      <c r="DH450" s="309"/>
      <c r="DI450" s="309"/>
      <c r="DJ450" s="309"/>
      <c r="DK450" s="309"/>
      <c r="DL450" s="309"/>
      <c r="DM450" s="309"/>
      <c r="DN450" s="309"/>
      <c r="DO450" s="309"/>
      <c r="DP450" s="309"/>
      <c r="DQ450" s="309"/>
      <c r="DR450" s="309"/>
      <c r="DS450" s="309"/>
      <c r="DT450" s="309"/>
      <c r="DU450" s="309"/>
      <c r="DV450" s="309"/>
      <c r="DW450" s="309"/>
      <c r="DX450" s="309"/>
      <c r="DY450" s="309"/>
      <c r="DZ450" s="309"/>
      <c r="EA450" s="309"/>
      <c r="EB450" s="309"/>
      <c r="EC450" s="309"/>
      <c r="ED450" s="309"/>
      <c r="EE450" s="309"/>
      <c r="EF450" s="309"/>
      <c r="EG450" s="309"/>
      <c r="EH450" s="309"/>
      <c r="EI450" s="309"/>
      <c r="EJ450" s="309"/>
      <c r="EK450" s="309"/>
      <c r="EL450" s="309"/>
      <c r="EM450" s="309"/>
      <c r="EN450" s="309"/>
      <c r="EO450" s="309"/>
      <c r="EP450" s="309"/>
      <c r="EQ450" s="309"/>
      <c r="ER450" s="309"/>
      <c r="ES450" s="309"/>
      <c r="ET450" s="309"/>
      <c r="EU450" s="309"/>
      <c r="EV450" s="309"/>
      <c r="EW450" s="309"/>
      <c r="EX450" s="309"/>
      <c r="EY450" s="309"/>
      <c r="EZ450" s="309"/>
      <c r="FA450" s="309"/>
      <c r="FB450" s="309"/>
      <c r="FC450" s="309"/>
      <c r="FD450" s="309"/>
      <c r="FE450" s="309"/>
      <c r="FF450" s="309"/>
      <c r="FG450" s="309"/>
      <c r="FH450" s="309"/>
      <c r="FI450" s="309"/>
      <c r="FJ450" s="309"/>
      <c r="FK450" s="309"/>
      <c r="FL450" s="309"/>
      <c r="FM450" s="309"/>
      <c r="FN450" s="309"/>
      <c r="FO450" s="309"/>
      <c r="FP450" s="309"/>
      <c r="FQ450" s="309"/>
      <c r="FR450" s="309"/>
      <c r="FS450" s="309"/>
      <c r="FT450" s="309"/>
      <c r="FU450" s="309"/>
      <c r="FV450" s="309"/>
      <c r="FW450" s="309"/>
      <c r="FX450" s="309"/>
      <c r="FY450" s="309"/>
      <c r="FZ450" s="309"/>
      <c r="GA450" s="309"/>
      <c r="GB450" s="309"/>
      <c r="GC450" s="309"/>
      <c r="GD450" s="309"/>
      <c r="GE450" s="309"/>
      <c r="GF450" s="309"/>
      <c r="GG450" s="309"/>
      <c r="GH450" s="309"/>
      <c r="GI450" s="309"/>
      <c r="GJ450" s="309"/>
      <c r="GK450" s="309"/>
      <c r="GL450" s="309"/>
      <c r="GM450" s="309"/>
      <c r="GN450" s="309"/>
      <c r="GO450" s="309"/>
      <c r="GP450" s="309"/>
      <c r="GQ450" s="309"/>
      <c r="GR450" s="309"/>
      <c r="GS450" s="309"/>
      <c r="GT450" s="309"/>
      <c r="GU450" s="309"/>
      <c r="GV450" s="309"/>
      <c r="GW450" s="309"/>
      <c r="GX450" s="309"/>
      <c r="GY450" s="309"/>
      <c r="GZ450" s="309"/>
      <c r="HA450" s="309"/>
      <c r="HB450" s="309"/>
      <c r="HC450" s="309"/>
      <c r="HD450" s="309"/>
      <c r="HE450" s="309"/>
      <c r="HF450" s="309"/>
      <c r="HG450" s="309"/>
      <c r="HH450" s="309"/>
      <c r="HI450" s="309"/>
      <c r="HJ450" s="309"/>
      <c r="HK450" s="309"/>
      <c r="HL450" s="309"/>
      <c r="HM450" s="309"/>
      <c r="HN450" s="309"/>
      <c r="HO450" s="309"/>
      <c r="HP450" s="309"/>
      <c r="HQ450" s="309"/>
      <c r="HR450" s="309"/>
      <c r="HS450" s="309"/>
      <c r="HT450" s="309"/>
      <c r="HU450" s="309"/>
      <c r="HV450" s="309"/>
      <c r="HW450" s="309"/>
      <c r="HX450" s="309"/>
      <c r="HY450" s="309"/>
      <c r="HZ450" s="309"/>
      <c r="IA450" s="309"/>
      <c r="IB450" s="309"/>
      <c r="IC450" s="309"/>
      <c r="ID450" s="309"/>
      <c r="IE450" s="309"/>
      <c r="IF450" s="309"/>
      <c r="IG450" s="309"/>
      <c r="IH450" s="309"/>
    </row>
    <row r="451" spans="1:242" ht="12.75" customHeight="1" x14ac:dyDescent="0.25">
      <c r="A451" s="247"/>
      <c r="B451" s="264"/>
      <c r="C451" s="264"/>
      <c r="D451" s="307"/>
      <c r="E451" s="307"/>
      <c r="F451" s="307"/>
      <c r="G451" s="307"/>
      <c r="H451" s="307"/>
      <c r="I451" s="307"/>
      <c r="J451" s="307"/>
      <c r="K451" s="307"/>
      <c r="L451" s="307"/>
      <c r="M451" s="307"/>
      <c r="N451" s="307"/>
      <c r="O451" s="307"/>
      <c r="P451" s="307"/>
      <c r="Q451" s="307"/>
      <c r="R451" s="307"/>
      <c r="S451" s="307"/>
      <c r="T451" s="307"/>
      <c r="U451" s="307"/>
      <c r="V451" s="307"/>
      <c r="W451" s="307"/>
      <c r="X451" s="307"/>
      <c r="Y451" s="307"/>
      <c r="Z451" s="307"/>
      <c r="AA451" s="307"/>
      <c r="AB451" s="307"/>
      <c r="AC451" s="307"/>
      <c r="AD451" s="307"/>
      <c r="AE451" s="307"/>
      <c r="AF451" s="307"/>
      <c r="AG451" s="307"/>
      <c r="AH451" s="307"/>
      <c r="AI451" s="307"/>
      <c r="AJ451" s="307"/>
      <c r="AK451" s="307"/>
      <c r="AL451" s="307"/>
      <c r="AM451" s="307"/>
      <c r="AN451" s="307"/>
      <c r="AO451" s="307"/>
      <c r="AP451" s="307"/>
      <c r="AQ451" s="307"/>
      <c r="AR451" s="307"/>
      <c r="AS451" s="307"/>
      <c r="AT451" s="307"/>
      <c r="AU451" s="307"/>
      <c r="AV451" s="307"/>
      <c r="AW451" s="307"/>
      <c r="AX451" s="307"/>
      <c r="AY451" s="307"/>
      <c r="AZ451" s="307"/>
      <c r="BA451" s="307"/>
      <c r="BB451" s="307"/>
      <c r="BC451" s="307"/>
      <c r="BD451" s="307"/>
      <c r="BE451" s="307"/>
      <c r="BF451" s="307"/>
      <c r="BG451" s="307"/>
      <c r="BH451" s="307"/>
      <c r="BI451" s="307"/>
      <c r="BJ451" s="307"/>
      <c r="BK451" s="307"/>
      <c r="BL451" s="307"/>
      <c r="BM451" s="307"/>
      <c r="BN451" s="307"/>
      <c r="BO451" s="307"/>
      <c r="BP451" s="307"/>
      <c r="BQ451" s="307"/>
      <c r="BR451" s="307"/>
      <c r="BS451" s="307"/>
      <c r="BT451" s="409"/>
      <c r="BV451" s="309"/>
      <c r="BW451" s="309"/>
      <c r="BX451" s="309"/>
      <c r="BY451" s="309"/>
      <c r="BZ451" s="309"/>
      <c r="CA451" s="309"/>
      <c r="CB451" s="309"/>
      <c r="CC451" s="309"/>
      <c r="CD451" s="309"/>
      <c r="CE451" s="309"/>
      <c r="CF451" s="309"/>
      <c r="CG451" s="309"/>
      <c r="CH451" s="309"/>
      <c r="CI451" s="309"/>
      <c r="CJ451" s="309"/>
      <c r="CK451" s="309"/>
      <c r="CL451" s="309"/>
      <c r="CM451" s="309"/>
      <c r="CN451" s="309"/>
      <c r="CO451" s="309"/>
      <c r="CP451" s="309"/>
      <c r="CQ451" s="309"/>
      <c r="CR451" s="309"/>
      <c r="CS451" s="309"/>
      <c r="CT451" s="309"/>
      <c r="CU451" s="309"/>
      <c r="CV451" s="309"/>
      <c r="CW451" s="309"/>
      <c r="CX451" s="309"/>
      <c r="CY451" s="309"/>
      <c r="CZ451" s="309"/>
      <c r="DA451" s="309"/>
      <c r="DB451" s="309"/>
      <c r="DC451" s="309"/>
      <c r="DD451" s="309"/>
      <c r="DE451" s="309"/>
      <c r="DF451" s="309"/>
      <c r="DG451" s="309"/>
      <c r="DH451" s="309"/>
      <c r="DI451" s="309"/>
      <c r="DJ451" s="309"/>
      <c r="DK451" s="309"/>
      <c r="DL451" s="309"/>
      <c r="DM451" s="309"/>
      <c r="DN451" s="309"/>
      <c r="DO451" s="309"/>
      <c r="DP451" s="309"/>
      <c r="DQ451" s="309"/>
      <c r="DR451" s="309"/>
      <c r="DS451" s="309"/>
      <c r="DT451" s="309"/>
      <c r="DU451" s="309"/>
      <c r="DV451" s="309"/>
      <c r="DW451" s="309"/>
      <c r="DX451" s="309"/>
      <c r="DY451" s="309"/>
      <c r="DZ451" s="309"/>
      <c r="EA451" s="309"/>
      <c r="EB451" s="309"/>
      <c r="EC451" s="309"/>
      <c r="ED451" s="309"/>
      <c r="EE451" s="309"/>
      <c r="EF451" s="309"/>
      <c r="EG451" s="309"/>
      <c r="EH451" s="309"/>
      <c r="EI451" s="309"/>
      <c r="EJ451" s="309"/>
      <c r="EK451" s="309"/>
      <c r="EL451" s="309"/>
      <c r="EM451" s="309"/>
      <c r="EN451" s="309"/>
      <c r="EO451" s="309"/>
      <c r="EP451" s="309"/>
      <c r="EQ451" s="309"/>
      <c r="ER451" s="309"/>
      <c r="ES451" s="309"/>
      <c r="ET451" s="309"/>
      <c r="EU451" s="309"/>
      <c r="EV451" s="309"/>
      <c r="EW451" s="309"/>
      <c r="EX451" s="309"/>
      <c r="EY451" s="309"/>
      <c r="EZ451" s="309"/>
      <c r="FA451" s="309"/>
      <c r="FB451" s="309"/>
      <c r="FC451" s="309"/>
      <c r="FD451" s="309"/>
      <c r="FE451" s="309"/>
      <c r="FF451" s="309"/>
      <c r="FG451" s="309"/>
      <c r="FH451" s="309"/>
      <c r="FI451" s="309"/>
      <c r="FJ451" s="309"/>
      <c r="FK451" s="309"/>
      <c r="FL451" s="309"/>
      <c r="FM451" s="309"/>
      <c r="FN451" s="309"/>
      <c r="FO451" s="309"/>
      <c r="FP451" s="309"/>
      <c r="FQ451" s="309"/>
      <c r="FR451" s="309"/>
      <c r="FS451" s="309"/>
      <c r="FT451" s="309"/>
      <c r="FU451" s="309"/>
      <c r="FV451" s="309"/>
      <c r="FW451" s="309"/>
      <c r="FX451" s="309"/>
      <c r="FY451" s="309"/>
      <c r="FZ451" s="309"/>
      <c r="GA451" s="309"/>
      <c r="GB451" s="309"/>
      <c r="GC451" s="309"/>
      <c r="GD451" s="309"/>
      <c r="GE451" s="309"/>
      <c r="GF451" s="309"/>
      <c r="GG451" s="309"/>
      <c r="GH451" s="309"/>
      <c r="GI451" s="309"/>
      <c r="GJ451" s="309"/>
      <c r="GK451" s="309"/>
      <c r="GL451" s="309"/>
      <c r="GM451" s="309"/>
      <c r="GN451" s="309"/>
      <c r="GO451" s="309"/>
      <c r="GP451" s="309"/>
      <c r="GQ451" s="309"/>
      <c r="GR451" s="309"/>
      <c r="GS451" s="309"/>
      <c r="GT451" s="309"/>
      <c r="GU451" s="309"/>
      <c r="GV451" s="309"/>
      <c r="GW451" s="309"/>
      <c r="GX451" s="309"/>
      <c r="GY451" s="309"/>
      <c r="GZ451" s="309"/>
      <c r="HA451" s="309"/>
      <c r="HB451" s="309"/>
      <c r="HC451" s="309"/>
      <c r="HD451" s="309"/>
      <c r="HE451" s="309"/>
      <c r="HF451" s="309"/>
      <c r="HG451" s="309"/>
      <c r="HH451" s="309"/>
      <c r="HI451" s="309"/>
      <c r="HJ451" s="309"/>
      <c r="HK451" s="309"/>
      <c r="HL451" s="309"/>
      <c r="HM451" s="309"/>
      <c r="HN451" s="309"/>
      <c r="HO451" s="309"/>
      <c r="HP451" s="309"/>
      <c r="HQ451" s="309"/>
      <c r="HR451" s="309"/>
      <c r="HS451" s="309"/>
      <c r="HT451" s="309"/>
      <c r="HU451" s="309"/>
      <c r="HV451" s="309"/>
      <c r="HW451" s="309"/>
      <c r="HX451" s="309"/>
      <c r="HY451" s="309"/>
      <c r="HZ451" s="309"/>
      <c r="IA451" s="309"/>
      <c r="IB451" s="309"/>
      <c r="IC451" s="309"/>
      <c r="ID451" s="309"/>
      <c r="IE451" s="309"/>
      <c r="IF451" s="309"/>
      <c r="IG451" s="309"/>
      <c r="IH451" s="309"/>
    </row>
    <row r="452" spans="1:242" ht="12.75" customHeight="1" x14ac:dyDescent="0.25">
      <c r="A452" s="247"/>
      <c r="B452" s="264"/>
      <c r="C452" s="264"/>
      <c r="D452" s="307"/>
      <c r="E452" s="307"/>
      <c r="F452" s="307"/>
      <c r="G452" s="307"/>
      <c r="H452" s="307"/>
      <c r="I452" s="307"/>
      <c r="J452" s="307"/>
      <c r="K452" s="307"/>
      <c r="L452" s="307"/>
      <c r="M452" s="307"/>
      <c r="N452" s="307"/>
      <c r="O452" s="307"/>
      <c r="P452" s="307"/>
      <c r="Q452" s="307"/>
      <c r="R452" s="307"/>
      <c r="S452" s="307"/>
      <c r="T452" s="307"/>
      <c r="U452" s="307"/>
      <c r="V452" s="307"/>
      <c r="W452" s="307"/>
      <c r="X452" s="307"/>
      <c r="Y452" s="307"/>
      <c r="Z452" s="307"/>
      <c r="AA452" s="307"/>
      <c r="AB452" s="307"/>
      <c r="AC452" s="307"/>
      <c r="AD452" s="307"/>
      <c r="AE452" s="307"/>
      <c r="AF452" s="307"/>
      <c r="AG452" s="307"/>
      <c r="AH452" s="307"/>
      <c r="AI452" s="307"/>
      <c r="AJ452" s="307"/>
      <c r="AK452" s="307"/>
      <c r="AL452" s="307"/>
      <c r="AM452" s="307"/>
      <c r="AN452" s="307"/>
      <c r="AO452" s="307"/>
      <c r="AP452" s="307"/>
      <c r="AQ452" s="307"/>
      <c r="AR452" s="307"/>
      <c r="AS452" s="307"/>
      <c r="AT452" s="307"/>
      <c r="AU452" s="307"/>
      <c r="AV452" s="307"/>
      <c r="AW452" s="307"/>
      <c r="AX452" s="307"/>
      <c r="AY452" s="307"/>
      <c r="AZ452" s="307"/>
      <c r="BA452" s="307"/>
      <c r="BB452" s="307"/>
      <c r="BC452" s="307"/>
      <c r="BD452" s="307"/>
      <c r="BE452" s="307"/>
      <c r="BF452" s="307"/>
      <c r="BG452" s="307"/>
      <c r="BH452" s="307"/>
      <c r="BI452" s="307"/>
      <c r="BJ452" s="307"/>
      <c r="BK452" s="307"/>
      <c r="BL452" s="307"/>
      <c r="BM452" s="307"/>
      <c r="BN452" s="307"/>
      <c r="BO452" s="307"/>
      <c r="BP452" s="307"/>
      <c r="BQ452" s="307"/>
      <c r="BR452" s="307"/>
      <c r="BS452" s="307"/>
      <c r="BT452" s="409"/>
      <c r="BV452" s="309"/>
      <c r="BW452" s="309"/>
      <c r="BX452" s="309"/>
      <c r="BY452" s="309"/>
      <c r="BZ452" s="309"/>
      <c r="CA452" s="309"/>
      <c r="CB452" s="309"/>
      <c r="CC452" s="309"/>
      <c r="CD452" s="309"/>
      <c r="CE452" s="309"/>
      <c r="CF452" s="309"/>
      <c r="CG452" s="309"/>
      <c r="CH452" s="309"/>
      <c r="CI452" s="309"/>
      <c r="CJ452" s="309"/>
      <c r="CK452" s="309"/>
      <c r="CL452" s="309"/>
      <c r="CM452" s="309"/>
      <c r="CN452" s="309"/>
      <c r="CO452" s="309"/>
      <c r="CP452" s="309"/>
      <c r="CQ452" s="309"/>
      <c r="CR452" s="309"/>
      <c r="CS452" s="309"/>
      <c r="CT452" s="309"/>
      <c r="CU452" s="309"/>
      <c r="CV452" s="309"/>
      <c r="CW452" s="309"/>
      <c r="CX452" s="309"/>
      <c r="CY452" s="309"/>
      <c r="CZ452" s="309"/>
      <c r="DA452" s="309"/>
      <c r="DB452" s="309"/>
      <c r="DC452" s="309"/>
      <c r="DD452" s="309"/>
      <c r="DE452" s="309"/>
      <c r="DF452" s="309"/>
      <c r="DG452" s="309"/>
      <c r="DH452" s="309"/>
      <c r="DI452" s="309"/>
      <c r="DJ452" s="309"/>
      <c r="DK452" s="309"/>
      <c r="DL452" s="309"/>
      <c r="DM452" s="309"/>
      <c r="DN452" s="309"/>
      <c r="DO452" s="309"/>
      <c r="DP452" s="309"/>
      <c r="DQ452" s="309"/>
      <c r="DR452" s="309"/>
      <c r="DS452" s="309"/>
      <c r="DT452" s="309"/>
      <c r="DU452" s="309"/>
      <c r="DV452" s="309"/>
      <c r="DW452" s="309"/>
      <c r="DX452" s="309"/>
      <c r="DY452" s="309"/>
      <c r="DZ452" s="309"/>
      <c r="EA452" s="309"/>
      <c r="EB452" s="309"/>
      <c r="EC452" s="309"/>
      <c r="ED452" s="309"/>
      <c r="EE452" s="309"/>
      <c r="EF452" s="309"/>
      <c r="EG452" s="309"/>
      <c r="EH452" s="309"/>
      <c r="EI452" s="309"/>
      <c r="EJ452" s="309"/>
      <c r="EK452" s="309"/>
      <c r="EL452" s="309"/>
      <c r="EM452" s="309"/>
      <c r="EN452" s="309"/>
      <c r="EO452" s="309"/>
      <c r="EP452" s="309"/>
      <c r="EQ452" s="309"/>
      <c r="ER452" s="309"/>
      <c r="ES452" s="309"/>
      <c r="ET452" s="309"/>
      <c r="EU452" s="309"/>
      <c r="EV452" s="309"/>
      <c r="EW452" s="309"/>
      <c r="EX452" s="309"/>
      <c r="EY452" s="309"/>
      <c r="EZ452" s="309"/>
      <c r="FA452" s="309"/>
      <c r="FB452" s="309"/>
      <c r="FC452" s="309"/>
      <c r="FD452" s="309"/>
      <c r="FE452" s="309"/>
      <c r="FF452" s="309"/>
      <c r="FG452" s="309"/>
      <c r="FH452" s="309"/>
      <c r="FI452" s="309"/>
      <c r="FJ452" s="309"/>
      <c r="FK452" s="309"/>
      <c r="FL452" s="309"/>
      <c r="FM452" s="309"/>
      <c r="FN452" s="309"/>
      <c r="FO452" s="309"/>
      <c r="FP452" s="309"/>
      <c r="FQ452" s="309"/>
      <c r="FR452" s="309"/>
      <c r="FS452" s="309"/>
      <c r="FT452" s="309"/>
      <c r="FU452" s="309"/>
      <c r="FV452" s="309"/>
      <c r="FW452" s="309"/>
      <c r="FX452" s="309"/>
      <c r="FY452" s="309"/>
      <c r="FZ452" s="309"/>
      <c r="GA452" s="309"/>
      <c r="GB452" s="309"/>
      <c r="GC452" s="309"/>
      <c r="GD452" s="309"/>
      <c r="GE452" s="309"/>
      <c r="GF452" s="309"/>
      <c r="GG452" s="309"/>
      <c r="GH452" s="309"/>
      <c r="GI452" s="309"/>
      <c r="GJ452" s="309"/>
      <c r="GK452" s="309"/>
      <c r="GL452" s="309"/>
      <c r="GM452" s="309"/>
      <c r="GN452" s="309"/>
      <c r="GO452" s="309"/>
      <c r="GP452" s="309"/>
      <c r="GQ452" s="309"/>
      <c r="GR452" s="309"/>
      <c r="GS452" s="309"/>
      <c r="GT452" s="309"/>
      <c r="GU452" s="309"/>
      <c r="GV452" s="309"/>
      <c r="GW452" s="309"/>
      <c r="GX452" s="309"/>
      <c r="GY452" s="309"/>
      <c r="GZ452" s="309"/>
      <c r="HA452" s="309"/>
      <c r="HB452" s="309"/>
      <c r="HC452" s="309"/>
      <c r="HD452" s="309"/>
      <c r="HE452" s="309"/>
      <c r="HF452" s="309"/>
      <c r="HG452" s="309"/>
      <c r="HH452" s="309"/>
      <c r="HI452" s="309"/>
      <c r="HJ452" s="309"/>
      <c r="HK452" s="309"/>
      <c r="HL452" s="309"/>
      <c r="HM452" s="309"/>
      <c r="HN452" s="309"/>
      <c r="HO452" s="309"/>
      <c r="HP452" s="309"/>
      <c r="HQ452" s="309"/>
      <c r="HR452" s="309"/>
      <c r="HS452" s="309"/>
      <c r="HT452" s="309"/>
      <c r="HU452" s="309"/>
      <c r="HV452" s="309"/>
      <c r="HW452" s="309"/>
      <c r="HX452" s="309"/>
      <c r="HY452" s="309"/>
      <c r="HZ452" s="309"/>
      <c r="IA452" s="309"/>
      <c r="IB452" s="309"/>
      <c r="IC452" s="309"/>
      <c r="ID452" s="309"/>
      <c r="IE452" s="309"/>
      <c r="IF452" s="309"/>
      <c r="IG452" s="309"/>
      <c r="IH452" s="309"/>
    </row>
    <row r="453" spans="1:242" ht="12.75" customHeight="1" x14ac:dyDescent="0.25">
      <c r="A453" s="247"/>
      <c r="B453" s="264"/>
      <c r="C453" s="264"/>
      <c r="D453" s="307"/>
      <c r="E453" s="307"/>
      <c r="F453" s="307"/>
      <c r="G453" s="307"/>
      <c r="H453" s="307"/>
      <c r="I453" s="307"/>
      <c r="J453" s="307"/>
      <c r="K453" s="307"/>
      <c r="L453" s="307"/>
      <c r="M453" s="307"/>
      <c r="N453" s="307"/>
      <c r="O453" s="307"/>
      <c r="P453" s="307"/>
      <c r="Q453" s="307"/>
      <c r="R453" s="307"/>
      <c r="S453" s="307"/>
      <c r="T453" s="307"/>
      <c r="U453" s="307"/>
      <c r="V453" s="307"/>
      <c r="W453" s="307"/>
      <c r="X453" s="307"/>
      <c r="Y453" s="307"/>
      <c r="Z453" s="307"/>
      <c r="AA453" s="307"/>
      <c r="AB453" s="307"/>
      <c r="AC453" s="307"/>
      <c r="AD453" s="307"/>
      <c r="AE453" s="307"/>
      <c r="AF453" s="307"/>
      <c r="AG453" s="307"/>
      <c r="AH453" s="307"/>
      <c r="AI453" s="307"/>
      <c r="AJ453" s="307"/>
      <c r="AK453" s="307"/>
      <c r="AL453" s="307"/>
      <c r="AM453" s="307"/>
      <c r="AN453" s="307"/>
      <c r="AO453" s="307"/>
      <c r="AP453" s="307"/>
      <c r="AQ453" s="307"/>
      <c r="AR453" s="307"/>
      <c r="AS453" s="307"/>
      <c r="AT453" s="307"/>
      <c r="AU453" s="307"/>
      <c r="AV453" s="307"/>
      <c r="AW453" s="307"/>
      <c r="AX453" s="307"/>
      <c r="AY453" s="307"/>
      <c r="AZ453" s="307"/>
      <c r="BA453" s="307"/>
      <c r="BB453" s="307"/>
      <c r="BC453" s="307"/>
      <c r="BD453" s="307"/>
      <c r="BE453" s="307"/>
      <c r="BF453" s="307"/>
      <c r="BG453" s="307"/>
      <c r="BH453" s="307"/>
      <c r="BI453" s="307"/>
      <c r="BJ453" s="307"/>
      <c r="BK453" s="307"/>
      <c r="BL453" s="307"/>
      <c r="BM453" s="307"/>
      <c r="BN453" s="307"/>
      <c r="BO453" s="307"/>
      <c r="BP453" s="307"/>
      <c r="BQ453" s="307"/>
      <c r="BR453" s="307"/>
      <c r="BS453" s="307"/>
      <c r="BT453" s="409"/>
      <c r="BV453" s="309"/>
      <c r="BW453" s="309"/>
      <c r="BX453" s="309"/>
      <c r="BY453" s="309"/>
      <c r="BZ453" s="309"/>
      <c r="CA453" s="309"/>
      <c r="CB453" s="309"/>
      <c r="CC453" s="309"/>
      <c r="CD453" s="309"/>
      <c r="CE453" s="309"/>
      <c r="CF453" s="309"/>
      <c r="CG453" s="309"/>
      <c r="CH453" s="309"/>
      <c r="CI453" s="309"/>
      <c r="CJ453" s="309"/>
      <c r="CK453" s="309"/>
      <c r="CL453" s="309"/>
      <c r="CM453" s="309"/>
      <c r="CN453" s="309"/>
      <c r="CO453" s="309"/>
      <c r="CP453" s="309"/>
      <c r="CQ453" s="309"/>
      <c r="CR453" s="309"/>
      <c r="CS453" s="309"/>
      <c r="CT453" s="309"/>
      <c r="CU453" s="309"/>
      <c r="CV453" s="309"/>
      <c r="CW453" s="309"/>
      <c r="CX453" s="309"/>
      <c r="CY453" s="309"/>
      <c r="CZ453" s="309"/>
      <c r="DA453" s="309"/>
      <c r="DB453" s="309"/>
      <c r="DC453" s="309"/>
      <c r="DD453" s="309"/>
      <c r="DE453" s="309"/>
      <c r="DF453" s="309"/>
      <c r="DG453" s="309"/>
      <c r="DH453" s="309"/>
      <c r="DI453" s="309"/>
      <c r="DJ453" s="309"/>
      <c r="DK453" s="309"/>
      <c r="DL453" s="309"/>
      <c r="DM453" s="309"/>
      <c r="DN453" s="309"/>
      <c r="DO453" s="309"/>
      <c r="DP453" s="309"/>
      <c r="DQ453" s="309"/>
      <c r="DR453" s="309"/>
      <c r="DS453" s="309"/>
      <c r="DT453" s="309"/>
      <c r="DU453" s="309"/>
      <c r="DV453" s="309"/>
      <c r="DW453" s="309"/>
      <c r="DX453" s="309"/>
      <c r="DY453" s="309"/>
      <c r="DZ453" s="309"/>
      <c r="EA453" s="309"/>
      <c r="EB453" s="309"/>
      <c r="EC453" s="309"/>
      <c r="ED453" s="309"/>
      <c r="EE453" s="309"/>
      <c r="EF453" s="309"/>
      <c r="EG453" s="309"/>
      <c r="EH453" s="309"/>
      <c r="EI453" s="309"/>
      <c r="EJ453" s="309"/>
      <c r="EK453" s="309"/>
      <c r="EL453" s="309"/>
      <c r="EM453" s="309"/>
      <c r="EN453" s="309"/>
      <c r="EO453" s="309"/>
      <c r="EP453" s="309"/>
      <c r="EQ453" s="309"/>
      <c r="ER453" s="309"/>
      <c r="ES453" s="309"/>
      <c r="ET453" s="309"/>
      <c r="EU453" s="309"/>
      <c r="EV453" s="309"/>
      <c r="EW453" s="309"/>
      <c r="EX453" s="309"/>
      <c r="EY453" s="309"/>
      <c r="EZ453" s="309"/>
      <c r="FA453" s="309"/>
      <c r="FB453" s="309"/>
      <c r="FC453" s="309"/>
      <c r="FD453" s="309"/>
      <c r="FE453" s="309"/>
      <c r="FF453" s="309"/>
      <c r="FG453" s="309"/>
      <c r="FH453" s="309"/>
      <c r="FI453" s="309"/>
      <c r="FJ453" s="309"/>
      <c r="FK453" s="309"/>
      <c r="FL453" s="309"/>
      <c r="FM453" s="309"/>
      <c r="FN453" s="309"/>
      <c r="FO453" s="309"/>
      <c r="FP453" s="309"/>
      <c r="FQ453" s="309"/>
      <c r="FR453" s="309"/>
      <c r="FS453" s="309"/>
      <c r="FT453" s="309"/>
      <c r="FU453" s="309"/>
      <c r="FV453" s="309"/>
      <c r="FW453" s="309"/>
      <c r="FX453" s="309"/>
      <c r="FY453" s="309"/>
      <c r="FZ453" s="309"/>
      <c r="GA453" s="309"/>
      <c r="GB453" s="309"/>
      <c r="GC453" s="309"/>
      <c r="GD453" s="309"/>
      <c r="GE453" s="309"/>
      <c r="GF453" s="309"/>
      <c r="GG453" s="309"/>
      <c r="GH453" s="309"/>
      <c r="GI453" s="309"/>
      <c r="GJ453" s="309"/>
      <c r="GK453" s="309"/>
      <c r="GL453" s="309"/>
      <c r="GM453" s="309"/>
      <c r="GN453" s="309"/>
      <c r="GO453" s="309"/>
      <c r="GP453" s="309"/>
      <c r="GQ453" s="309"/>
      <c r="GR453" s="309"/>
      <c r="GS453" s="309"/>
      <c r="GT453" s="309"/>
      <c r="GU453" s="309"/>
      <c r="GV453" s="309"/>
      <c r="GW453" s="309"/>
      <c r="GX453" s="309"/>
      <c r="GY453" s="309"/>
      <c r="GZ453" s="309"/>
      <c r="HA453" s="309"/>
      <c r="HB453" s="309"/>
      <c r="HC453" s="309"/>
      <c r="HD453" s="309"/>
      <c r="HE453" s="309"/>
      <c r="HF453" s="309"/>
      <c r="HG453" s="309"/>
      <c r="HH453" s="309"/>
      <c r="HI453" s="309"/>
      <c r="HJ453" s="309"/>
      <c r="HK453" s="309"/>
      <c r="HL453" s="309"/>
      <c r="HM453" s="309"/>
      <c r="HN453" s="309"/>
      <c r="HO453" s="309"/>
      <c r="HP453" s="309"/>
      <c r="HQ453" s="309"/>
      <c r="HR453" s="309"/>
      <c r="HS453" s="309"/>
      <c r="HT453" s="309"/>
      <c r="HU453" s="309"/>
      <c r="HV453" s="309"/>
      <c r="HW453" s="309"/>
      <c r="HX453" s="309"/>
      <c r="HY453" s="309"/>
      <c r="HZ453" s="309"/>
      <c r="IA453" s="309"/>
      <c r="IB453" s="309"/>
      <c r="IC453" s="309"/>
      <c r="ID453" s="309"/>
      <c r="IE453" s="309"/>
      <c r="IF453" s="309"/>
      <c r="IG453" s="309"/>
      <c r="IH453" s="309"/>
    </row>
    <row r="454" spans="1:242" ht="12.75" customHeight="1" x14ac:dyDescent="0.25">
      <c r="A454" s="247"/>
      <c r="B454" s="264"/>
      <c r="C454" s="264"/>
      <c r="D454" s="307"/>
      <c r="E454" s="307"/>
      <c r="F454" s="307"/>
      <c r="G454" s="307"/>
      <c r="H454" s="307"/>
      <c r="I454" s="307"/>
      <c r="J454" s="307"/>
      <c r="K454" s="307"/>
      <c r="L454" s="307"/>
      <c r="M454" s="307"/>
      <c r="N454" s="307"/>
      <c r="O454" s="307"/>
      <c r="P454" s="307"/>
      <c r="Q454" s="307"/>
      <c r="R454" s="307"/>
      <c r="S454" s="307"/>
      <c r="T454" s="307"/>
      <c r="U454" s="307"/>
      <c r="V454" s="307"/>
      <c r="W454" s="307"/>
      <c r="X454" s="307"/>
      <c r="Y454" s="307"/>
      <c r="Z454" s="307"/>
      <c r="AA454" s="307"/>
      <c r="AB454" s="307"/>
      <c r="AC454" s="307"/>
      <c r="AD454" s="307"/>
      <c r="AE454" s="307"/>
      <c r="AF454" s="307"/>
      <c r="AG454" s="307"/>
      <c r="AH454" s="307"/>
      <c r="AI454" s="307"/>
      <c r="AJ454" s="307"/>
      <c r="AK454" s="307"/>
      <c r="AL454" s="307"/>
      <c r="AM454" s="307"/>
      <c r="AN454" s="307"/>
      <c r="AO454" s="307"/>
      <c r="AP454" s="307"/>
      <c r="AQ454" s="307"/>
      <c r="AR454" s="307"/>
      <c r="AS454" s="307"/>
      <c r="AT454" s="307"/>
      <c r="AU454" s="307"/>
      <c r="AV454" s="307"/>
      <c r="AW454" s="307"/>
      <c r="AX454" s="307"/>
      <c r="AY454" s="307"/>
      <c r="AZ454" s="307"/>
      <c r="BA454" s="307"/>
      <c r="BB454" s="307"/>
      <c r="BC454" s="307"/>
      <c r="BD454" s="307"/>
      <c r="BE454" s="307"/>
      <c r="BF454" s="307"/>
      <c r="BG454" s="307"/>
      <c r="BH454" s="307"/>
      <c r="BI454" s="307"/>
      <c r="BJ454" s="307"/>
      <c r="BK454" s="307"/>
      <c r="BL454" s="307"/>
      <c r="BM454" s="307"/>
      <c r="BN454" s="307"/>
      <c r="BO454" s="307"/>
      <c r="BP454" s="307"/>
      <c r="BQ454" s="307"/>
      <c r="BR454" s="307"/>
      <c r="BS454" s="307"/>
      <c r="BT454" s="409"/>
      <c r="BV454" s="309"/>
      <c r="BW454" s="309"/>
      <c r="BX454" s="309"/>
      <c r="BY454" s="309"/>
      <c r="BZ454" s="309"/>
      <c r="CA454" s="309"/>
      <c r="CB454" s="309"/>
      <c r="CC454" s="309"/>
      <c r="CD454" s="309"/>
      <c r="CE454" s="309"/>
      <c r="CF454" s="309"/>
      <c r="CG454" s="309"/>
      <c r="CH454" s="309"/>
      <c r="CI454" s="309"/>
      <c r="CJ454" s="309"/>
      <c r="CK454" s="309"/>
      <c r="CL454" s="309"/>
      <c r="CM454" s="309"/>
      <c r="CN454" s="309"/>
      <c r="CO454" s="309"/>
      <c r="CP454" s="309"/>
      <c r="CQ454" s="309"/>
      <c r="CR454" s="309"/>
      <c r="CS454" s="309"/>
      <c r="CT454" s="309"/>
      <c r="CU454" s="309"/>
      <c r="CV454" s="309"/>
      <c r="CW454" s="309"/>
      <c r="CX454" s="309"/>
      <c r="CY454" s="309"/>
      <c r="CZ454" s="309"/>
      <c r="DA454" s="309"/>
      <c r="DB454" s="309"/>
      <c r="DC454" s="309"/>
      <c r="DD454" s="309"/>
      <c r="DE454" s="309"/>
      <c r="DF454" s="309"/>
      <c r="DG454" s="309"/>
      <c r="DH454" s="309"/>
      <c r="DI454" s="309"/>
      <c r="DJ454" s="309"/>
      <c r="DK454" s="309"/>
      <c r="DL454" s="309"/>
      <c r="DM454" s="309"/>
      <c r="DN454" s="309"/>
      <c r="DO454" s="309"/>
      <c r="DP454" s="309"/>
      <c r="DQ454" s="309"/>
      <c r="DR454" s="309"/>
      <c r="DS454" s="309"/>
      <c r="DT454" s="309"/>
      <c r="DU454" s="309"/>
      <c r="DV454" s="309"/>
      <c r="DW454" s="309"/>
      <c r="DX454" s="309"/>
      <c r="DY454" s="309"/>
      <c r="DZ454" s="309"/>
      <c r="EA454" s="309"/>
      <c r="EB454" s="309"/>
      <c r="EC454" s="309"/>
      <c r="ED454" s="309"/>
      <c r="EE454" s="309"/>
      <c r="EF454" s="309"/>
      <c r="EG454" s="309"/>
      <c r="EH454" s="309"/>
      <c r="EI454" s="309"/>
      <c r="EJ454" s="309"/>
      <c r="EK454" s="309"/>
      <c r="EL454" s="309"/>
      <c r="EM454" s="309"/>
      <c r="EN454" s="309"/>
      <c r="EO454" s="309"/>
      <c r="EP454" s="309"/>
      <c r="EQ454" s="309"/>
      <c r="ER454" s="309"/>
      <c r="ES454" s="309"/>
      <c r="ET454" s="309"/>
      <c r="EU454" s="309"/>
      <c r="EV454" s="309"/>
      <c r="EW454" s="309"/>
      <c r="EX454" s="309"/>
      <c r="EY454" s="309"/>
      <c r="EZ454" s="309"/>
      <c r="FA454" s="309"/>
      <c r="FB454" s="309"/>
      <c r="FC454" s="309"/>
      <c r="FD454" s="309"/>
      <c r="FE454" s="309"/>
      <c r="FF454" s="309"/>
      <c r="FG454" s="309"/>
      <c r="FH454" s="309"/>
      <c r="FI454" s="309"/>
      <c r="FJ454" s="309"/>
      <c r="FK454" s="309"/>
      <c r="FL454" s="309"/>
      <c r="FM454" s="309"/>
      <c r="FN454" s="309"/>
      <c r="FO454" s="309"/>
      <c r="FP454" s="309"/>
      <c r="FQ454" s="309"/>
      <c r="FR454" s="309"/>
      <c r="FS454" s="309"/>
      <c r="FT454" s="309"/>
      <c r="FU454" s="309"/>
      <c r="FV454" s="309"/>
      <c r="FW454" s="309"/>
      <c r="FX454" s="309"/>
      <c r="FY454" s="309"/>
      <c r="FZ454" s="309"/>
      <c r="GA454" s="309"/>
      <c r="GB454" s="309"/>
      <c r="GC454" s="309"/>
      <c r="GD454" s="309"/>
      <c r="GE454" s="309"/>
      <c r="GF454" s="309"/>
      <c r="GG454" s="309"/>
      <c r="GH454" s="309"/>
      <c r="GI454" s="309"/>
      <c r="GJ454" s="309"/>
      <c r="GK454" s="309"/>
      <c r="GL454" s="309"/>
      <c r="GM454" s="309"/>
      <c r="GN454" s="309"/>
      <c r="GO454" s="309"/>
      <c r="GP454" s="309"/>
      <c r="GQ454" s="309"/>
      <c r="GR454" s="309"/>
      <c r="GS454" s="309"/>
      <c r="GT454" s="309"/>
      <c r="GU454" s="309"/>
      <c r="GV454" s="309"/>
      <c r="GW454" s="309"/>
      <c r="GX454" s="309"/>
      <c r="GY454" s="309"/>
      <c r="GZ454" s="309"/>
      <c r="HA454" s="309"/>
      <c r="HB454" s="309"/>
      <c r="HC454" s="309"/>
      <c r="HD454" s="309"/>
      <c r="HE454" s="309"/>
      <c r="HF454" s="309"/>
      <c r="HG454" s="309"/>
      <c r="HH454" s="309"/>
      <c r="HI454" s="309"/>
      <c r="HJ454" s="309"/>
      <c r="HK454" s="309"/>
      <c r="HL454" s="309"/>
      <c r="HM454" s="309"/>
      <c r="HN454" s="309"/>
      <c r="HO454" s="309"/>
      <c r="HP454" s="309"/>
      <c r="HQ454" s="309"/>
      <c r="HR454" s="309"/>
      <c r="HS454" s="309"/>
      <c r="HT454" s="309"/>
      <c r="HU454" s="309"/>
      <c r="HV454" s="309"/>
      <c r="HW454" s="309"/>
      <c r="HX454" s="309"/>
      <c r="HY454" s="309"/>
      <c r="HZ454" s="309"/>
      <c r="IA454" s="309"/>
      <c r="IB454" s="309"/>
      <c r="IC454" s="309"/>
      <c r="ID454" s="309"/>
      <c r="IE454" s="309"/>
      <c r="IF454" s="309"/>
      <c r="IG454" s="309"/>
      <c r="IH454" s="309"/>
    </row>
    <row r="455" spans="1:242" ht="12.75" customHeight="1" x14ac:dyDescent="0.25">
      <c r="A455" s="247"/>
      <c r="B455" s="264"/>
      <c r="C455" s="264"/>
      <c r="D455" s="307"/>
      <c r="E455" s="307"/>
      <c r="F455" s="307"/>
      <c r="G455" s="307"/>
      <c r="H455" s="307"/>
      <c r="I455" s="307"/>
      <c r="J455" s="307"/>
      <c r="K455" s="307"/>
      <c r="L455" s="307"/>
      <c r="M455" s="307"/>
      <c r="N455" s="307"/>
      <c r="O455" s="307"/>
      <c r="P455" s="307"/>
      <c r="Q455" s="307"/>
      <c r="R455" s="307"/>
      <c r="S455" s="307"/>
      <c r="T455" s="307"/>
      <c r="U455" s="307"/>
      <c r="V455" s="307"/>
      <c r="W455" s="307"/>
      <c r="X455" s="307"/>
      <c r="Y455" s="307"/>
      <c r="Z455" s="307"/>
      <c r="AA455" s="307"/>
      <c r="AB455" s="307"/>
      <c r="AC455" s="307"/>
      <c r="AD455" s="307"/>
      <c r="AE455" s="307"/>
      <c r="AF455" s="307"/>
      <c r="AG455" s="307"/>
      <c r="AH455" s="307"/>
      <c r="AI455" s="307"/>
      <c r="AJ455" s="307"/>
      <c r="AK455" s="307"/>
      <c r="AL455" s="307"/>
      <c r="AM455" s="307"/>
      <c r="AN455" s="307"/>
      <c r="AO455" s="307"/>
      <c r="AP455" s="307"/>
      <c r="AQ455" s="307"/>
      <c r="AR455" s="307"/>
      <c r="AS455" s="307"/>
      <c r="AT455" s="307"/>
      <c r="AU455" s="307"/>
      <c r="AV455" s="307"/>
      <c r="AW455" s="307"/>
      <c r="AX455" s="307"/>
      <c r="AY455" s="307"/>
      <c r="AZ455" s="307"/>
      <c r="BA455" s="307"/>
      <c r="BB455" s="307"/>
      <c r="BC455" s="307"/>
      <c r="BD455" s="307"/>
      <c r="BE455" s="307"/>
      <c r="BF455" s="307"/>
      <c r="BG455" s="307"/>
      <c r="BH455" s="307"/>
      <c r="BI455" s="307"/>
      <c r="BJ455" s="307"/>
      <c r="BK455" s="307"/>
      <c r="BL455" s="307"/>
      <c r="BM455" s="307"/>
      <c r="BN455" s="307"/>
      <c r="BO455" s="307"/>
      <c r="BP455" s="307"/>
      <c r="BQ455" s="307"/>
      <c r="BR455" s="307"/>
      <c r="BS455" s="307"/>
      <c r="BT455" s="409"/>
      <c r="BV455" s="309"/>
      <c r="BW455" s="309"/>
      <c r="BX455" s="309"/>
      <c r="BY455" s="309"/>
      <c r="BZ455" s="309"/>
      <c r="CA455" s="309"/>
      <c r="CB455" s="309"/>
      <c r="CC455" s="309"/>
      <c r="CD455" s="309"/>
      <c r="CE455" s="309"/>
      <c r="CF455" s="309"/>
      <c r="CG455" s="309"/>
      <c r="CH455" s="309"/>
      <c r="CI455" s="309"/>
      <c r="CJ455" s="309"/>
      <c r="CK455" s="309"/>
      <c r="CL455" s="309"/>
      <c r="CM455" s="309"/>
      <c r="CN455" s="309"/>
      <c r="CO455" s="309"/>
      <c r="CP455" s="309"/>
      <c r="CQ455" s="309"/>
      <c r="CR455" s="309"/>
      <c r="CS455" s="309"/>
      <c r="CT455" s="309"/>
      <c r="CU455" s="309"/>
      <c r="CV455" s="309"/>
      <c r="CW455" s="309"/>
      <c r="CX455" s="309"/>
      <c r="CY455" s="309"/>
      <c r="CZ455" s="309"/>
      <c r="DA455" s="309"/>
      <c r="DB455" s="309"/>
      <c r="DC455" s="309"/>
      <c r="DD455" s="309"/>
      <c r="DE455" s="309"/>
      <c r="DF455" s="309"/>
      <c r="DG455" s="309"/>
      <c r="DH455" s="309"/>
      <c r="DI455" s="309"/>
      <c r="DJ455" s="309"/>
      <c r="DK455" s="309"/>
      <c r="DL455" s="309"/>
      <c r="DM455" s="309"/>
      <c r="DN455" s="309"/>
      <c r="DO455" s="309"/>
      <c r="DP455" s="309"/>
      <c r="DQ455" s="309"/>
      <c r="DR455" s="309"/>
      <c r="DS455" s="309"/>
      <c r="DT455" s="309"/>
      <c r="DU455" s="309"/>
      <c r="DV455" s="309"/>
      <c r="DW455" s="309"/>
      <c r="DX455" s="309"/>
      <c r="DY455" s="309"/>
      <c r="DZ455" s="309"/>
      <c r="EA455" s="309"/>
      <c r="EB455" s="309"/>
      <c r="EC455" s="309"/>
      <c r="ED455" s="309"/>
      <c r="EE455" s="309"/>
      <c r="EF455" s="309"/>
      <c r="EG455" s="309"/>
      <c r="EH455" s="309"/>
      <c r="EI455" s="309"/>
      <c r="EJ455" s="309"/>
      <c r="EK455" s="309"/>
      <c r="EL455" s="309"/>
      <c r="EM455" s="309"/>
      <c r="EN455" s="309"/>
      <c r="EO455" s="309"/>
      <c r="EP455" s="309"/>
      <c r="EQ455" s="309"/>
      <c r="ER455" s="309"/>
      <c r="ES455" s="309"/>
      <c r="ET455" s="309"/>
      <c r="EU455" s="309"/>
      <c r="EV455" s="309"/>
      <c r="EW455" s="309"/>
      <c r="EX455" s="309"/>
      <c r="EY455" s="309"/>
      <c r="EZ455" s="309"/>
      <c r="FA455" s="309"/>
      <c r="FB455" s="309"/>
      <c r="FC455" s="309"/>
      <c r="FD455" s="309"/>
      <c r="FE455" s="309"/>
      <c r="FF455" s="309"/>
      <c r="FG455" s="309"/>
      <c r="FH455" s="309"/>
      <c r="FI455" s="309"/>
      <c r="FJ455" s="309"/>
      <c r="FK455" s="309"/>
      <c r="FL455" s="309"/>
      <c r="FM455" s="309"/>
      <c r="FN455" s="309"/>
      <c r="FO455" s="309"/>
      <c r="FP455" s="309"/>
      <c r="FQ455" s="309"/>
      <c r="FR455" s="309"/>
      <c r="FS455" s="309"/>
      <c r="FT455" s="309"/>
      <c r="FU455" s="309"/>
      <c r="FV455" s="309"/>
      <c r="FW455" s="309"/>
      <c r="FX455" s="309"/>
      <c r="FY455" s="309"/>
      <c r="FZ455" s="309"/>
      <c r="GA455" s="309"/>
      <c r="GB455" s="309"/>
      <c r="GC455" s="309"/>
      <c r="GD455" s="309"/>
      <c r="GE455" s="309"/>
      <c r="GF455" s="309"/>
      <c r="GG455" s="309"/>
      <c r="GH455" s="309"/>
      <c r="GI455" s="309"/>
      <c r="GJ455" s="309"/>
      <c r="GK455" s="309"/>
      <c r="GL455" s="309"/>
      <c r="GM455" s="309"/>
      <c r="GN455" s="309"/>
      <c r="GO455" s="309"/>
      <c r="GP455" s="309"/>
      <c r="GQ455" s="309"/>
      <c r="GR455" s="309"/>
      <c r="GS455" s="309"/>
      <c r="GT455" s="309"/>
      <c r="GU455" s="309"/>
      <c r="GV455" s="309"/>
      <c r="GW455" s="309"/>
      <c r="GX455" s="309"/>
      <c r="GY455" s="309"/>
      <c r="GZ455" s="309"/>
      <c r="HA455" s="309"/>
      <c r="HB455" s="309"/>
      <c r="HC455" s="309"/>
      <c r="HD455" s="309"/>
      <c r="HE455" s="309"/>
      <c r="HF455" s="309"/>
      <c r="HG455" s="309"/>
      <c r="HH455" s="309"/>
      <c r="HI455" s="309"/>
      <c r="HJ455" s="309"/>
      <c r="HK455" s="309"/>
      <c r="HL455" s="309"/>
      <c r="HM455" s="309"/>
      <c r="HN455" s="309"/>
      <c r="HO455" s="309"/>
      <c r="HP455" s="309"/>
      <c r="HQ455" s="309"/>
      <c r="HR455" s="309"/>
      <c r="HS455" s="309"/>
      <c r="HT455" s="309"/>
      <c r="HU455" s="309"/>
      <c r="HV455" s="309"/>
      <c r="HW455" s="309"/>
      <c r="HX455" s="309"/>
      <c r="HY455" s="309"/>
      <c r="HZ455" s="309"/>
      <c r="IA455" s="309"/>
      <c r="IB455" s="309"/>
      <c r="IC455" s="309"/>
      <c r="ID455" s="309"/>
      <c r="IE455" s="309"/>
      <c r="IF455" s="309"/>
      <c r="IG455" s="309"/>
      <c r="IH455" s="309"/>
    </row>
    <row r="456" spans="1:242" ht="12.75" customHeight="1" x14ac:dyDescent="0.25">
      <c r="A456" s="247"/>
      <c r="B456" s="264"/>
      <c r="C456" s="264"/>
      <c r="D456" s="307"/>
      <c r="E456" s="307"/>
      <c r="F456" s="307"/>
      <c r="G456" s="307"/>
      <c r="H456" s="307"/>
      <c r="I456" s="307"/>
      <c r="J456" s="307"/>
      <c r="K456" s="307"/>
      <c r="L456" s="307"/>
      <c r="M456" s="307"/>
      <c r="N456" s="307"/>
      <c r="O456" s="307"/>
      <c r="P456" s="307"/>
      <c r="Q456" s="307"/>
      <c r="R456" s="307"/>
      <c r="S456" s="307"/>
      <c r="T456" s="307"/>
      <c r="U456" s="307"/>
      <c r="V456" s="307"/>
      <c r="W456" s="307"/>
      <c r="X456" s="307"/>
      <c r="Y456" s="307"/>
      <c r="Z456" s="307"/>
      <c r="AA456" s="307"/>
      <c r="AB456" s="307"/>
      <c r="AC456" s="307"/>
      <c r="AD456" s="307"/>
      <c r="AE456" s="307"/>
      <c r="AF456" s="307"/>
      <c r="AG456" s="307"/>
      <c r="AH456" s="307"/>
      <c r="AI456" s="307"/>
      <c r="AJ456" s="307"/>
      <c r="AK456" s="307"/>
      <c r="AL456" s="307"/>
      <c r="AM456" s="307"/>
      <c r="AN456" s="307"/>
      <c r="AO456" s="307"/>
      <c r="AP456" s="307"/>
      <c r="AQ456" s="307"/>
      <c r="AR456" s="307"/>
      <c r="AS456" s="307"/>
      <c r="AT456" s="307"/>
      <c r="AU456" s="307"/>
      <c r="AV456" s="307"/>
      <c r="AW456" s="307"/>
      <c r="AX456" s="307"/>
      <c r="AY456" s="307"/>
      <c r="AZ456" s="307"/>
      <c r="BA456" s="307"/>
      <c r="BB456" s="307"/>
      <c r="BC456" s="307"/>
      <c r="BD456" s="307"/>
      <c r="BE456" s="307"/>
      <c r="BF456" s="307"/>
      <c r="BG456" s="307"/>
      <c r="BH456" s="307"/>
      <c r="BI456" s="307"/>
      <c r="BJ456" s="307"/>
      <c r="BK456" s="307"/>
      <c r="BL456" s="307"/>
      <c r="BM456" s="307"/>
      <c r="BN456" s="307"/>
      <c r="BO456" s="307"/>
      <c r="BP456" s="307"/>
      <c r="BQ456" s="307"/>
      <c r="BR456" s="307"/>
      <c r="BS456" s="307"/>
      <c r="BT456" s="409"/>
      <c r="BV456" s="309"/>
      <c r="BW456" s="309"/>
      <c r="BX456" s="309"/>
      <c r="BY456" s="309"/>
      <c r="BZ456" s="309"/>
      <c r="CA456" s="309"/>
      <c r="CB456" s="309"/>
      <c r="CC456" s="309"/>
      <c r="CD456" s="309"/>
      <c r="CE456" s="309"/>
      <c r="CF456" s="309"/>
      <c r="CG456" s="309"/>
      <c r="CH456" s="309"/>
      <c r="CI456" s="309"/>
      <c r="CJ456" s="309"/>
      <c r="CK456" s="309"/>
      <c r="CL456" s="309"/>
      <c r="CM456" s="309"/>
      <c r="CN456" s="309"/>
      <c r="CO456" s="309"/>
      <c r="CP456" s="309"/>
      <c r="CQ456" s="309"/>
      <c r="CR456" s="309"/>
      <c r="CS456" s="309"/>
      <c r="CT456" s="309"/>
      <c r="CU456" s="309"/>
      <c r="CV456" s="309"/>
      <c r="CW456" s="309"/>
      <c r="CX456" s="309"/>
      <c r="CY456" s="309"/>
      <c r="CZ456" s="309"/>
      <c r="DA456" s="309"/>
      <c r="DB456" s="309"/>
      <c r="DC456" s="309"/>
      <c r="DD456" s="309"/>
      <c r="DE456" s="309"/>
      <c r="DF456" s="309"/>
      <c r="DG456" s="309"/>
      <c r="DH456" s="309"/>
      <c r="DI456" s="309"/>
      <c r="DJ456" s="309"/>
      <c r="DK456" s="309"/>
      <c r="DL456" s="309"/>
      <c r="DM456" s="309"/>
      <c r="DN456" s="309"/>
      <c r="DO456" s="309"/>
      <c r="DP456" s="309"/>
      <c r="DQ456" s="309"/>
      <c r="DR456" s="309"/>
      <c r="DS456" s="309"/>
      <c r="DT456" s="309"/>
      <c r="DU456" s="309"/>
      <c r="DV456" s="309"/>
      <c r="DW456" s="309"/>
      <c r="DX456" s="309"/>
      <c r="DY456" s="309"/>
      <c r="DZ456" s="309"/>
      <c r="EA456" s="309"/>
      <c r="EB456" s="309"/>
      <c r="EC456" s="309"/>
      <c r="ED456" s="309"/>
      <c r="EE456" s="309"/>
      <c r="EF456" s="309"/>
      <c r="EG456" s="309"/>
      <c r="EH456" s="309"/>
      <c r="EI456" s="309"/>
      <c r="EJ456" s="309"/>
      <c r="EK456" s="309"/>
      <c r="EL456" s="309"/>
      <c r="EM456" s="309"/>
      <c r="EN456" s="309"/>
      <c r="EO456" s="309"/>
      <c r="EP456" s="309"/>
      <c r="EQ456" s="309"/>
      <c r="ER456" s="309"/>
      <c r="ES456" s="309"/>
      <c r="ET456" s="309"/>
      <c r="EU456" s="309"/>
      <c r="EV456" s="309"/>
      <c r="EW456" s="309"/>
      <c r="EX456" s="309"/>
      <c r="EY456" s="309"/>
      <c r="EZ456" s="309"/>
      <c r="FA456" s="309"/>
      <c r="FB456" s="309"/>
      <c r="FC456" s="309"/>
      <c r="FD456" s="309"/>
      <c r="FE456" s="309"/>
      <c r="FF456" s="309"/>
      <c r="FG456" s="309"/>
      <c r="FH456" s="309"/>
      <c r="FI456" s="309"/>
      <c r="FJ456" s="309"/>
      <c r="FK456" s="309"/>
      <c r="FL456" s="309"/>
      <c r="FM456" s="309"/>
      <c r="FN456" s="309"/>
      <c r="FO456" s="309"/>
      <c r="FP456" s="309"/>
      <c r="FQ456" s="309"/>
      <c r="FR456" s="309"/>
      <c r="FS456" s="309"/>
      <c r="FT456" s="309"/>
      <c r="FU456" s="309"/>
      <c r="FV456" s="309"/>
      <c r="FW456" s="309"/>
      <c r="FX456" s="309"/>
      <c r="FY456" s="309"/>
      <c r="FZ456" s="309"/>
      <c r="GA456" s="309"/>
      <c r="GB456" s="309"/>
      <c r="GC456" s="309"/>
      <c r="GD456" s="309"/>
      <c r="GE456" s="309"/>
      <c r="GF456" s="309"/>
      <c r="GG456" s="309"/>
      <c r="GH456" s="309"/>
      <c r="GI456" s="309"/>
      <c r="GJ456" s="309"/>
      <c r="GK456" s="309"/>
      <c r="GL456" s="309"/>
      <c r="GM456" s="309"/>
      <c r="GN456" s="309"/>
      <c r="GO456" s="309"/>
      <c r="GP456" s="309"/>
      <c r="GQ456" s="309"/>
      <c r="GR456" s="309"/>
      <c r="GS456" s="309"/>
      <c r="GT456" s="309"/>
      <c r="GU456" s="309"/>
      <c r="GV456" s="309"/>
      <c r="GW456" s="309"/>
      <c r="GX456" s="309"/>
      <c r="GY456" s="309"/>
      <c r="GZ456" s="309"/>
      <c r="HA456" s="309"/>
      <c r="HB456" s="309"/>
      <c r="HC456" s="309"/>
      <c r="HD456" s="309"/>
      <c r="HE456" s="309"/>
      <c r="HF456" s="309"/>
      <c r="HG456" s="309"/>
      <c r="HH456" s="309"/>
      <c r="HI456" s="309"/>
      <c r="HJ456" s="309"/>
      <c r="HK456" s="309"/>
      <c r="HL456" s="309"/>
      <c r="HM456" s="309"/>
      <c r="HN456" s="309"/>
      <c r="HO456" s="309"/>
      <c r="HP456" s="309"/>
      <c r="HQ456" s="309"/>
      <c r="HR456" s="309"/>
      <c r="HS456" s="309"/>
      <c r="HT456" s="309"/>
      <c r="HU456" s="309"/>
      <c r="HV456" s="309"/>
      <c r="HW456" s="309"/>
      <c r="HX456" s="309"/>
      <c r="HY456" s="309"/>
      <c r="HZ456" s="309"/>
      <c r="IA456" s="309"/>
      <c r="IB456" s="309"/>
      <c r="IC456" s="309"/>
      <c r="ID456" s="309"/>
      <c r="IE456" s="309"/>
      <c r="IF456" s="309"/>
      <c r="IG456" s="309"/>
      <c r="IH456" s="309"/>
    </row>
    <row r="457" spans="1:242" ht="12.75" customHeight="1" x14ac:dyDescent="0.25">
      <c r="A457" s="247"/>
      <c r="B457" s="264"/>
      <c r="C457" s="264"/>
      <c r="D457" s="307"/>
      <c r="E457" s="307"/>
      <c r="F457" s="307"/>
      <c r="G457" s="307"/>
      <c r="H457" s="307"/>
      <c r="I457" s="307"/>
      <c r="J457" s="307"/>
      <c r="K457" s="307"/>
      <c r="L457" s="307"/>
      <c r="M457" s="307"/>
      <c r="N457" s="307"/>
      <c r="O457" s="307"/>
      <c r="P457" s="307"/>
      <c r="Q457" s="307"/>
      <c r="R457" s="307"/>
      <c r="S457" s="307"/>
      <c r="T457" s="307"/>
      <c r="U457" s="307"/>
      <c r="V457" s="307"/>
      <c r="W457" s="307"/>
      <c r="X457" s="307"/>
      <c r="Y457" s="307"/>
      <c r="Z457" s="307"/>
      <c r="AA457" s="307"/>
      <c r="AB457" s="307"/>
      <c r="AC457" s="307"/>
      <c r="AD457" s="307"/>
      <c r="AE457" s="307"/>
      <c r="AF457" s="307"/>
      <c r="AG457" s="307"/>
      <c r="AH457" s="307"/>
      <c r="AI457" s="307"/>
      <c r="AJ457" s="307"/>
      <c r="AK457" s="307"/>
      <c r="AL457" s="307"/>
      <c r="AM457" s="307"/>
      <c r="AN457" s="307"/>
      <c r="AO457" s="307"/>
      <c r="AP457" s="307"/>
      <c r="AQ457" s="307"/>
      <c r="AR457" s="307"/>
      <c r="AS457" s="307"/>
      <c r="AT457" s="307"/>
      <c r="AU457" s="307"/>
      <c r="AV457" s="307"/>
      <c r="AW457" s="307"/>
      <c r="AX457" s="307"/>
      <c r="AY457" s="307"/>
      <c r="AZ457" s="307"/>
      <c r="BA457" s="307"/>
      <c r="BB457" s="307"/>
      <c r="BC457" s="307"/>
      <c r="BD457" s="307"/>
      <c r="BE457" s="307"/>
      <c r="BF457" s="307"/>
      <c r="BG457" s="307"/>
      <c r="BH457" s="307"/>
      <c r="BI457" s="307"/>
      <c r="BJ457" s="307"/>
      <c r="BK457" s="307"/>
      <c r="BL457" s="307"/>
      <c r="BM457" s="307"/>
      <c r="BN457" s="307"/>
      <c r="BO457" s="307"/>
      <c r="BP457" s="307"/>
      <c r="BQ457" s="307"/>
      <c r="BR457" s="307"/>
      <c r="BS457" s="307"/>
      <c r="BT457" s="409"/>
      <c r="BV457" s="309"/>
      <c r="BW457" s="309"/>
      <c r="BX457" s="309"/>
      <c r="BY457" s="309"/>
      <c r="BZ457" s="309"/>
      <c r="CA457" s="309"/>
      <c r="CB457" s="309"/>
      <c r="CC457" s="309"/>
      <c r="CD457" s="309"/>
      <c r="CE457" s="309"/>
      <c r="CF457" s="309"/>
      <c r="CG457" s="309"/>
      <c r="CH457" s="309"/>
      <c r="CI457" s="309"/>
      <c r="CJ457" s="309"/>
      <c r="CK457" s="309"/>
      <c r="CL457" s="309"/>
      <c r="CM457" s="309"/>
      <c r="CN457" s="309"/>
      <c r="CO457" s="309"/>
      <c r="CP457" s="309"/>
      <c r="CQ457" s="309"/>
      <c r="CR457" s="309"/>
      <c r="CS457" s="309"/>
      <c r="CT457" s="309"/>
      <c r="CU457" s="309"/>
      <c r="CV457" s="309"/>
      <c r="CW457" s="309"/>
      <c r="CX457" s="309"/>
      <c r="CY457" s="309"/>
      <c r="CZ457" s="309"/>
      <c r="DA457" s="309"/>
      <c r="DB457" s="309"/>
      <c r="DC457" s="309"/>
      <c r="DD457" s="309"/>
      <c r="DE457" s="309"/>
      <c r="DF457" s="309"/>
      <c r="DG457" s="309"/>
      <c r="DH457" s="309"/>
      <c r="DI457" s="309"/>
      <c r="DJ457" s="309"/>
      <c r="DK457" s="309"/>
      <c r="DL457" s="309"/>
      <c r="DM457" s="309"/>
      <c r="DN457" s="309"/>
      <c r="DO457" s="309"/>
      <c r="DP457" s="309"/>
      <c r="DQ457" s="309"/>
      <c r="DR457" s="309"/>
      <c r="DS457" s="309"/>
      <c r="DT457" s="309"/>
      <c r="DU457" s="309"/>
      <c r="DV457" s="309"/>
      <c r="DW457" s="309"/>
      <c r="DX457" s="309"/>
      <c r="DY457" s="309"/>
      <c r="DZ457" s="309"/>
      <c r="EA457" s="309"/>
      <c r="EB457" s="309"/>
      <c r="EC457" s="309"/>
      <c r="ED457" s="309"/>
      <c r="EE457" s="309"/>
      <c r="EF457" s="309"/>
      <c r="EG457" s="309"/>
      <c r="EH457" s="309"/>
      <c r="EI457" s="309"/>
      <c r="EJ457" s="309"/>
      <c r="EK457" s="309"/>
      <c r="EL457" s="309"/>
      <c r="EM457" s="309"/>
      <c r="EN457" s="309"/>
      <c r="EO457" s="309"/>
      <c r="EP457" s="309"/>
      <c r="EQ457" s="309"/>
      <c r="ER457" s="309"/>
      <c r="ES457" s="309"/>
      <c r="ET457" s="309"/>
      <c r="EU457" s="309"/>
      <c r="EV457" s="309"/>
      <c r="EW457" s="309"/>
      <c r="EX457" s="309"/>
      <c r="EY457" s="309"/>
      <c r="EZ457" s="309"/>
      <c r="FA457" s="309"/>
      <c r="FB457" s="309"/>
      <c r="FC457" s="309"/>
      <c r="FD457" s="309"/>
      <c r="FE457" s="309"/>
      <c r="FF457" s="309"/>
      <c r="FG457" s="309"/>
      <c r="FH457" s="309"/>
      <c r="FI457" s="309"/>
      <c r="FJ457" s="309"/>
      <c r="FK457" s="309"/>
      <c r="FL457" s="309"/>
      <c r="FM457" s="309"/>
      <c r="FN457" s="309"/>
      <c r="FO457" s="309"/>
      <c r="FP457" s="309"/>
      <c r="FQ457" s="309"/>
      <c r="FR457" s="309"/>
      <c r="FS457" s="309"/>
      <c r="FT457" s="309"/>
      <c r="FU457" s="309"/>
      <c r="FV457" s="309"/>
      <c r="FW457" s="309"/>
      <c r="FX457" s="309"/>
      <c r="FY457" s="309"/>
      <c r="FZ457" s="309"/>
      <c r="GA457" s="309"/>
      <c r="GB457" s="309"/>
      <c r="GC457" s="309"/>
      <c r="GD457" s="309"/>
      <c r="GE457" s="309"/>
      <c r="GF457" s="309"/>
      <c r="GG457" s="309"/>
      <c r="GH457" s="309"/>
      <c r="GI457" s="309"/>
      <c r="GJ457" s="309"/>
      <c r="GK457" s="309"/>
      <c r="GL457" s="309"/>
      <c r="GM457" s="309"/>
      <c r="GN457" s="309"/>
      <c r="GO457" s="309"/>
      <c r="GP457" s="309"/>
      <c r="GQ457" s="309"/>
      <c r="GR457" s="309"/>
      <c r="GS457" s="309"/>
      <c r="GT457" s="309"/>
      <c r="GU457" s="309"/>
      <c r="GV457" s="309"/>
      <c r="GW457" s="309"/>
      <c r="GX457" s="309"/>
      <c r="GY457" s="309"/>
      <c r="GZ457" s="309"/>
      <c r="HA457" s="309"/>
      <c r="HB457" s="309"/>
      <c r="HC457" s="309"/>
      <c r="HD457" s="309"/>
      <c r="HE457" s="309"/>
      <c r="HF457" s="309"/>
      <c r="HG457" s="309"/>
      <c r="HH457" s="309"/>
      <c r="HI457" s="309"/>
      <c r="HJ457" s="309"/>
      <c r="HK457" s="309"/>
      <c r="HL457" s="309"/>
      <c r="HM457" s="309"/>
      <c r="HN457" s="309"/>
      <c r="HO457" s="309"/>
      <c r="HP457" s="309"/>
      <c r="HQ457" s="309"/>
      <c r="HR457" s="309"/>
      <c r="HS457" s="309"/>
      <c r="HT457" s="309"/>
      <c r="HU457" s="309"/>
      <c r="HV457" s="309"/>
      <c r="HW457" s="309"/>
      <c r="HX457" s="309"/>
      <c r="HY457" s="309"/>
      <c r="HZ457" s="309"/>
      <c r="IA457" s="309"/>
      <c r="IB457" s="309"/>
      <c r="IC457" s="309"/>
      <c r="ID457" s="309"/>
      <c r="IE457" s="309"/>
      <c r="IF457" s="309"/>
      <c r="IG457" s="309"/>
      <c r="IH457" s="309"/>
    </row>
    <row r="458" spans="1:242" ht="12.75" customHeight="1" x14ac:dyDescent="0.25">
      <c r="A458" s="247"/>
      <c r="B458" s="264"/>
      <c r="C458" s="264"/>
      <c r="D458" s="307"/>
      <c r="E458" s="307"/>
      <c r="F458" s="307"/>
      <c r="G458" s="307"/>
      <c r="H458" s="307"/>
      <c r="I458" s="307"/>
      <c r="J458" s="307"/>
      <c r="K458" s="307"/>
      <c r="L458" s="307"/>
      <c r="M458" s="307"/>
      <c r="N458" s="307"/>
      <c r="O458" s="307"/>
      <c r="P458" s="307"/>
      <c r="Q458" s="307"/>
      <c r="R458" s="307"/>
      <c r="S458" s="307"/>
      <c r="T458" s="307"/>
      <c r="U458" s="307"/>
      <c r="V458" s="307"/>
      <c r="W458" s="307"/>
      <c r="X458" s="307"/>
      <c r="Y458" s="307"/>
      <c r="Z458" s="307"/>
      <c r="AA458" s="307"/>
      <c r="AB458" s="307"/>
      <c r="AC458" s="307"/>
      <c r="AD458" s="307"/>
      <c r="AE458" s="307"/>
      <c r="AF458" s="307"/>
      <c r="AG458" s="307"/>
      <c r="AH458" s="307"/>
      <c r="AI458" s="307"/>
      <c r="AJ458" s="307"/>
      <c r="AK458" s="307"/>
      <c r="AL458" s="307"/>
      <c r="AM458" s="307"/>
      <c r="AN458" s="307"/>
      <c r="AO458" s="307"/>
      <c r="AP458" s="307"/>
      <c r="AQ458" s="307"/>
      <c r="AR458" s="307"/>
      <c r="AS458" s="307"/>
      <c r="AT458" s="307"/>
      <c r="AU458" s="307"/>
      <c r="AV458" s="307"/>
      <c r="AW458" s="307"/>
      <c r="AX458" s="307"/>
      <c r="AY458" s="307"/>
      <c r="AZ458" s="307"/>
      <c r="BA458" s="307"/>
      <c r="BB458" s="307"/>
      <c r="BC458" s="307"/>
      <c r="BD458" s="307"/>
      <c r="BE458" s="307"/>
      <c r="BF458" s="307"/>
      <c r="BG458" s="307"/>
      <c r="BH458" s="307"/>
      <c r="BI458" s="307"/>
      <c r="BJ458" s="307"/>
      <c r="BK458" s="307"/>
      <c r="BL458" s="307"/>
      <c r="BM458" s="307"/>
      <c r="BN458" s="307"/>
      <c r="BO458" s="307"/>
      <c r="BP458" s="307"/>
      <c r="BQ458" s="307"/>
      <c r="BR458" s="307"/>
      <c r="BS458" s="307"/>
      <c r="BT458" s="409"/>
      <c r="BV458" s="309"/>
      <c r="BW458" s="309"/>
      <c r="BX458" s="309"/>
      <c r="BY458" s="309"/>
      <c r="BZ458" s="309"/>
      <c r="CA458" s="309"/>
      <c r="CB458" s="309"/>
      <c r="CC458" s="309"/>
      <c r="CD458" s="309"/>
      <c r="CE458" s="309"/>
      <c r="CF458" s="309"/>
      <c r="CG458" s="309"/>
      <c r="CH458" s="309"/>
      <c r="CI458" s="309"/>
      <c r="CJ458" s="309"/>
      <c r="CK458" s="309"/>
      <c r="CL458" s="309"/>
      <c r="CM458" s="309"/>
      <c r="CN458" s="309"/>
      <c r="CO458" s="309"/>
      <c r="CP458" s="309"/>
      <c r="CQ458" s="309"/>
      <c r="CR458" s="309"/>
      <c r="CS458" s="309"/>
      <c r="CT458" s="309"/>
      <c r="CU458" s="309"/>
      <c r="CV458" s="309"/>
      <c r="CW458" s="309"/>
      <c r="CX458" s="309"/>
      <c r="CY458" s="309"/>
      <c r="CZ458" s="309"/>
      <c r="DA458" s="309"/>
      <c r="DB458" s="309"/>
      <c r="DC458" s="309"/>
      <c r="DD458" s="309"/>
      <c r="DE458" s="309"/>
      <c r="DF458" s="309"/>
      <c r="DG458" s="309"/>
      <c r="DH458" s="309"/>
      <c r="DI458" s="309"/>
      <c r="DJ458" s="309"/>
      <c r="DK458" s="309"/>
      <c r="DL458" s="309"/>
      <c r="DM458" s="309"/>
      <c r="DN458" s="309"/>
      <c r="DO458" s="309"/>
      <c r="DP458" s="309"/>
      <c r="DQ458" s="309"/>
      <c r="DR458" s="309"/>
      <c r="DS458" s="309"/>
      <c r="DT458" s="309"/>
      <c r="DU458" s="309"/>
      <c r="DV458" s="309"/>
      <c r="DW458" s="309"/>
      <c r="DX458" s="309"/>
      <c r="DY458" s="309"/>
      <c r="DZ458" s="309"/>
      <c r="EA458" s="309"/>
      <c r="EB458" s="309"/>
      <c r="EC458" s="309"/>
      <c r="ED458" s="309"/>
      <c r="EE458" s="309"/>
      <c r="EF458" s="309"/>
      <c r="EG458" s="309"/>
      <c r="EH458" s="309"/>
      <c r="EI458" s="309"/>
      <c r="EJ458" s="309"/>
      <c r="EK458" s="309"/>
      <c r="EL458" s="309"/>
      <c r="EM458" s="309"/>
      <c r="EN458" s="309"/>
      <c r="EO458" s="309"/>
      <c r="EP458" s="309"/>
      <c r="EQ458" s="309"/>
      <c r="ER458" s="309"/>
      <c r="ES458" s="309"/>
      <c r="ET458" s="309"/>
      <c r="EU458" s="309"/>
      <c r="EV458" s="309"/>
      <c r="EW458" s="309"/>
      <c r="EX458" s="309"/>
      <c r="EY458" s="309"/>
      <c r="EZ458" s="309"/>
      <c r="FA458" s="309"/>
      <c r="FB458" s="309"/>
      <c r="FC458" s="309"/>
      <c r="FD458" s="309"/>
      <c r="FE458" s="309"/>
      <c r="FF458" s="309"/>
      <c r="FG458" s="309"/>
      <c r="FH458" s="309"/>
      <c r="FI458" s="309"/>
      <c r="FJ458" s="309"/>
      <c r="FK458" s="309"/>
      <c r="FL458" s="309"/>
      <c r="FM458" s="309"/>
      <c r="FN458" s="309"/>
      <c r="FO458" s="309"/>
      <c r="FP458" s="309"/>
      <c r="FQ458" s="309"/>
      <c r="FR458" s="309"/>
      <c r="FS458" s="309"/>
      <c r="FT458" s="309"/>
      <c r="FU458" s="309"/>
      <c r="FV458" s="309"/>
      <c r="FW458" s="309"/>
      <c r="FX458" s="309"/>
      <c r="FY458" s="309"/>
      <c r="FZ458" s="309"/>
      <c r="GA458" s="309"/>
      <c r="GB458" s="309"/>
      <c r="GC458" s="309"/>
      <c r="GD458" s="309"/>
      <c r="GE458" s="309"/>
      <c r="GF458" s="309"/>
      <c r="GG458" s="309"/>
      <c r="GH458" s="309"/>
      <c r="GI458" s="309"/>
      <c r="GJ458" s="309"/>
      <c r="GK458" s="309"/>
      <c r="GL458" s="309"/>
      <c r="GM458" s="309"/>
      <c r="GN458" s="309"/>
      <c r="GO458" s="309"/>
      <c r="GP458" s="309"/>
      <c r="GQ458" s="309"/>
      <c r="GR458" s="309"/>
      <c r="GS458" s="309"/>
      <c r="GT458" s="309"/>
      <c r="GU458" s="309"/>
      <c r="GV458" s="309"/>
      <c r="GW458" s="309"/>
      <c r="GX458" s="309"/>
      <c r="GY458" s="309"/>
      <c r="GZ458" s="309"/>
      <c r="HA458" s="309"/>
      <c r="HB458" s="309"/>
      <c r="HC458" s="309"/>
      <c r="HD458" s="309"/>
      <c r="HE458" s="309"/>
      <c r="HF458" s="309"/>
      <c r="HG458" s="309"/>
      <c r="HH458" s="309"/>
      <c r="HI458" s="309"/>
      <c r="HJ458" s="309"/>
      <c r="HK458" s="309"/>
      <c r="HL458" s="309"/>
      <c r="HM458" s="309"/>
      <c r="HN458" s="309"/>
      <c r="HO458" s="309"/>
      <c r="HP458" s="309"/>
      <c r="HQ458" s="309"/>
      <c r="HR458" s="309"/>
      <c r="HS458" s="309"/>
      <c r="HT458" s="309"/>
      <c r="HU458" s="309"/>
      <c r="HV458" s="309"/>
      <c r="HW458" s="309"/>
      <c r="HX458" s="309"/>
      <c r="HY458" s="309"/>
      <c r="HZ458" s="309"/>
      <c r="IA458" s="309"/>
      <c r="IB458" s="309"/>
      <c r="IC458" s="309"/>
      <c r="ID458" s="309"/>
      <c r="IE458" s="309"/>
      <c r="IF458" s="309"/>
      <c r="IG458" s="309"/>
      <c r="IH458" s="309"/>
    </row>
    <row r="459" spans="1:242" ht="12.75" customHeight="1" x14ac:dyDescent="0.25">
      <c r="A459" s="247"/>
      <c r="B459" s="264"/>
      <c r="C459" s="264"/>
      <c r="D459" s="307"/>
      <c r="E459" s="307"/>
      <c r="F459" s="307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07"/>
      <c r="Z459" s="307"/>
      <c r="AA459" s="307"/>
      <c r="AB459" s="307"/>
      <c r="AC459" s="307"/>
      <c r="AD459" s="307"/>
      <c r="AE459" s="307"/>
      <c r="AF459" s="307"/>
      <c r="AG459" s="307"/>
      <c r="AH459" s="307"/>
      <c r="AI459" s="307"/>
      <c r="AJ459" s="307"/>
      <c r="AK459" s="307"/>
      <c r="AL459" s="307"/>
      <c r="AM459" s="307"/>
      <c r="AN459" s="307"/>
      <c r="AO459" s="307"/>
      <c r="AP459" s="307"/>
      <c r="AQ459" s="307"/>
      <c r="AR459" s="307"/>
      <c r="AS459" s="307"/>
      <c r="AT459" s="307"/>
      <c r="AU459" s="307"/>
      <c r="AV459" s="307"/>
      <c r="AW459" s="307"/>
      <c r="AX459" s="307"/>
      <c r="AY459" s="307"/>
      <c r="AZ459" s="307"/>
      <c r="BA459" s="307"/>
      <c r="BB459" s="307"/>
      <c r="BC459" s="307"/>
      <c r="BD459" s="307"/>
      <c r="BE459" s="307"/>
      <c r="BF459" s="307"/>
      <c r="BG459" s="307"/>
      <c r="BH459" s="307"/>
      <c r="BI459" s="307"/>
      <c r="BJ459" s="307"/>
      <c r="BK459" s="307"/>
      <c r="BL459" s="307"/>
      <c r="BM459" s="307"/>
      <c r="BN459" s="307"/>
      <c r="BO459" s="307"/>
      <c r="BP459" s="307"/>
      <c r="BQ459" s="307"/>
      <c r="BR459" s="307"/>
      <c r="BS459" s="307"/>
      <c r="BT459" s="409"/>
      <c r="BV459" s="309"/>
      <c r="BW459" s="309"/>
      <c r="BX459" s="309"/>
      <c r="BY459" s="309"/>
      <c r="BZ459" s="309"/>
      <c r="CA459" s="309"/>
      <c r="CB459" s="309"/>
      <c r="CC459" s="309"/>
      <c r="CD459" s="309"/>
      <c r="CE459" s="309"/>
      <c r="CF459" s="309"/>
      <c r="CG459" s="309"/>
      <c r="CH459" s="309"/>
      <c r="CI459" s="309"/>
      <c r="CJ459" s="309"/>
      <c r="CK459" s="309"/>
      <c r="CL459" s="309"/>
      <c r="CM459" s="309"/>
      <c r="CN459" s="309"/>
      <c r="CO459" s="309"/>
      <c r="CP459" s="309"/>
      <c r="CQ459" s="309"/>
      <c r="CR459" s="309"/>
      <c r="CS459" s="309"/>
      <c r="CT459" s="309"/>
      <c r="CU459" s="309"/>
      <c r="CV459" s="309"/>
      <c r="CW459" s="309"/>
      <c r="CX459" s="309"/>
      <c r="CY459" s="309"/>
      <c r="CZ459" s="309"/>
      <c r="DA459" s="309"/>
      <c r="DB459" s="309"/>
      <c r="DC459" s="309"/>
      <c r="DD459" s="309"/>
      <c r="DE459" s="309"/>
      <c r="DF459" s="309"/>
      <c r="DG459" s="309"/>
      <c r="DH459" s="309"/>
      <c r="DI459" s="309"/>
      <c r="DJ459" s="309"/>
      <c r="DK459" s="309"/>
      <c r="DL459" s="309"/>
      <c r="DM459" s="309"/>
      <c r="DN459" s="309"/>
      <c r="DO459" s="309"/>
      <c r="DP459" s="309"/>
      <c r="DQ459" s="309"/>
      <c r="DR459" s="309"/>
      <c r="DS459" s="309"/>
      <c r="DT459" s="309"/>
      <c r="DU459" s="309"/>
      <c r="DV459" s="309"/>
      <c r="DW459" s="309"/>
      <c r="DX459" s="309"/>
      <c r="DY459" s="309"/>
      <c r="DZ459" s="309"/>
      <c r="EA459" s="309"/>
      <c r="EB459" s="309"/>
      <c r="EC459" s="309"/>
      <c r="ED459" s="309"/>
      <c r="EE459" s="309"/>
      <c r="EF459" s="309"/>
      <c r="EG459" s="309"/>
      <c r="EH459" s="309"/>
      <c r="EI459" s="309"/>
      <c r="EJ459" s="309"/>
      <c r="EK459" s="309"/>
      <c r="EL459" s="309"/>
      <c r="EM459" s="309"/>
      <c r="EN459" s="309"/>
      <c r="EO459" s="309"/>
      <c r="EP459" s="309"/>
      <c r="EQ459" s="309"/>
      <c r="ER459" s="309"/>
      <c r="ES459" s="309"/>
      <c r="ET459" s="309"/>
      <c r="EU459" s="309"/>
      <c r="EV459" s="309"/>
      <c r="EW459" s="309"/>
      <c r="EX459" s="309"/>
      <c r="EY459" s="309"/>
      <c r="EZ459" s="309"/>
      <c r="FA459" s="309"/>
      <c r="FB459" s="309"/>
      <c r="FC459" s="309"/>
      <c r="FD459" s="309"/>
      <c r="FE459" s="309"/>
      <c r="FF459" s="309"/>
      <c r="FG459" s="309"/>
      <c r="FH459" s="309"/>
      <c r="FI459" s="309"/>
      <c r="FJ459" s="309"/>
      <c r="FK459" s="309"/>
      <c r="FL459" s="309"/>
      <c r="FM459" s="309"/>
      <c r="FN459" s="309"/>
      <c r="FO459" s="309"/>
      <c r="FP459" s="309"/>
      <c r="FQ459" s="309"/>
      <c r="FR459" s="309"/>
      <c r="FS459" s="309"/>
      <c r="FT459" s="309"/>
      <c r="FU459" s="309"/>
      <c r="FV459" s="309"/>
      <c r="FW459" s="309"/>
      <c r="FX459" s="309"/>
      <c r="FY459" s="309"/>
      <c r="FZ459" s="309"/>
      <c r="GA459" s="309"/>
      <c r="GB459" s="309"/>
      <c r="GC459" s="309"/>
      <c r="GD459" s="309"/>
      <c r="GE459" s="309"/>
      <c r="GF459" s="309"/>
      <c r="GG459" s="309"/>
      <c r="GH459" s="309"/>
      <c r="GI459" s="309"/>
      <c r="GJ459" s="309"/>
      <c r="GK459" s="309"/>
      <c r="GL459" s="309"/>
      <c r="GM459" s="309"/>
      <c r="GN459" s="309"/>
      <c r="GO459" s="309"/>
      <c r="GP459" s="309"/>
      <c r="GQ459" s="309"/>
      <c r="GR459" s="309"/>
      <c r="GS459" s="309"/>
      <c r="GT459" s="309"/>
      <c r="GU459" s="309"/>
      <c r="GV459" s="309"/>
      <c r="GW459" s="309"/>
      <c r="GX459" s="309"/>
      <c r="GY459" s="309"/>
      <c r="GZ459" s="309"/>
      <c r="HA459" s="309"/>
      <c r="HB459" s="309"/>
      <c r="HC459" s="309"/>
      <c r="HD459" s="309"/>
      <c r="HE459" s="309"/>
      <c r="HF459" s="309"/>
      <c r="HG459" s="309"/>
      <c r="HH459" s="309"/>
      <c r="HI459" s="309"/>
      <c r="HJ459" s="309"/>
      <c r="HK459" s="309"/>
      <c r="HL459" s="309"/>
      <c r="HM459" s="309"/>
      <c r="HN459" s="309"/>
      <c r="HO459" s="309"/>
      <c r="HP459" s="309"/>
      <c r="HQ459" s="309"/>
      <c r="HR459" s="309"/>
      <c r="HS459" s="309"/>
      <c r="HT459" s="309"/>
      <c r="HU459" s="309"/>
      <c r="HV459" s="309"/>
      <c r="HW459" s="309"/>
      <c r="HX459" s="309"/>
      <c r="HY459" s="309"/>
      <c r="HZ459" s="309"/>
      <c r="IA459" s="309"/>
      <c r="IB459" s="309"/>
      <c r="IC459" s="309"/>
      <c r="ID459" s="309"/>
      <c r="IE459" s="309"/>
      <c r="IF459" s="309"/>
      <c r="IG459" s="309"/>
      <c r="IH459" s="309"/>
    </row>
    <row r="460" spans="1:242" ht="12.75" customHeight="1" x14ac:dyDescent="0.25">
      <c r="A460" s="247"/>
      <c r="B460" s="264"/>
      <c r="C460" s="264"/>
      <c r="D460" s="307"/>
      <c r="E460" s="307"/>
      <c r="F460" s="307"/>
      <c r="G460" s="307"/>
      <c r="H460" s="307"/>
      <c r="I460" s="307"/>
      <c r="J460" s="307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  <c r="U460" s="307"/>
      <c r="V460" s="307"/>
      <c r="W460" s="307"/>
      <c r="X460" s="307"/>
      <c r="Y460" s="307"/>
      <c r="Z460" s="307"/>
      <c r="AA460" s="307"/>
      <c r="AB460" s="307"/>
      <c r="AC460" s="307"/>
      <c r="AD460" s="307"/>
      <c r="AE460" s="307"/>
      <c r="AF460" s="307"/>
      <c r="AG460" s="307"/>
      <c r="AH460" s="307"/>
      <c r="AI460" s="307"/>
      <c r="AJ460" s="307"/>
      <c r="AK460" s="307"/>
      <c r="AL460" s="307"/>
      <c r="AM460" s="307"/>
      <c r="AN460" s="307"/>
      <c r="AO460" s="307"/>
      <c r="AP460" s="307"/>
      <c r="AQ460" s="307"/>
      <c r="AR460" s="307"/>
      <c r="AS460" s="307"/>
      <c r="AT460" s="307"/>
      <c r="AU460" s="307"/>
      <c r="AV460" s="307"/>
      <c r="AW460" s="307"/>
      <c r="AX460" s="307"/>
      <c r="AY460" s="307"/>
      <c r="AZ460" s="307"/>
      <c r="BA460" s="307"/>
      <c r="BB460" s="307"/>
      <c r="BC460" s="307"/>
      <c r="BD460" s="307"/>
      <c r="BE460" s="307"/>
      <c r="BF460" s="307"/>
      <c r="BG460" s="307"/>
      <c r="BH460" s="307"/>
      <c r="BI460" s="307"/>
      <c r="BJ460" s="307"/>
      <c r="BK460" s="307"/>
      <c r="BL460" s="307"/>
      <c r="BM460" s="307"/>
      <c r="BN460" s="307"/>
      <c r="BO460" s="307"/>
      <c r="BP460" s="307"/>
      <c r="BQ460" s="307"/>
      <c r="BR460" s="307"/>
      <c r="BS460" s="307"/>
      <c r="BT460" s="409"/>
      <c r="BV460" s="309"/>
      <c r="BW460" s="309"/>
      <c r="BX460" s="309"/>
      <c r="BY460" s="309"/>
      <c r="BZ460" s="309"/>
      <c r="CA460" s="309"/>
      <c r="CB460" s="309"/>
      <c r="CC460" s="309"/>
      <c r="CD460" s="309"/>
      <c r="CE460" s="309"/>
      <c r="CF460" s="309"/>
      <c r="CG460" s="309"/>
      <c r="CH460" s="309"/>
      <c r="CI460" s="309"/>
      <c r="CJ460" s="309"/>
      <c r="CK460" s="309"/>
      <c r="CL460" s="309"/>
      <c r="CM460" s="309"/>
      <c r="CN460" s="309"/>
      <c r="CO460" s="309"/>
      <c r="CP460" s="309"/>
      <c r="CQ460" s="309"/>
      <c r="CR460" s="309"/>
      <c r="CS460" s="309"/>
      <c r="CT460" s="309"/>
      <c r="CU460" s="309"/>
      <c r="CV460" s="309"/>
      <c r="CW460" s="309"/>
      <c r="CX460" s="309"/>
      <c r="CY460" s="309"/>
      <c r="CZ460" s="309"/>
      <c r="DA460" s="309"/>
      <c r="DB460" s="309"/>
      <c r="DC460" s="309"/>
      <c r="DD460" s="309"/>
      <c r="DE460" s="309"/>
      <c r="DF460" s="309"/>
      <c r="DG460" s="309"/>
      <c r="DH460" s="309"/>
      <c r="DI460" s="309"/>
      <c r="DJ460" s="309"/>
      <c r="DK460" s="309"/>
      <c r="DL460" s="309"/>
      <c r="DM460" s="309"/>
      <c r="DN460" s="309"/>
      <c r="DO460" s="309"/>
      <c r="DP460" s="309"/>
      <c r="DQ460" s="309"/>
      <c r="DR460" s="309"/>
      <c r="DS460" s="309"/>
      <c r="DT460" s="309"/>
      <c r="DU460" s="309"/>
      <c r="DV460" s="309"/>
      <c r="DW460" s="309"/>
      <c r="DX460" s="309"/>
      <c r="DY460" s="309"/>
      <c r="DZ460" s="309"/>
      <c r="EA460" s="309"/>
      <c r="EB460" s="309"/>
      <c r="EC460" s="309"/>
      <c r="ED460" s="309"/>
      <c r="EE460" s="309"/>
      <c r="EF460" s="309"/>
      <c r="EG460" s="309"/>
      <c r="EH460" s="309"/>
      <c r="EI460" s="309"/>
      <c r="EJ460" s="309"/>
      <c r="EK460" s="309"/>
      <c r="EL460" s="309"/>
      <c r="EM460" s="309"/>
      <c r="EN460" s="309"/>
      <c r="EO460" s="309"/>
      <c r="EP460" s="309"/>
      <c r="EQ460" s="309"/>
      <c r="ER460" s="309"/>
      <c r="ES460" s="309"/>
      <c r="ET460" s="309"/>
      <c r="EU460" s="309"/>
      <c r="EV460" s="309"/>
      <c r="EW460" s="309"/>
      <c r="EX460" s="309"/>
      <c r="EY460" s="309"/>
      <c r="EZ460" s="309"/>
      <c r="FA460" s="309"/>
      <c r="FB460" s="309"/>
      <c r="FC460" s="309"/>
      <c r="FD460" s="309"/>
      <c r="FE460" s="309"/>
      <c r="FF460" s="309"/>
      <c r="FG460" s="309"/>
      <c r="FH460" s="309"/>
      <c r="FI460" s="309"/>
      <c r="FJ460" s="309"/>
      <c r="FK460" s="309"/>
      <c r="FL460" s="309"/>
      <c r="FM460" s="309"/>
      <c r="FN460" s="309"/>
      <c r="FO460" s="309"/>
      <c r="FP460" s="309"/>
      <c r="FQ460" s="309"/>
      <c r="FR460" s="309"/>
      <c r="FS460" s="309"/>
      <c r="FT460" s="309"/>
      <c r="FU460" s="309"/>
      <c r="FV460" s="309"/>
      <c r="FW460" s="309"/>
      <c r="FX460" s="309"/>
      <c r="FY460" s="309"/>
      <c r="FZ460" s="309"/>
      <c r="GA460" s="309"/>
      <c r="GB460" s="309"/>
      <c r="GC460" s="309"/>
      <c r="GD460" s="309"/>
      <c r="GE460" s="309"/>
      <c r="GF460" s="309"/>
      <c r="GG460" s="309"/>
      <c r="GH460" s="309"/>
      <c r="GI460" s="309"/>
      <c r="GJ460" s="309"/>
      <c r="GK460" s="309"/>
      <c r="GL460" s="309"/>
      <c r="GM460" s="309"/>
      <c r="GN460" s="309"/>
      <c r="GO460" s="309"/>
      <c r="GP460" s="309"/>
      <c r="GQ460" s="309"/>
      <c r="GR460" s="309"/>
      <c r="GS460" s="309"/>
      <c r="GT460" s="309"/>
      <c r="GU460" s="309"/>
      <c r="GV460" s="309"/>
      <c r="GW460" s="309"/>
      <c r="GX460" s="309"/>
      <c r="GY460" s="309"/>
      <c r="GZ460" s="309"/>
      <c r="HA460" s="309"/>
      <c r="HB460" s="309"/>
      <c r="HC460" s="309"/>
      <c r="HD460" s="309"/>
      <c r="HE460" s="309"/>
      <c r="HF460" s="309"/>
      <c r="HG460" s="309"/>
      <c r="HH460" s="309"/>
      <c r="HI460" s="309"/>
      <c r="HJ460" s="309"/>
      <c r="HK460" s="309"/>
      <c r="HL460" s="309"/>
      <c r="HM460" s="309"/>
      <c r="HN460" s="309"/>
      <c r="HO460" s="309"/>
      <c r="HP460" s="309"/>
      <c r="HQ460" s="309"/>
      <c r="HR460" s="309"/>
      <c r="HS460" s="309"/>
      <c r="HT460" s="309"/>
      <c r="HU460" s="309"/>
      <c r="HV460" s="309"/>
      <c r="HW460" s="309"/>
      <c r="HX460" s="309"/>
      <c r="HY460" s="309"/>
      <c r="HZ460" s="309"/>
      <c r="IA460" s="309"/>
      <c r="IB460" s="309"/>
      <c r="IC460" s="309"/>
      <c r="ID460" s="309"/>
      <c r="IE460" s="309"/>
      <c r="IF460" s="309"/>
      <c r="IG460" s="309"/>
      <c r="IH460" s="309"/>
    </row>
    <row r="461" spans="1:242" ht="12.75" customHeight="1" x14ac:dyDescent="0.25">
      <c r="A461" s="247"/>
      <c r="B461" s="264"/>
      <c r="C461" s="264"/>
      <c r="D461" s="307"/>
      <c r="E461" s="307"/>
      <c r="F461" s="307"/>
      <c r="G461" s="307"/>
      <c r="H461" s="307"/>
      <c r="I461" s="307"/>
      <c r="J461" s="307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  <c r="U461" s="307"/>
      <c r="V461" s="307"/>
      <c r="W461" s="307"/>
      <c r="X461" s="307"/>
      <c r="Y461" s="307"/>
      <c r="Z461" s="307"/>
      <c r="AA461" s="307"/>
      <c r="AB461" s="307"/>
      <c r="AC461" s="307"/>
      <c r="AD461" s="307"/>
      <c r="AE461" s="307"/>
      <c r="AF461" s="307"/>
      <c r="AG461" s="307"/>
      <c r="AH461" s="307"/>
      <c r="AI461" s="307"/>
      <c r="AJ461" s="307"/>
      <c r="AK461" s="307"/>
      <c r="AL461" s="307"/>
      <c r="AM461" s="307"/>
      <c r="AN461" s="307"/>
      <c r="AO461" s="307"/>
      <c r="AP461" s="307"/>
      <c r="AQ461" s="307"/>
      <c r="AR461" s="307"/>
      <c r="AS461" s="307"/>
      <c r="AT461" s="307"/>
      <c r="AU461" s="307"/>
      <c r="AV461" s="307"/>
      <c r="AW461" s="307"/>
      <c r="AX461" s="307"/>
      <c r="AY461" s="307"/>
      <c r="AZ461" s="307"/>
      <c r="BA461" s="307"/>
      <c r="BB461" s="307"/>
      <c r="BC461" s="307"/>
      <c r="BD461" s="307"/>
      <c r="BE461" s="307"/>
      <c r="BF461" s="307"/>
      <c r="BG461" s="307"/>
      <c r="BH461" s="307"/>
      <c r="BI461" s="307"/>
      <c r="BJ461" s="307"/>
      <c r="BK461" s="307"/>
      <c r="BL461" s="307"/>
      <c r="BM461" s="307"/>
      <c r="BN461" s="307"/>
      <c r="BO461" s="307"/>
      <c r="BP461" s="307"/>
      <c r="BQ461" s="307"/>
      <c r="BR461" s="307"/>
      <c r="BS461" s="307"/>
      <c r="BT461" s="409"/>
      <c r="BV461" s="309"/>
      <c r="BW461" s="309"/>
      <c r="BX461" s="309"/>
      <c r="BY461" s="309"/>
      <c r="BZ461" s="309"/>
      <c r="CA461" s="309"/>
      <c r="CB461" s="309"/>
      <c r="CC461" s="309"/>
      <c r="CD461" s="309"/>
      <c r="CE461" s="309"/>
      <c r="CF461" s="309"/>
      <c r="CG461" s="309"/>
      <c r="CH461" s="309"/>
      <c r="CI461" s="309"/>
      <c r="CJ461" s="309"/>
      <c r="CK461" s="309"/>
      <c r="CL461" s="309"/>
      <c r="CM461" s="309"/>
      <c r="CN461" s="309"/>
      <c r="CO461" s="309"/>
      <c r="CP461" s="309"/>
      <c r="CQ461" s="309"/>
      <c r="CR461" s="309"/>
      <c r="CS461" s="309"/>
      <c r="CT461" s="309"/>
      <c r="CU461" s="309"/>
      <c r="CV461" s="309"/>
      <c r="CW461" s="309"/>
      <c r="CX461" s="309"/>
      <c r="CY461" s="309"/>
      <c r="CZ461" s="309"/>
      <c r="DA461" s="309"/>
      <c r="DB461" s="309"/>
      <c r="DC461" s="309"/>
      <c r="DD461" s="309"/>
      <c r="DE461" s="309"/>
      <c r="DF461" s="309"/>
      <c r="DG461" s="309"/>
      <c r="DH461" s="309"/>
      <c r="DI461" s="309"/>
      <c r="DJ461" s="309"/>
      <c r="DK461" s="309"/>
      <c r="DL461" s="309"/>
      <c r="DM461" s="309"/>
      <c r="DN461" s="309"/>
      <c r="DO461" s="309"/>
      <c r="DP461" s="309"/>
      <c r="DQ461" s="309"/>
      <c r="DR461" s="309"/>
      <c r="DS461" s="309"/>
      <c r="DT461" s="309"/>
      <c r="DU461" s="309"/>
      <c r="DV461" s="309"/>
      <c r="DW461" s="309"/>
      <c r="DX461" s="309"/>
      <c r="DY461" s="309"/>
      <c r="DZ461" s="309"/>
      <c r="EA461" s="309"/>
      <c r="EB461" s="309"/>
      <c r="EC461" s="309"/>
      <c r="ED461" s="309"/>
      <c r="EE461" s="309"/>
      <c r="EF461" s="309"/>
      <c r="EG461" s="309"/>
      <c r="EH461" s="309"/>
      <c r="EI461" s="309"/>
      <c r="EJ461" s="309"/>
      <c r="EK461" s="309"/>
      <c r="EL461" s="309"/>
      <c r="EM461" s="309"/>
      <c r="EN461" s="309"/>
      <c r="EO461" s="309"/>
      <c r="EP461" s="309"/>
      <c r="EQ461" s="309"/>
      <c r="ER461" s="309"/>
      <c r="ES461" s="309"/>
      <c r="ET461" s="309"/>
      <c r="EU461" s="309"/>
      <c r="EV461" s="309"/>
      <c r="EW461" s="309"/>
      <c r="EX461" s="309"/>
      <c r="EY461" s="309"/>
      <c r="EZ461" s="309"/>
      <c r="FA461" s="309"/>
      <c r="FB461" s="309"/>
      <c r="FC461" s="309"/>
      <c r="FD461" s="309"/>
      <c r="FE461" s="309"/>
      <c r="FF461" s="309"/>
      <c r="FG461" s="309"/>
      <c r="FH461" s="309"/>
      <c r="FI461" s="309"/>
      <c r="FJ461" s="309"/>
      <c r="FK461" s="309"/>
      <c r="FL461" s="309"/>
      <c r="FM461" s="309"/>
      <c r="FN461" s="309"/>
      <c r="FO461" s="309"/>
      <c r="FP461" s="309"/>
      <c r="FQ461" s="309"/>
      <c r="FR461" s="309"/>
      <c r="FS461" s="309"/>
      <c r="FT461" s="309"/>
      <c r="FU461" s="309"/>
      <c r="FV461" s="309"/>
      <c r="FW461" s="309"/>
      <c r="FX461" s="309"/>
      <c r="FY461" s="309"/>
      <c r="FZ461" s="309"/>
      <c r="GA461" s="309"/>
      <c r="GB461" s="309"/>
      <c r="GC461" s="309"/>
      <c r="GD461" s="309"/>
      <c r="GE461" s="309"/>
      <c r="GF461" s="309"/>
      <c r="GG461" s="309"/>
      <c r="GH461" s="309"/>
      <c r="GI461" s="309"/>
      <c r="GJ461" s="309"/>
      <c r="GK461" s="309"/>
      <c r="GL461" s="309"/>
      <c r="GM461" s="309"/>
      <c r="GN461" s="309"/>
      <c r="GO461" s="309"/>
      <c r="GP461" s="309"/>
      <c r="GQ461" s="309"/>
      <c r="GR461" s="309"/>
      <c r="GS461" s="309"/>
      <c r="GT461" s="309"/>
      <c r="GU461" s="309"/>
      <c r="GV461" s="309"/>
      <c r="GW461" s="309"/>
      <c r="GX461" s="309"/>
      <c r="GY461" s="309"/>
      <c r="GZ461" s="309"/>
      <c r="HA461" s="309"/>
      <c r="HB461" s="309"/>
      <c r="HC461" s="309"/>
      <c r="HD461" s="309"/>
      <c r="HE461" s="309"/>
      <c r="HF461" s="309"/>
      <c r="HG461" s="309"/>
      <c r="HH461" s="309"/>
      <c r="HI461" s="309"/>
      <c r="HJ461" s="309"/>
      <c r="HK461" s="309"/>
      <c r="HL461" s="309"/>
      <c r="HM461" s="309"/>
      <c r="HN461" s="309"/>
      <c r="HO461" s="309"/>
      <c r="HP461" s="309"/>
      <c r="HQ461" s="309"/>
      <c r="HR461" s="309"/>
      <c r="HS461" s="309"/>
      <c r="HT461" s="309"/>
      <c r="HU461" s="309"/>
      <c r="HV461" s="309"/>
      <c r="HW461" s="309"/>
      <c r="HX461" s="309"/>
      <c r="HY461" s="309"/>
      <c r="HZ461" s="309"/>
      <c r="IA461" s="309"/>
      <c r="IB461" s="309"/>
      <c r="IC461" s="309"/>
      <c r="ID461" s="309"/>
      <c r="IE461" s="309"/>
      <c r="IF461" s="309"/>
      <c r="IG461" s="309"/>
      <c r="IH461" s="309"/>
    </row>
    <row r="462" spans="1:242" ht="12.75" customHeight="1" x14ac:dyDescent="0.25">
      <c r="A462" s="247"/>
      <c r="B462" s="264"/>
      <c r="C462" s="264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07"/>
      <c r="Z462" s="307"/>
      <c r="AA462" s="307"/>
      <c r="AB462" s="307"/>
      <c r="AC462" s="307"/>
      <c r="AD462" s="307"/>
      <c r="AE462" s="307"/>
      <c r="AF462" s="307"/>
      <c r="AG462" s="307"/>
      <c r="AH462" s="307"/>
      <c r="AI462" s="307"/>
      <c r="AJ462" s="307"/>
      <c r="AK462" s="307"/>
      <c r="AL462" s="307"/>
      <c r="AM462" s="307"/>
      <c r="AN462" s="307"/>
      <c r="AO462" s="307"/>
      <c r="AP462" s="307"/>
      <c r="AQ462" s="307"/>
      <c r="AR462" s="307"/>
      <c r="AS462" s="307"/>
      <c r="AT462" s="307"/>
      <c r="AU462" s="307"/>
      <c r="AV462" s="307"/>
      <c r="AW462" s="307"/>
      <c r="AX462" s="307"/>
      <c r="AY462" s="307"/>
      <c r="AZ462" s="307"/>
      <c r="BA462" s="307"/>
      <c r="BB462" s="307"/>
      <c r="BC462" s="307"/>
      <c r="BD462" s="307"/>
      <c r="BE462" s="307"/>
      <c r="BF462" s="307"/>
      <c r="BG462" s="307"/>
      <c r="BH462" s="307"/>
      <c r="BI462" s="307"/>
      <c r="BJ462" s="307"/>
      <c r="BK462" s="307"/>
      <c r="BL462" s="307"/>
      <c r="BM462" s="307"/>
      <c r="BN462" s="307"/>
      <c r="BO462" s="307"/>
      <c r="BP462" s="307"/>
      <c r="BQ462" s="307"/>
      <c r="BR462" s="307"/>
      <c r="BS462" s="307"/>
      <c r="BT462" s="409"/>
      <c r="BV462" s="309"/>
      <c r="BW462" s="309"/>
      <c r="BX462" s="309"/>
      <c r="BY462" s="309"/>
      <c r="BZ462" s="309"/>
      <c r="CA462" s="309"/>
      <c r="CB462" s="309"/>
      <c r="CC462" s="309"/>
      <c r="CD462" s="309"/>
      <c r="CE462" s="309"/>
      <c r="CF462" s="309"/>
      <c r="CG462" s="309"/>
      <c r="CH462" s="309"/>
      <c r="CI462" s="309"/>
      <c r="CJ462" s="309"/>
      <c r="CK462" s="309"/>
      <c r="CL462" s="309"/>
      <c r="CM462" s="309"/>
      <c r="CN462" s="309"/>
      <c r="CO462" s="309"/>
      <c r="CP462" s="309"/>
      <c r="CQ462" s="309"/>
      <c r="CR462" s="309"/>
      <c r="CS462" s="309"/>
      <c r="CT462" s="309"/>
      <c r="CU462" s="309"/>
      <c r="CV462" s="309"/>
      <c r="CW462" s="309"/>
      <c r="CX462" s="309"/>
      <c r="CY462" s="309"/>
      <c r="CZ462" s="309"/>
      <c r="DA462" s="309"/>
      <c r="DB462" s="309"/>
      <c r="DC462" s="309"/>
      <c r="DD462" s="309"/>
      <c r="DE462" s="309"/>
      <c r="DF462" s="309"/>
      <c r="DG462" s="309"/>
      <c r="DH462" s="309"/>
      <c r="DI462" s="309"/>
      <c r="DJ462" s="309"/>
      <c r="DK462" s="309"/>
      <c r="DL462" s="309"/>
      <c r="DM462" s="309"/>
      <c r="DN462" s="309"/>
      <c r="DO462" s="309"/>
      <c r="DP462" s="309"/>
      <c r="DQ462" s="309"/>
      <c r="DR462" s="309"/>
      <c r="DS462" s="309"/>
      <c r="DT462" s="309"/>
      <c r="DU462" s="309"/>
      <c r="DV462" s="309"/>
      <c r="DW462" s="309"/>
      <c r="DX462" s="309"/>
      <c r="DY462" s="309"/>
      <c r="DZ462" s="309"/>
      <c r="EA462" s="309"/>
      <c r="EB462" s="309"/>
      <c r="EC462" s="309"/>
      <c r="ED462" s="309"/>
      <c r="EE462" s="309"/>
      <c r="EF462" s="309"/>
      <c r="EG462" s="309"/>
      <c r="EH462" s="309"/>
      <c r="EI462" s="309"/>
      <c r="EJ462" s="309"/>
      <c r="EK462" s="309"/>
      <c r="EL462" s="309"/>
      <c r="EM462" s="309"/>
      <c r="EN462" s="309"/>
      <c r="EO462" s="309"/>
      <c r="EP462" s="309"/>
      <c r="EQ462" s="309"/>
      <c r="ER462" s="309"/>
      <c r="ES462" s="309"/>
      <c r="ET462" s="309"/>
      <c r="EU462" s="309"/>
      <c r="EV462" s="309"/>
      <c r="EW462" s="309"/>
      <c r="EX462" s="309"/>
      <c r="EY462" s="309"/>
      <c r="EZ462" s="309"/>
      <c r="FA462" s="309"/>
      <c r="FB462" s="309"/>
      <c r="FC462" s="309"/>
      <c r="FD462" s="309"/>
      <c r="FE462" s="309"/>
      <c r="FF462" s="309"/>
      <c r="FG462" s="309"/>
      <c r="FH462" s="309"/>
      <c r="FI462" s="309"/>
      <c r="FJ462" s="309"/>
      <c r="FK462" s="309"/>
      <c r="FL462" s="309"/>
      <c r="FM462" s="309"/>
      <c r="FN462" s="309"/>
      <c r="FO462" s="309"/>
      <c r="FP462" s="309"/>
      <c r="FQ462" s="309"/>
      <c r="FR462" s="309"/>
      <c r="FS462" s="309"/>
      <c r="FT462" s="309"/>
      <c r="FU462" s="309"/>
      <c r="FV462" s="309"/>
      <c r="FW462" s="309"/>
      <c r="FX462" s="309"/>
      <c r="FY462" s="309"/>
      <c r="FZ462" s="309"/>
      <c r="GA462" s="309"/>
      <c r="GB462" s="309"/>
      <c r="GC462" s="309"/>
      <c r="GD462" s="309"/>
      <c r="GE462" s="309"/>
      <c r="GF462" s="309"/>
      <c r="GG462" s="309"/>
      <c r="GH462" s="309"/>
      <c r="GI462" s="309"/>
      <c r="GJ462" s="309"/>
      <c r="GK462" s="309"/>
      <c r="GL462" s="309"/>
      <c r="GM462" s="309"/>
      <c r="GN462" s="309"/>
      <c r="GO462" s="309"/>
      <c r="GP462" s="309"/>
      <c r="GQ462" s="309"/>
      <c r="GR462" s="309"/>
      <c r="GS462" s="309"/>
      <c r="GT462" s="309"/>
      <c r="GU462" s="309"/>
      <c r="GV462" s="309"/>
      <c r="GW462" s="309"/>
      <c r="GX462" s="309"/>
      <c r="GY462" s="309"/>
      <c r="GZ462" s="309"/>
      <c r="HA462" s="309"/>
      <c r="HB462" s="309"/>
      <c r="HC462" s="309"/>
      <c r="HD462" s="309"/>
      <c r="HE462" s="309"/>
      <c r="HF462" s="309"/>
      <c r="HG462" s="309"/>
      <c r="HH462" s="309"/>
      <c r="HI462" s="309"/>
      <c r="HJ462" s="309"/>
      <c r="HK462" s="309"/>
      <c r="HL462" s="309"/>
      <c r="HM462" s="309"/>
      <c r="HN462" s="309"/>
      <c r="HO462" s="309"/>
      <c r="HP462" s="309"/>
      <c r="HQ462" s="309"/>
      <c r="HR462" s="309"/>
      <c r="HS462" s="309"/>
      <c r="HT462" s="309"/>
      <c r="HU462" s="309"/>
      <c r="HV462" s="309"/>
      <c r="HW462" s="309"/>
      <c r="HX462" s="309"/>
      <c r="HY462" s="309"/>
      <c r="HZ462" s="309"/>
      <c r="IA462" s="309"/>
      <c r="IB462" s="309"/>
      <c r="IC462" s="309"/>
      <c r="ID462" s="309"/>
      <c r="IE462" s="309"/>
      <c r="IF462" s="309"/>
      <c r="IG462" s="309"/>
      <c r="IH462" s="309"/>
    </row>
    <row r="463" spans="1:242" ht="12.75" customHeight="1" x14ac:dyDescent="0.25">
      <c r="A463" s="247"/>
      <c r="B463" s="264"/>
      <c r="C463" s="264"/>
      <c r="D463" s="307"/>
      <c r="E463" s="307"/>
      <c r="F463" s="307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07"/>
      <c r="Z463" s="307"/>
      <c r="AA463" s="307"/>
      <c r="AB463" s="307"/>
      <c r="AC463" s="307"/>
      <c r="AD463" s="307"/>
      <c r="AE463" s="307"/>
      <c r="AF463" s="307"/>
      <c r="AG463" s="307"/>
      <c r="AH463" s="307"/>
      <c r="AI463" s="307"/>
      <c r="AJ463" s="307"/>
      <c r="AK463" s="307"/>
      <c r="AL463" s="307"/>
      <c r="AM463" s="307"/>
      <c r="AN463" s="307"/>
      <c r="AO463" s="307"/>
      <c r="AP463" s="307"/>
      <c r="AQ463" s="307"/>
      <c r="AR463" s="307"/>
      <c r="AS463" s="307"/>
      <c r="AT463" s="307"/>
      <c r="AU463" s="307"/>
      <c r="AV463" s="307"/>
      <c r="AW463" s="307"/>
      <c r="AX463" s="307"/>
      <c r="AY463" s="307"/>
      <c r="AZ463" s="307"/>
      <c r="BA463" s="307"/>
      <c r="BB463" s="307"/>
      <c r="BC463" s="307"/>
      <c r="BD463" s="307"/>
      <c r="BE463" s="307"/>
      <c r="BF463" s="307"/>
      <c r="BG463" s="307"/>
      <c r="BH463" s="307"/>
      <c r="BI463" s="307"/>
      <c r="BJ463" s="307"/>
      <c r="BK463" s="307"/>
      <c r="BL463" s="307"/>
      <c r="BM463" s="307"/>
      <c r="BN463" s="307"/>
      <c r="BO463" s="307"/>
      <c r="BP463" s="307"/>
      <c r="BQ463" s="307"/>
      <c r="BR463" s="307"/>
      <c r="BS463" s="307"/>
      <c r="BT463" s="409"/>
      <c r="BV463" s="309"/>
      <c r="BW463" s="309"/>
      <c r="BX463" s="309"/>
      <c r="BY463" s="309"/>
      <c r="BZ463" s="309"/>
      <c r="CA463" s="309"/>
      <c r="CB463" s="309"/>
      <c r="CC463" s="309"/>
      <c r="CD463" s="309"/>
      <c r="CE463" s="309"/>
      <c r="CF463" s="309"/>
      <c r="CG463" s="309"/>
      <c r="CH463" s="309"/>
      <c r="CI463" s="309"/>
      <c r="CJ463" s="309"/>
      <c r="CK463" s="309"/>
      <c r="CL463" s="309"/>
      <c r="CM463" s="309"/>
      <c r="CN463" s="309"/>
      <c r="CO463" s="309"/>
      <c r="CP463" s="309"/>
      <c r="CQ463" s="309"/>
      <c r="CR463" s="309"/>
      <c r="CS463" s="309"/>
      <c r="CT463" s="309"/>
      <c r="CU463" s="309"/>
      <c r="CV463" s="309"/>
      <c r="CW463" s="309"/>
      <c r="CX463" s="309"/>
      <c r="CY463" s="309"/>
      <c r="CZ463" s="309"/>
      <c r="DA463" s="309"/>
      <c r="DB463" s="309"/>
      <c r="DC463" s="309"/>
      <c r="DD463" s="309"/>
      <c r="DE463" s="309"/>
      <c r="DF463" s="309"/>
      <c r="DG463" s="309"/>
      <c r="DH463" s="309"/>
      <c r="DI463" s="309"/>
      <c r="DJ463" s="309"/>
      <c r="DK463" s="309"/>
      <c r="DL463" s="309"/>
      <c r="DM463" s="309"/>
      <c r="DN463" s="309"/>
      <c r="DO463" s="309"/>
      <c r="DP463" s="309"/>
      <c r="DQ463" s="309"/>
      <c r="DR463" s="309"/>
      <c r="DS463" s="309"/>
      <c r="DT463" s="309"/>
      <c r="DU463" s="309"/>
      <c r="DV463" s="309"/>
      <c r="DW463" s="309"/>
      <c r="DX463" s="309"/>
      <c r="DY463" s="309"/>
      <c r="DZ463" s="309"/>
      <c r="EA463" s="309"/>
      <c r="EB463" s="309"/>
      <c r="EC463" s="309"/>
      <c r="ED463" s="309"/>
      <c r="EE463" s="309"/>
      <c r="EF463" s="309"/>
      <c r="EG463" s="309"/>
      <c r="EH463" s="309"/>
      <c r="EI463" s="309"/>
      <c r="EJ463" s="309"/>
      <c r="EK463" s="309"/>
      <c r="EL463" s="309"/>
      <c r="EM463" s="309"/>
      <c r="EN463" s="309"/>
      <c r="EO463" s="309"/>
      <c r="EP463" s="309"/>
      <c r="EQ463" s="309"/>
      <c r="ER463" s="309"/>
      <c r="ES463" s="309"/>
      <c r="ET463" s="309"/>
      <c r="EU463" s="309"/>
      <c r="EV463" s="309"/>
      <c r="EW463" s="309"/>
      <c r="EX463" s="309"/>
      <c r="EY463" s="309"/>
      <c r="EZ463" s="309"/>
      <c r="FA463" s="309"/>
      <c r="FB463" s="309"/>
      <c r="FC463" s="309"/>
      <c r="FD463" s="309"/>
      <c r="FE463" s="309"/>
      <c r="FF463" s="309"/>
      <c r="FG463" s="309"/>
      <c r="FH463" s="309"/>
      <c r="FI463" s="309"/>
      <c r="FJ463" s="309"/>
      <c r="FK463" s="309"/>
      <c r="FL463" s="309"/>
      <c r="FM463" s="309"/>
      <c r="FN463" s="309"/>
      <c r="FO463" s="309"/>
      <c r="FP463" s="309"/>
      <c r="FQ463" s="309"/>
      <c r="FR463" s="309"/>
      <c r="FS463" s="309"/>
      <c r="FT463" s="309"/>
      <c r="FU463" s="309"/>
      <c r="FV463" s="309"/>
      <c r="FW463" s="309"/>
      <c r="FX463" s="309"/>
      <c r="FY463" s="309"/>
      <c r="FZ463" s="309"/>
      <c r="GA463" s="309"/>
      <c r="GB463" s="309"/>
      <c r="GC463" s="309"/>
      <c r="GD463" s="309"/>
      <c r="GE463" s="309"/>
      <c r="GF463" s="309"/>
      <c r="GG463" s="309"/>
      <c r="GH463" s="309"/>
      <c r="GI463" s="309"/>
      <c r="GJ463" s="309"/>
      <c r="GK463" s="309"/>
      <c r="GL463" s="309"/>
      <c r="GM463" s="309"/>
      <c r="GN463" s="309"/>
      <c r="GO463" s="309"/>
      <c r="GP463" s="309"/>
      <c r="GQ463" s="309"/>
      <c r="GR463" s="309"/>
      <c r="GS463" s="309"/>
      <c r="GT463" s="309"/>
      <c r="GU463" s="309"/>
      <c r="GV463" s="309"/>
      <c r="GW463" s="309"/>
      <c r="GX463" s="309"/>
      <c r="GY463" s="309"/>
      <c r="GZ463" s="309"/>
      <c r="HA463" s="309"/>
      <c r="HB463" s="309"/>
      <c r="HC463" s="309"/>
      <c r="HD463" s="309"/>
      <c r="HE463" s="309"/>
      <c r="HF463" s="309"/>
      <c r="HG463" s="309"/>
      <c r="HH463" s="309"/>
      <c r="HI463" s="309"/>
      <c r="HJ463" s="309"/>
      <c r="HK463" s="309"/>
      <c r="HL463" s="309"/>
      <c r="HM463" s="309"/>
      <c r="HN463" s="309"/>
      <c r="HO463" s="309"/>
      <c r="HP463" s="309"/>
      <c r="HQ463" s="309"/>
      <c r="HR463" s="309"/>
      <c r="HS463" s="309"/>
      <c r="HT463" s="309"/>
      <c r="HU463" s="309"/>
      <c r="HV463" s="309"/>
      <c r="HW463" s="309"/>
      <c r="HX463" s="309"/>
      <c r="HY463" s="309"/>
      <c r="HZ463" s="309"/>
      <c r="IA463" s="309"/>
      <c r="IB463" s="309"/>
      <c r="IC463" s="309"/>
      <c r="ID463" s="309"/>
      <c r="IE463" s="309"/>
      <c r="IF463" s="309"/>
      <c r="IG463" s="309"/>
      <c r="IH463" s="309"/>
    </row>
    <row r="464" spans="1:242" ht="12.75" customHeight="1" x14ac:dyDescent="0.25">
      <c r="A464" s="247"/>
      <c r="B464" s="264"/>
      <c r="C464" s="264"/>
      <c r="D464" s="307"/>
      <c r="E464" s="307"/>
      <c r="F464" s="307"/>
      <c r="G464" s="307"/>
      <c r="H464" s="307"/>
      <c r="I464" s="307"/>
      <c r="J464" s="307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  <c r="U464" s="307"/>
      <c r="V464" s="307"/>
      <c r="W464" s="307"/>
      <c r="X464" s="307"/>
      <c r="Y464" s="307"/>
      <c r="Z464" s="307"/>
      <c r="AA464" s="307"/>
      <c r="AB464" s="307"/>
      <c r="AC464" s="307"/>
      <c r="AD464" s="307"/>
      <c r="AE464" s="307"/>
      <c r="AF464" s="307"/>
      <c r="AG464" s="307"/>
      <c r="AH464" s="307"/>
      <c r="AI464" s="307"/>
      <c r="AJ464" s="307"/>
      <c r="AK464" s="307"/>
      <c r="AL464" s="307"/>
      <c r="AM464" s="307"/>
      <c r="AN464" s="307"/>
      <c r="AO464" s="307"/>
      <c r="AP464" s="307"/>
      <c r="AQ464" s="307"/>
      <c r="AR464" s="307"/>
      <c r="AS464" s="307"/>
      <c r="AT464" s="307"/>
      <c r="AU464" s="307"/>
      <c r="AV464" s="307"/>
      <c r="AW464" s="307"/>
      <c r="AX464" s="307"/>
      <c r="AY464" s="307"/>
      <c r="AZ464" s="307"/>
      <c r="BA464" s="307"/>
      <c r="BB464" s="307"/>
      <c r="BC464" s="307"/>
      <c r="BD464" s="307"/>
      <c r="BE464" s="307"/>
      <c r="BF464" s="307"/>
      <c r="BG464" s="307"/>
      <c r="BH464" s="307"/>
      <c r="BI464" s="307"/>
      <c r="BJ464" s="307"/>
      <c r="BK464" s="307"/>
      <c r="BL464" s="307"/>
      <c r="BM464" s="307"/>
      <c r="BN464" s="307"/>
      <c r="BO464" s="307"/>
      <c r="BP464" s="307"/>
      <c r="BQ464" s="307"/>
      <c r="BR464" s="307"/>
      <c r="BS464" s="307"/>
      <c r="BT464" s="409"/>
      <c r="BV464" s="309"/>
      <c r="BW464" s="309"/>
      <c r="BX464" s="309"/>
      <c r="BY464" s="309"/>
      <c r="BZ464" s="309"/>
      <c r="CA464" s="309"/>
      <c r="CB464" s="309"/>
      <c r="CC464" s="309"/>
      <c r="CD464" s="309"/>
      <c r="CE464" s="309"/>
      <c r="CF464" s="309"/>
      <c r="CG464" s="309"/>
      <c r="CH464" s="309"/>
      <c r="CI464" s="309"/>
      <c r="CJ464" s="309"/>
      <c r="CK464" s="309"/>
      <c r="CL464" s="309"/>
      <c r="CM464" s="309"/>
      <c r="CN464" s="309"/>
      <c r="CO464" s="309"/>
      <c r="CP464" s="309"/>
      <c r="CQ464" s="309"/>
      <c r="CR464" s="309"/>
      <c r="CS464" s="309"/>
      <c r="CT464" s="309"/>
      <c r="CU464" s="309"/>
      <c r="CV464" s="309"/>
      <c r="CW464" s="309"/>
      <c r="CX464" s="309"/>
      <c r="CY464" s="309"/>
      <c r="CZ464" s="309"/>
      <c r="DA464" s="309"/>
      <c r="DB464" s="309"/>
      <c r="DC464" s="309"/>
      <c r="DD464" s="309"/>
      <c r="DE464" s="309"/>
      <c r="DF464" s="309"/>
      <c r="DG464" s="309"/>
      <c r="DH464" s="309"/>
      <c r="DI464" s="309"/>
      <c r="DJ464" s="309"/>
      <c r="DK464" s="309"/>
      <c r="DL464" s="309"/>
      <c r="DM464" s="309"/>
      <c r="DN464" s="309"/>
      <c r="DO464" s="309"/>
      <c r="DP464" s="309"/>
      <c r="DQ464" s="309"/>
      <c r="DR464" s="309"/>
      <c r="DS464" s="309"/>
      <c r="DT464" s="309"/>
      <c r="DU464" s="309"/>
      <c r="DV464" s="309"/>
      <c r="DW464" s="309"/>
      <c r="DX464" s="309"/>
      <c r="DY464" s="309"/>
      <c r="DZ464" s="309"/>
      <c r="EA464" s="309"/>
      <c r="EB464" s="309"/>
      <c r="EC464" s="309"/>
      <c r="ED464" s="309"/>
      <c r="EE464" s="309"/>
      <c r="EF464" s="309"/>
      <c r="EG464" s="309"/>
      <c r="EH464" s="309"/>
      <c r="EI464" s="309"/>
      <c r="EJ464" s="309"/>
      <c r="EK464" s="309"/>
      <c r="EL464" s="309"/>
      <c r="EM464" s="309"/>
      <c r="EN464" s="309"/>
      <c r="EO464" s="309"/>
      <c r="EP464" s="309"/>
      <c r="EQ464" s="309"/>
      <c r="ER464" s="309"/>
      <c r="ES464" s="309"/>
      <c r="ET464" s="309"/>
      <c r="EU464" s="309"/>
      <c r="EV464" s="309"/>
      <c r="EW464" s="309"/>
      <c r="EX464" s="309"/>
      <c r="EY464" s="309"/>
      <c r="EZ464" s="309"/>
      <c r="FA464" s="309"/>
      <c r="FB464" s="309"/>
      <c r="FC464" s="309"/>
      <c r="FD464" s="309"/>
      <c r="FE464" s="309"/>
      <c r="FF464" s="309"/>
      <c r="FG464" s="309"/>
      <c r="FH464" s="309"/>
      <c r="FI464" s="309"/>
      <c r="FJ464" s="309"/>
      <c r="FK464" s="309"/>
      <c r="FL464" s="309"/>
      <c r="FM464" s="309"/>
      <c r="FN464" s="309"/>
      <c r="FO464" s="309"/>
      <c r="FP464" s="309"/>
      <c r="FQ464" s="309"/>
      <c r="FR464" s="309"/>
      <c r="FS464" s="309"/>
      <c r="FT464" s="309"/>
      <c r="FU464" s="309"/>
      <c r="FV464" s="309"/>
      <c r="FW464" s="309"/>
      <c r="FX464" s="309"/>
      <c r="FY464" s="309"/>
      <c r="FZ464" s="309"/>
      <c r="GA464" s="309"/>
      <c r="GB464" s="309"/>
      <c r="GC464" s="309"/>
      <c r="GD464" s="309"/>
      <c r="GE464" s="309"/>
      <c r="GF464" s="309"/>
      <c r="GG464" s="309"/>
      <c r="GH464" s="309"/>
      <c r="GI464" s="309"/>
      <c r="GJ464" s="309"/>
      <c r="GK464" s="309"/>
      <c r="GL464" s="309"/>
      <c r="GM464" s="309"/>
      <c r="GN464" s="309"/>
      <c r="GO464" s="309"/>
      <c r="GP464" s="309"/>
      <c r="GQ464" s="309"/>
      <c r="GR464" s="309"/>
      <c r="GS464" s="309"/>
      <c r="GT464" s="309"/>
      <c r="GU464" s="309"/>
      <c r="GV464" s="309"/>
      <c r="GW464" s="309"/>
      <c r="GX464" s="309"/>
      <c r="GY464" s="309"/>
      <c r="GZ464" s="309"/>
      <c r="HA464" s="309"/>
      <c r="HB464" s="309"/>
      <c r="HC464" s="309"/>
      <c r="HD464" s="309"/>
      <c r="HE464" s="309"/>
      <c r="HF464" s="309"/>
      <c r="HG464" s="309"/>
      <c r="HH464" s="309"/>
      <c r="HI464" s="309"/>
      <c r="HJ464" s="309"/>
      <c r="HK464" s="309"/>
      <c r="HL464" s="309"/>
      <c r="HM464" s="309"/>
      <c r="HN464" s="309"/>
      <c r="HO464" s="309"/>
      <c r="HP464" s="309"/>
      <c r="HQ464" s="309"/>
      <c r="HR464" s="309"/>
      <c r="HS464" s="309"/>
      <c r="HT464" s="309"/>
      <c r="HU464" s="309"/>
      <c r="HV464" s="309"/>
      <c r="HW464" s="309"/>
      <c r="HX464" s="309"/>
      <c r="HY464" s="309"/>
      <c r="HZ464" s="309"/>
      <c r="IA464" s="309"/>
      <c r="IB464" s="309"/>
      <c r="IC464" s="309"/>
      <c r="ID464" s="309"/>
      <c r="IE464" s="309"/>
      <c r="IF464" s="309"/>
      <c r="IG464" s="309"/>
      <c r="IH464" s="309"/>
    </row>
    <row r="465" spans="1:242" ht="12.75" customHeight="1" x14ac:dyDescent="0.25">
      <c r="A465" s="247"/>
      <c r="B465" s="264"/>
      <c r="C465" s="264"/>
      <c r="D465" s="307"/>
      <c r="E465" s="307"/>
      <c r="F465" s="307"/>
      <c r="G465" s="307"/>
      <c r="H465" s="307"/>
      <c r="I465" s="307"/>
      <c r="J465" s="307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  <c r="U465" s="307"/>
      <c r="V465" s="307"/>
      <c r="W465" s="307"/>
      <c r="X465" s="307"/>
      <c r="Y465" s="307"/>
      <c r="Z465" s="307"/>
      <c r="AA465" s="307"/>
      <c r="AB465" s="307"/>
      <c r="AC465" s="307"/>
      <c r="AD465" s="307"/>
      <c r="AE465" s="307"/>
      <c r="AF465" s="307"/>
      <c r="AG465" s="307"/>
      <c r="AH465" s="307"/>
      <c r="AI465" s="307"/>
      <c r="AJ465" s="307"/>
      <c r="AK465" s="307"/>
      <c r="AL465" s="307"/>
      <c r="AM465" s="307"/>
      <c r="AN465" s="307"/>
      <c r="AO465" s="307"/>
      <c r="AP465" s="307"/>
      <c r="AQ465" s="307"/>
      <c r="AR465" s="307"/>
      <c r="AS465" s="307"/>
      <c r="AT465" s="307"/>
      <c r="AU465" s="307"/>
      <c r="AV465" s="307"/>
      <c r="AW465" s="307"/>
      <c r="AX465" s="307"/>
      <c r="AY465" s="307"/>
      <c r="AZ465" s="307"/>
      <c r="BA465" s="307"/>
      <c r="BB465" s="307"/>
      <c r="BC465" s="307"/>
      <c r="BD465" s="307"/>
      <c r="BE465" s="307"/>
      <c r="BF465" s="307"/>
      <c r="BG465" s="307"/>
      <c r="BH465" s="307"/>
      <c r="BI465" s="307"/>
      <c r="BJ465" s="307"/>
      <c r="BK465" s="307"/>
      <c r="BL465" s="307"/>
      <c r="BM465" s="307"/>
      <c r="BN465" s="307"/>
      <c r="BO465" s="307"/>
      <c r="BP465" s="307"/>
      <c r="BQ465" s="307"/>
      <c r="BR465" s="307"/>
      <c r="BS465" s="307"/>
      <c r="BT465" s="409"/>
      <c r="BV465" s="309"/>
      <c r="BW465" s="309"/>
      <c r="BX465" s="309"/>
      <c r="BY465" s="309"/>
      <c r="BZ465" s="309"/>
      <c r="CA465" s="309"/>
      <c r="CB465" s="309"/>
      <c r="CC465" s="309"/>
      <c r="CD465" s="309"/>
      <c r="CE465" s="309"/>
      <c r="CF465" s="309"/>
      <c r="CG465" s="309"/>
      <c r="CH465" s="309"/>
      <c r="CI465" s="309"/>
      <c r="CJ465" s="309"/>
      <c r="CK465" s="309"/>
      <c r="CL465" s="309"/>
      <c r="CM465" s="309"/>
      <c r="CN465" s="309"/>
      <c r="CO465" s="309"/>
      <c r="CP465" s="309"/>
      <c r="CQ465" s="309"/>
      <c r="CR465" s="309"/>
      <c r="CS465" s="309"/>
      <c r="CT465" s="309"/>
      <c r="CU465" s="309"/>
      <c r="CV465" s="309"/>
      <c r="CW465" s="309"/>
      <c r="CX465" s="309"/>
      <c r="CY465" s="309"/>
      <c r="CZ465" s="309"/>
      <c r="DA465" s="309"/>
      <c r="DB465" s="309"/>
      <c r="DC465" s="309"/>
      <c r="DD465" s="309"/>
      <c r="DE465" s="309"/>
      <c r="DF465" s="309"/>
      <c r="DG465" s="309"/>
      <c r="DH465" s="309"/>
      <c r="DI465" s="309"/>
      <c r="DJ465" s="309"/>
      <c r="DK465" s="309"/>
      <c r="DL465" s="309"/>
      <c r="DM465" s="309"/>
      <c r="DN465" s="309"/>
      <c r="DO465" s="309"/>
      <c r="DP465" s="309"/>
      <c r="DQ465" s="309"/>
      <c r="DR465" s="309"/>
      <c r="DS465" s="309"/>
      <c r="DT465" s="309"/>
      <c r="DU465" s="309"/>
      <c r="DV465" s="309"/>
      <c r="DW465" s="309"/>
      <c r="DX465" s="309"/>
      <c r="DY465" s="309"/>
      <c r="DZ465" s="309"/>
      <c r="EA465" s="309"/>
      <c r="EB465" s="309"/>
      <c r="EC465" s="309"/>
      <c r="ED465" s="309"/>
      <c r="EE465" s="309"/>
      <c r="EF465" s="309"/>
      <c r="EG465" s="309"/>
      <c r="EH465" s="309"/>
      <c r="EI465" s="309"/>
      <c r="EJ465" s="309"/>
      <c r="EK465" s="309"/>
      <c r="EL465" s="309"/>
      <c r="EM465" s="309"/>
      <c r="EN465" s="309"/>
      <c r="EO465" s="309"/>
      <c r="EP465" s="309"/>
      <c r="EQ465" s="309"/>
      <c r="ER465" s="309"/>
      <c r="ES465" s="309"/>
      <c r="ET465" s="309"/>
      <c r="EU465" s="309"/>
      <c r="EV465" s="309"/>
      <c r="EW465" s="309"/>
      <c r="EX465" s="309"/>
      <c r="EY465" s="309"/>
      <c r="EZ465" s="309"/>
      <c r="FA465" s="309"/>
      <c r="FB465" s="309"/>
      <c r="FC465" s="309"/>
      <c r="FD465" s="309"/>
      <c r="FE465" s="309"/>
      <c r="FF465" s="309"/>
      <c r="FG465" s="309"/>
      <c r="FH465" s="309"/>
      <c r="FI465" s="309"/>
      <c r="FJ465" s="309"/>
      <c r="FK465" s="309"/>
      <c r="FL465" s="309"/>
      <c r="FM465" s="309"/>
      <c r="FN465" s="309"/>
      <c r="FO465" s="309"/>
      <c r="FP465" s="309"/>
      <c r="FQ465" s="309"/>
      <c r="FR465" s="309"/>
      <c r="FS465" s="309"/>
      <c r="FT465" s="309"/>
      <c r="FU465" s="309"/>
      <c r="FV465" s="309"/>
      <c r="FW465" s="309"/>
      <c r="FX465" s="309"/>
      <c r="FY465" s="309"/>
      <c r="FZ465" s="309"/>
      <c r="GA465" s="309"/>
      <c r="GB465" s="309"/>
      <c r="GC465" s="309"/>
      <c r="GD465" s="309"/>
      <c r="GE465" s="309"/>
      <c r="GF465" s="309"/>
      <c r="GG465" s="309"/>
      <c r="GH465" s="309"/>
      <c r="GI465" s="309"/>
      <c r="GJ465" s="309"/>
      <c r="GK465" s="309"/>
      <c r="GL465" s="309"/>
      <c r="GM465" s="309"/>
      <c r="GN465" s="309"/>
      <c r="GO465" s="309"/>
      <c r="GP465" s="309"/>
      <c r="GQ465" s="309"/>
      <c r="GR465" s="309"/>
      <c r="GS465" s="309"/>
      <c r="GT465" s="309"/>
      <c r="GU465" s="309"/>
      <c r="GV465" s="309"/>
      <c r="GW465" s="309"/>
      <c r="GX465" s="309"/>
      <c r="GY465" s="309"/>
      <c r="GZ465" s="309"/>
      <c r="HA465" s="309"/>
      <c r="HB465" s="309"/>
      <c r="HC465" s="309"/>
      <c r="HD465" s="309"/>
      <c r="HE465" s="309"/>
      <c r="HF465" s="309"/>
      <c r="HG465" s="309"/>
      <c r="HH465" s="309"/>
      <c r="HI465" s="309"/>
      <c r="HJ465" s="309"/>
      <c r="HK465" s="309"/>
      <c r="HL465" s="309"/>
      <c r="HM465" s="309"/>
      <c r="HN465" s="309"/>
      <c r="HO465" s="309"/>
      <c r="HP465" s="309"/>
      <c r="HQ465" s="309"/>
      <c r="HR465" s="309"/>
      <c r="HS465" s="309"/>
      <c r="HT465" s="309"/>
      <c r="HU465" s="309"/>
      <c r="HV465" s="309"/>
      <c r="HW465" s="309"/>
      <c r="HX465" s="309"/>
      <c r="HY465" s="309"/>
      <c r="HZ465" s="309"/>
      <c r="IA465" s="309"/>
      <c r="IB465" s="309"/>
      <c r="IC465" s="309"/>
      <c r="ID465" s="309"/>
      <c r="IE465" s="309"/>
      <c r="IF465" s="309"/>
      <c r="IG465" s="309"/>
      <c r="IH465" s="309"/>
    </row>
    <row r="466" spans="1:242" ht="12.75" customHeight="1" x14ac:dyDescent="0.25">
      <c r="A466" s="247"/>
      <c r="B466" s="264"/>
      <c r="C466" s="264"/>
      <c r="D466" s="307"/>
      <c r="E466" s="307"/>
      <c r="F466" s="307"/>
      <c r="G466" s="307"/>
      <c r="H466" s="307"/>
      <c r="I466" s="307"/>
      <c r="J466" s="307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  <c r="U466" s="307"/>
      <c r="V466" s="307"/>
      <c r="W466" s="307"/>
      <c r="X466" s="307"/>
      <c r="Y466" s="307"/>
      <c r="Z466" s="307"/>
      <c r="AA466" s="307"/>
      <c r="AB466" s="307"/>
      <c r="AC466" s="307"/>
      <c r="AD466" s="307"/>
      <c r="AE466" s="307"/>
      <c r="AF466" s="307"/>
      <c r="AG466" s="307"/>
      <c r="AH466" s="307"/>
      <c r="AI466" s="307"/>
      <c r="AJ466" s="307"/>
      <c r="AK466" s="307"/>
      <c r="AL466" s="307"/>
      <c r="AM466" s="307"/>
      <c r="AN466" s="307"/>
      <c r="AO466" s="307"/>
      <c r="AP466" s="307"/>
      <c r="AQ466" s="307"/>
      <c r="AR466" s="307"/>
      <c r="AS466" s="307"/>
      <c r="AT466" s="307"/>
      <c r="AU466" s="307"/>
      <c r="AV466" s="307"/>
      <c r="AW466" s="307"/>
      <c r="AX466" s="307"/>
      <c r="AY466" s="307"/>
      <c r="AZ466" s="307"/>
      <c r="BA466" s="307"/>
      <c r="BB466" s="307"/>
      <c r="BC466" s="307"/>
      <c r="BD466" s="307"/>
      <c r="BE466" s="307"/>
      <c r="BF466" s="307"/>
      <c r="BG466" s="307"/>
      <c r="BH466" s="307"/>
      <c r="BI466" s="307"/>
      <c r="BJ466" s="307"/>
      <c r="BK466" s="307"/>
      <c r="BL466" s="307"/>
      <c r="BM466" s="307"/>
      <c r="BN466" s="307"/>
      <c r="BO466" s="307"/>
      <c r="BP466" s="307"/>
      <c r="BQ466" s="307"/>
      <c r="BR466" s="307"/>
      <c r="BS466" s="307"/>
      <c r="BT466" s="409"/>
      <c r="BV466" s="309"/>
      <c r="BW466" s="309"/>
      <c r="BX466" s="309"/>
      <c r="BY466" s="309"/>
      <c r="BZ466" s="309"/>
      <c r="CA466" s="309"/>
      <c r="CB466" s="309"/>
      <c r="CC466" s="309"/>
      <c r="CD466" s="309"/>
      <c r="CE466" s="309"/>
      <c r="CF466" s="309"/>
      <c r="CG466" s="309"/>
      <c r="CH466" s="309"/>
      <c r="CI466" s="309"/>
      <c r="CJ466" s="309"/>
      <c r="CK466" s="309"/>
      <c r="CL466" s="309"/>
      <c r="CM466" s="309"/>
      <c r="CN466" s="309"/>
      <c r="CO466" s="309"/>
      <c r="CP466" s="309"/>
      <c r="CQ466" s="309"/>
      <c r="CR466" s="309"/>
      <c r="CS466" s="309"/>
      <c r="CT466" s="309"/>
      <c r="CU466" s="309"/>
      <c r="CV466" s="309"/>
      <c r="CW466" s="309"/>
      <c r="CX466" s="309"/>
      <c r="CY466" s="309"/>
      <c r="CZ466" s="309"/>
      <c r="DA466" s="309"/>
      <c r="DB466" s="309"/>
      <c r="DC466" s="309"/>
      <c r="DD466" s="309"/>
      <c r="DE466" s="309"/>
      <c r="DF466" s="309"/>
      <c r="DG466" s="309"/>
      <c r="DH466" s="309"/>
      <c r="DI466" s="309"/>
      <c r="DJ466" s="309"/>
      <c r="DK466" s="309"/>
      <c r="DL466" s="309"/>
      <c r="DM466" s="309"/>
      <c r="DN466" s="309"/>
      <c r="DO466" s="309"/>
      <c r="DP466" s="309"/>
      <c r="DQ466" s="309"/>
      <c r="DR466" s="309"/>
      <c r="DS466" s="309"/>
      <c r="DT466" s="309"/>
      <c r="DU466" s="309"/>
      <c r="DV466" s="309"/>
      <c r="DW466" s="309"/>
      <c r="DX466" s="309"/>
      <c r="DY466" s="309"/>
      <c r="DZ466" s="309"/>
      <c r="EA466" s="309"/>
      <c r="EB466" s="309"/>
      <c r="EC466" s="309"/>
      <c r="ED466" s="309"/>
      <c r="EE466" s="309"/>
      <c r="EF466" s="309"/>
      <c r="EG466" s="309"/>
      <c r="EH466" s="309"/>
      <c r="EI466" s="309"/>
      <c r="EJ466" s="309"/>
      <c r="EK466" s="309"/>
      <c r="EL466" s="309"/>
      <c r="EM466" s="309"/>
      <c r="EN466" s="309"/>
      <c r="EO466" s="309"/>
      <c r="EP466" s="309"/>
      <c r="EQ466" s="309"/>
      <c r="ER466" s="309"/>
      <c r="ES466" s="309"/>
      <c r="ET466" s="309"/>
      <c r="EU466" s="309"/>
      <c r="EV466" s="309"/>
      <c r="EW466" s="309"/>
      <c r="EX466" s="309"/>
      <c r="EY466" s="309"/>
      <c r="EZ466" s="309"/>
      <c r="FA466" s="309"/>
      <c r="FB466" s="309"/>
      <c r="FC466" s="309"/>
      <c r="FD466" s="309"/>
      <c r="FE466" s="309"/>
      <c r="FF466" s="309"/>
      <c r="FG466" s="309"/>
      <c r="FH466" s="309"/>
      <c r="FI466" s="309"/>
      <c r="FJ466" s="309"/>
      <c r="FK466" s="309"/>
      <c r="FL466" s="309"/>
      <c r="FM466" s="309"/>
      <c r="FN466" s="309"/>
      <c r="FO466" s="309"/>
      <c r="FP466" s="309"/>
      <c r="FQ466" s="309"/>
      <c r="FR466" s="309"/>
      <c r="FS466" s="309"/>
      <c r="FT466" s="309"/>
      <c r="FU466" s="309"/>
      <c r="FV466" s="309"/>
      <c r="FW466" s="309"/>
      <c r="FX466" s="309"/>
      <c r="FY466" s="309"/>
      <c r="FZ466" s="309"/>
      <c r="GA466" s="309"/>
      <c r="GB466" s="309"/>
      <c r="GC466" s="309"/>
      <c r="GD466" s="309"/>
      <c r="GE466" s="309"/>
      <c r="GF466" s="309"/>
      <c r="GG466" s="309"/>
      <c r="GH466" s="309"/>
      <c r="GI466" s="309"/>
      <c r="GJ466" s="309"/>
      <c r="GK466" s="309"/>
      <c r="GL466" s="309"/>
      <c r="GM466" s="309"/>
      <c r="GN466" s="309"/>
      <c r="GO466" s="309"/>
      <c r="GP466" s="309"/>
      <c r="GQ466" s="309"/>
      <c r="GR466" s="309"/>
      <c r="GS466" s="309"/>
      <c r="GT466" s="309"/>
      <c r="GU466" s="309"/>
      <c r="GV466" s="309"/>
      <c r="GW466" s="309"/>
      <c r="GX466" s="309"/>
      <c r="GY466" s="309"/>
      <c r="GZ466" s="309"/>
      <c r="HA466" s="309"/>
      <c r="HB466" s="309"/>
      <c r="HC466" s="309"/>
      <c r="HD466" s="309"/>
      <c r="HE466" s="309"/>
      <c r="HF466" s="309"/>
      <c r="HG466" s="309"/>
      <c r="HH466" s="309"/>
      <c r="HI466" s="309"/>
      <c r="HJ466" s="309"/>
      <c r="HK466" s="309"/>
      <c r="HL466" s="309"/>
      <c r="HM466" s="309"/>
      <c r="HN466" s="309"/>
      <c r="HO466" s="309"/>
      <c r="HP466" s="309"/>
      <c r="HQ466" s="309"/>
      <c r="HR466" s="309"/>
      <c r="HS466" s="309"/>
      <c r="HT466" s="309"/>
      <c r="HU466" s="309"/>
      <c r="HV466" s="309"/>
      <c r="HW466" s="309"/>
      <c r="HX466" s="309"/>
      <c r="HY466" s="309"/>
      <c r="HZ466" s="309"/>
      <c r="IA466" s="309"/>
      <c r="IB466" s="309"/>
      <c r="IC466" s="309"/>
      <c r="ID466" s="309"/>
      <c r="IE466" s="309"/>
      <c r="IF466" s="309"/>
      <c r="IG466" s="309"/>
      <c r="IH466" s="309"/>
    </row>
    <row r="467" spans="1:242" ht="12.75" customHeight="1" x14ac:dyDescent="0.25">
      <c r="A467" s="247"/>
      <c r="B467" s="264"/>
      <c r="C467" s="264"/>
      <c r="D467" s="307"/>
      <c r="E467" s="307"/>
      <c r="F467" s="307"/>
      <c r="G467" s="307"/>
      <c r="H467" s="307"/>
      <c r="I467" s="307"/>
      <c r="J467" s="307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  <c r="U467" s="307"/>
      <c r="V467" s="307"/>
      <c r="W467" s="307"/>
      <c r="X467" s="307"/>
      <c r="Y467" s="307"/>
      <c r="Z467" s="307"/>
      <c r="AA467" s="307"/>
      <c r="AB467" s="307"/>
      <c r="AC467" s="307"/>
      <c r="AD467" s="307"/>
      <c r="AE467" s="307"/>
      <c r="AF467" s="307"/>
      <c r="AG467" s="307"/>
      <c r="AH467" s="307"/>
      <c r="AI467" s="307"/>
      <c r="AJ467" s="307"/>
      <c r="AK467" s="307"/>
      <c r="AL467" s="307"/>
      <c r="AM467" s="307"/>
      <c r="AN467" s="307"/>
      <c r="AO467" s="307"/>
      <c r="AP467" s="307"/>
      <c r="AQ467" s="307"/>
      <c r="AR467" s="307"/>
      <c r="AS467" s="307"/>
      <c r="AT467" s="307"/>
      <c r="AU467" s="307"/>
      <c r="AV467" s="307"/>
      <c r="AW467" s="307"/>
      <c r="AX467" s="307"/>
      <c r="AY467" s="307"/>
      <c r="AZ467" s="307"/>
      <c r="BA467" s="307"/>
      <c r="BB467" s="307"/>
      <c r="BC467" s="307"/>
      <c r="BD467" s="307"/>
      <c r="BE467" s="307"/>
      <c r="BF467" s="307"/>
      <c r="BG467" s="307"/>
      <c r="BH467" s="307"/>
      <c r="BI467" s="307"/>
      <c r="BJ467" s="307"/>
      <c r="BK467" s="307"/>
      <c r="BL467" s="307"/>
      <c r="BM467" s="307"/>
      <c r="BN467" s="307"/>
      <c r="BO467" s="307"/>
      <c r="BP467" s="307"/>
      <c r="BQ467" s="307"/>
      <c r="BR467" s="307"/>
      <c r="BS467" s="307"/>
      <c r="BT467" s="409"/>
      <c r="BV467" s="309"/>
      <c r="BW467" s="309"/>
      <c r="BX467" s="309"/>
      <c r="BY467" s="309"/>
      <c r="BZ467" s="309"/>
      <c r="CA467" s="309"/>
      <c r="CB467" s="309"/>
      <c r="CC467" s="309"/>
      <c r="CD467" s="309"/>
      <c r="CE467" s="309"/>
      <c r="CF467" s="309"/>
      <c r="CG467" s="309"/>
      <c r="CH467" s="309"/>
      <c r="CI467" s="309"/>
      <c r="CJ467" s="309"/>
      <c r="CK467" s="309"/>
      <c r="CL467" s="309"/>
      <c r="CM467" s="309"/>
      <c r="CN467" s="309"/>
      <c r="CO467" s="309"/>
      <c r="CP467" s="309"/>
      <c r="CQ467" s="309"/>
      <c r="CR467" s="309"/>
      <c r="CS467" s="309"/>
      <c r="CT467" s="309"/>
      <c r="CU467" s="309"/>
      <c r="CV467" s="309"/>
      <c r="CW467" s="309"/>
      <c r="CX467" s="309"/>
      <c r="CY467" s="309"/>
      <c r="CZ467" s="309"/>
      <c r="DA467" s="309"/>
      <c r="DB467" s="309"/>
      <c r="DC467" s="309"/>
      <c r="DD467" s="309"/>
      <c r="DE467" s="309"/>
      <c r="DF467" s="309"/>
      <c r="DG467" s="309"/>
      <c r="DH467" s="309"/>
      <c r="DI467" s="309"/>
      <c r="DJ467" s="309"/>
      <c r="DK467" s="309"/>
      <c r="DL467" s="309"/>
      <c r="DM467" s="309"/>
      <c r="DN467" s="309"/>
      <c r="DO467" s="309"/>
      <c r="DP467" s="309"/>
      <c r="DQ467" s="309"/>
      <c r="DR467" s="309"/>
      <c r="DS467" s="309"/>
      <c r="DT467" s="309"/>
      <c r="DU467" s="309"/>
      <c r="DV467" s="309"/>
      <c r="DW467" s="309"/>
      <c r="DX467" s="309"/>
      <c r="DY467" s="309"/>
      <c r="DZ467" s="309"/>
      <c r="EA467" s="309"/>
      <c r="EB467" s="309"/>
      <c r="EC467" s="309"/>
      <c r="ED467" s="309"/>
      <c r="EE467" s="309"/>
      <c r="EF467" s="309"/>
      <c r="EG467" s="309"/>
      <c r="EH467" s="309"/>
      <c r="EI467" s="309"/>
      <c r="EJ467" s="309"/>
      <c r="EK467" s="309"/>
      <c r="EL467" s="309"/>
      <c r="EM467" s="309"/>
      <c r="EN467" s="309"/>
      <c r="EO467" s="309"/>
      <c r="EP467" s="309"/>
      <c r="EQ467" s="309"/>
      <c r="ER467" s="309"/>
      <c r="ES467" s="309"/>
      <c r="ET467" s="309"/>
      <c r="EU467" s="309"/>
      <c r="EV467" s="309"/>
      <c r="EW467" s="309"/>
      <c r="EX467" s="309"/>
      <c r="EY467" s="309"/>
      <c r="EZ467" s="309"/>
      <c r="FA467" s="309"/>
      <c r="FB467" s="309"/>
      <c r="FC467" s="309"/>
      <c r="FD467" s="309"/>
      <c r="FE467" s="309"/>
      <c r="FF467" s="309"/>
      <c r="FG467" s="309"/>
      <c r="FH467" s="309"/>
      <c r="FI467" s="309"/>
      <c r="FJ467" s="309"/>
      <c r="FK467" s="309"/>
      <c r="FL467" s="309"/>
      <c r="FM467" s="309"/>
      <c r="FN467" s="309"/>
      <c r="FO467" s="309"/>
      <c r="FP467" s="309"/>
      <c r="FQ467" s="309"/>
      <c r="FR467" s="309"/>
      <c r="FS467" s="309"/>
      <c r="FT467" s="309"/>
      <c r="FU467" s="309"/>
      <c r="FV467" s="309"/>
      <c r="FW467" s="309"/>
      <c r="FX467" s="309"/>
      <c r="FY467" s="309"/>
      <c r="FZ467" s="309"/>
      <c r="GA467" s="309"/>
      <c r="GB467" s="309"/>
      <c r="GC467" s="309"/>
      <c r="GD467" s="309"/>
      <c r="GE467" s="309"/>
      <c r="GF467" s="309"/>
      <c r="GG467" s="309"/>
      <c r="GH467" s="309"/>
      <c r="GI467" s="309"/>
      <c r="GJ467" s="309"/>
      <c r="GK467" s="309"/>
      <c r="GL467" s="309"/>
      <c r="GM467" s="309"/>
      <c r="GN467" s="309"/>
      <c r="GO467" s="309"/>
      <c r="GP467" s="309"/>
      <c r="GQ467" s="309"/>
      <c r="GR467" s="309"/>
      <c r="GS467" s="309"/>
      <c r="GT467" s="309"/>
      <c r="GU467" s="309"/>
      <c r="GV467" s="309"/>
      <c r="GW467" s="309"/>
      <c r="GX467" s="309"/>
      <c r="GY467" s="309"/>
      <c r="GZ467" s="309"/>
      <c r="HA467" s="309"/>
      <c r="HB467" s="309"/>
      <c r="HC467" s="309"/>
      <c r="HD467" s="309"/>
      <c r="HE467" s="309"/>
      <c r="HF467" s="309"/>
      <c r="HG467" s="309"/>
      <c r="HH467" s="309"/>
      <c r="HI467" s="309"/>
      <c r="HJ467" s="309"/>
      <c r="HK467" s="309"/>
      <c r="HL467" s="309"/>
      <c r="HM467" s="309"/>
      <c r="HN467" s="309"/>
      <c r="HO467" s="309"/>
      <c r="HP467" s="309"/>
      <c r="HQ467" s="309"/>
      <c r="HR467" s="309"/>
      <c r="HS467" s="309"/>
      <c r="HT467" s="309"/>
      <c r="HU467" s="309"/>
      <c r="HV467" s="309"/>
      <c r="HW467" s="309"/>
      <c r="HX467" s="309"/>
      <c r="HY467" s="309"/>
      <c r="HZ467" s="309"/>
      <c r="IA467" s="309"/>
      <c r="IB467" s="309"/>
      <c r="IC467" s="309"/>
      <c r="ID467" s="309"/>
      <c r="IE467" s="309"/>
      <c r="IF467" s="309"/>
      <c r="IG467" s="309"/>
      <c r="IH467" s="309"/>
    </row>
    <row r="468" spans="1:242" ht="12.75" customHeight="1" x14ac:dyDescent="0.25">
      <c r="A468" s="247"/>
      <c r="B468" s="264"/>
      <c r="C468" s="264"/>
      <c r="D468" s="307"/>
      <c r="E468" s="307"/>
      <c r="F468" s="307"/>
      <c r="G468" s="307"/>
      <c r="H468" s="307"/>
      <c r="I468" s="307"/>
      <c r="J468" s="307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  <c r="U468" s="307"/>
      <c r="V468" s="307"/>
      <c r="W468" s="307"/>
      <c r="X468" s="307"/>
      <c r="Y468" s="307"/>
      <c r="Z468" s="307"/>
      <c r="AA468" s="307"/>
      <c r="AB468" s="307"/>
      <c r="AC468" s="307"/>
      <c r="AD468" s="307"/>
      <c r="AE468" s="307"/>
      <c r="AF468" s="307"/>
      <c r="AG468" s="307"/>
      <c r="AH468" s="307"/>
      <c r="AI468" s="307"/>
      <c r="AJ468" s="307"/>
      <c r="AK468" s="307"/>
      <c r="AL468" s="307"/>
      <c r="AM468" s="307"/>
      <c r="AN468" s="307"/>
      <c r="AO468" s="307"/>
      <c r="AP468" s="307"/>
      <c r="AQ468" s="307"/>
      <c r="AR468" s="307"/>
      <c r="AS468" s="307"/>
      <c r="AT468" s="307"/>
      <c r="AU468" s="307"/>
      <c r="AV468" s="307"/>
      <c r="AW468" s="307"/>
      <c r="AX468" s="307"/>
      <c r="AY468" s="307"/>
      <c r="AZ468" s="307"/>
      <c r="BA468" s="307"/>
      <c r="BB468" s="307"/>
      <c r="BC468" s="307"/>
      <c r="BD468" s="307"/>
      <c r="BE468" s="307"/>
      <c r="BF468" s="307"/>
      <c r="BG468" s="307"/>
      <c r="BH468" s="307"/>
      <c r="BI468" s="307"/>
      <c r="BJ468" s="307"/>
      <c r="BK468" s="307"/>
      <c r="BL468" s="307"/>
      <c r="BM468" s="307"/>
      <c r="BN468" s="307"/>
      <c r="BO468" s="307"/>
      <c r="BP468" s="307"/>
      <c r="BQ468" s="307"/>
      <c r="BR468" s="307"/>
      <c r="BS468" s="307"/>
      <c r="BT468" s="409"/>
      <c r="BV468" s="309"/>
      <c r="BW468" s="309"/>
      <c r="BX468" s="309"/>
      <c r="BY468" s="309"/>
      <c r="BZ468" s="309"/>
      <c r="CA468" s="309"/>
      <c r="CB468" s="309"/>
      <c r="CC468" s="309"/>
      <c r="CD468" s="309"/>
      <c r="CE468" s="309"/>
      <c r="CF468" s="309"/>
      <c r="CG468" s="309"/>
      <c r="CH468" s="309"/>
      <c r="CI468" s="309"/>
      <c r="CJ468" s="309"/>
      <c r="CK468" s="309"/>
      <c r="CL468" s="309"/>
      <c r="CM468" s="309"/>
      <c r="CN468" s="309"/>
      <c r="CO468" s="309"/>
      <c r="CP468" s="309"/>
      <c r="CQ468" s="309"/>
      <c r="CR468" s="309"/>
      <c r="CS468" s="309"/>
      <c r="CT468" s="309"/>
      <c r="CU468" s="309"/>
      <c r="CV468" s="309"/>
      <c r="CW468" s="309"/>
      <c r="CX468" s="309"/>
      <c r="CY468" s="309"/>
      <c r="CZ468" s="309"/>
      <c r="DA468" s="309"/>
      <c r="DB468" s="309"/>
      <c r="DC468" s="309"/>
      <c r="DD468" s="309"/>
      <c r="DE468" s="309"/>
      <c r="DF468" s="309"/>
      <c r="DG468" s="309"/>
      <c r="DH468" s="309"/>
      <c r="DI468" s="309"/>
      <c r="DJ468" s="309"/>
      <c r="DK468" s="309"/>
      <c r="DL468" s="309"/>
      <c r="DM468" s="309"/>
      <c r="DN468" s="309"/>
      <c r="DO468" s="309"/>
      <c r="DP468" s="309"/>
      <c r="DQ468" s="309"/>
      <c r="DR468" s="309"/>
      <c r="DS468" s="309"/>
      <c r="DT468" s="309"/>
      <c r="DU468" s="309"/>
      <c r="DV468" s="309"/>
      <c r="DW468" s="309"/>
      <c r="DX468" s="309"/>
      <c r="DY468" s="309"/>
      <c r="DZ468" s="309"/>
      <c r="EA468" s="309"/>
      <c r="EB468" s="309"/>
      <c r="EC468" s="309"/>
      <c r="ED468" s="309"/>
      <c r="EE468" s="309"/>
      <c r="EF468" s="309"/>
      <c r="EG468" s="309"/>
      <c r="EH468" s="309"/>
      <c r="EI468" s="309"/>
      <c r="EJ468" s="309"/>
      <c r="EK468" s="309"/>
      <c r="EL468" s="309"/>
      <c r="EM468" s="309"/>
      <c r="EN468" s="309"/>
      <c r="EO468" s="309"/>
      <c r="EP468" s="309"/>
      <c r="EQ468" s="309"/>
      <c r="ER468" s="309"/>
      <c r="ES468" s="309"/>
      <c r="ET468" s="309"/>
      <c r="EU468" s="309"/>
      <c r="EV468" s="309"/>
      <c r="EW468" s="309"/>
      <c r="EX468" s="309"/>
      <c r="EY468" s="309"/>
      <c r="EZ468" s="309"/>
      <c r="FA468" s="309"/>
      <c r="FB468" s="309"/>
      <c r="FC468" s="309"/>
      <c r="FD468" s="309"/>
      <c r="FE468" s="309"/>
      <c r="FF468" s="309"/>
      <c r="FG468" s="309"/>
      <c r="FH468" s="309"/>
      <c r="FI468" s="309"/>
      <c r="FJ468" s="309"/>
      <c r="FK468" s="309"/>
      <c r="FL468" s="309"/>
      <c r="FM468" s="309"/>
      <c r="FN468" s="309"/>
      <c r="FO468" s="309"/>
      <c r="FP468" s="309"/>
      <c r="FQ468" s="309"/>
      <c r="FR468" s="309"/>
      <c r="FS468" s="309"/>
      <c r="FT468" s="309"/>
      <c r="FU468" s="309"/>
      <c r="FV468" s="309"/>
      <c r="FW468" s="309"/>
      <c r="FX468" s="309"/>
      <c r="FY468" s="309"/>
      <c r="FZ468" s="309"/>
      <c r="GA468" s="309"/>
      <c r="GB468" s="309"/>
      <c r="GC468" s="309"/>
      <c r="GD468" s="309"/>
      <c r="GE468" s="309"/>
      <c r="GF468" s="309"/>
      <c r="GG468" s="309"/>
      <c r="GH468" s="309"/>
      <c r="GI468" s="309"/>
      <c r="GJ468" s="309"/>
      <c r="GK468" s="309"/>
      <c r="GL468" s="309"/>
      <c r="GM468" s="309"/>
      <c r="GN468" s="309"/>
      <c r="GO468" s="309"/>
      <c r="GP468" s="309"/>
      <c r="GQ468" s="309"/>
      <c r="GR468" s="309"/>
      <c r="GS468" s="309"/>
      <c r="GT468" s="309"/>
      <c r="GU468" s="309"/>
      <c r="GV468" s="309"/>
      <c r="GW468" s="309"/>
      <c r="GX468" s="309"/>
      <c r="GY468" s="309"/>
      <c r="GZ468" s="309"/>
      <c r="HA468" s="309"/>
      <c r="HB468" s="309"/>
      <c r="HC468" s="309"/>
      <c r="HD468" s="309"/>
      <c r="HE468" s="309"/>
      <c r="HF468" s="309"/>
      <c r="HG468" s="309"/>
      <c r="HH468" s="309"/>
      <c r="HI468" s="309"/>
      <c r="HJ468" s="309"/>
      <c r="HK468" s="309"/>
      <c r="HL468" s="309"/>
      <c r="HM468" s="309"/>
      <c r="HN468" s="309"/>
      <c r="HO468" s="309"/>
      <c r="HP468" s="309"/>
      <c r="HQ468" s="309"/>
      <c r="HR468" s="309"/>
      <c r="HS468" s="309"/>
      <c r="HT468" s="309"/>
      <c r="HU468" s="309"/>
      <c r="HV468" s="309"/>
      <c r="HW468" s="309"/>
      <c r="HX468" s="309"/>
      <c r="HY468" s="309"/>
      <c r="HZ468" s="309"/>
      <c r="IA468" s="309"/>
      <c r="IB468" s="309"/>
      <c r="IC468" s="309"/>
      <c r="ID468" s="309"/>
      <c r="IE468" s="309"/>
      <c r="IF468" s="309"/>
      <c r="IG468" s="309"/>
      <c r="IH468" s="309"/>
    </row>
    <row r="469" spans="1:242" ht="12.75" customHeight="1" x14ac:dyDescent="0.25">
      <c r="A469" s="247"/>
      <c r="B469" s="264"/>
      <c r="C469" s="264"/>
      <c r="D469" s="307"/>
      <c r="E469" s="307"/>
      <c r="F469" s="307"/>
      <c r="G469" s="307"/>
      <c r="H469" s="307"/>
      <c r="I469" s="307"/>
      <c r="J469" s="307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  <c r="U469" s="307"/>
      <c r="V469" s="307"/>
      <c r="W469" s="307"/>
      <c r="X469" s="307"/>
      <c r="Y469" s="307"/>
      <c r="Z469" s="307"/>
      <c r="AA469" s="307"/>
      <c r="AB469" s="307"/>
      <c r="AC469" s="307"/>
      <c r="AD469" s="307"/>
      <c r="AE469" s="307"/>
      <c r="AF469" s="307"/>
      <c r="AG469" s="307"/>
      <c r="AH469" s="307"/>
      <c r="AI469" s="307"/>
      <c r="AJ469" s="307"/>
      <c r="AK469" s="307"/>
      <c r="AL469" s="307"/>
      <c r="AM469" s="307"/>
      <c r="AN469" s="307"/>
      <c r="AO469" s="307"/>
      <c r="AP469" s="307"/>
      <c r="AQ469" s="307"/>
      <c r="AR469" s="307"/>
      <c r="AS469" s="307"/>
      <c r="AT469" s="307"/>
      <c r="AU469" s="307"/>
      <c r="AV469" s="307"/>
      <c r="AW469" s="307"/>
      <c r="AX469" s="307"/>
      <c r="AY469" s="307"/>
      <c r="AZ469" s="307"/>
      <c r="BA469" s="307"/>
      <c r="BB469" s="307"/>
      <c r="BC469" s="307"/>
      <c r="BD469" s="307"/>
      <c r="BE469" s="307"/>
      <c r="BF469" s="307"/>
      <c r="BG469" s="307"/>
      <c r="BH469" s="307"/>
      <c r="BI469" s="307"/>
      <c r="BJ469" s="307"/>
      <c r="BK469" s="307"/>
      <c r="BL469" s="307"/>
      <c r="BM469" s="307"/>
      <c r="BN469" s="307"/>
      <c r="BO469" s="307"/>
      <c r="BP469" s="307"/>
      <c r="BQ469" s="307"/>
      <c r="BR469" s="307"/>
      <c r="BS469" s="307"/>
      <c r="BT469" s="409"/>
      <c r="BV469" s="309"/>
      <c r="BW469" s="309"/>
      <c r="BX469" s="309"/>
      <c r="BY469" s="309"/>
      <c r="BZ469" s="309"/>
      <c r="CA469" s="309"/>
      <c r="CB469" s="309"/>
      <c r="CC469" s="309"/>
      <c r="CD469" s="309"/>
      <c r="CE469" s="309"/>
      <c r="CF469" s="309"/>
      <c r="CG469" s="309"/>
      <c r="CH469" s="309"/>
      <c r="CI469" s="309"/>
      <c r="CJ469" s="309"/>
      <c r="CK469" s="309"/>
      <c r="CL469" s="309"/>
      <c r="CM469" s="309"/>
      <c r="CN469" s="309"/>
      <c r="CO469" s="309"/>
      <c r="CP469" s="309"/>
      <c r="CQ469" s="309"/>
      <c r="CR469" s="309"/>
      <c r="CS469" s="309"/>
      <c r="CT469" s="309"/>
      <c r="CU469" s="309"/>
      <c r="CV469" s="309"/>
      <c r="CW469" s="309"/>
      <c r="CX469" s="309"/>
      <c r="CY469" s="309"/>
      <c r="CZ469" s="309"/>
      <c r="DA469" s="309"/>
      <c r="DB469" s="309"/>
      <c r="DC469" s="309"/>
      <c r="DD469" s="309"/>
      <c r="DE469" s="309"/>
      <c r="DF469" s="309"/>
      <c r="DG469" s="309"/>
      <c r="DH469" s="309"/>
      <c r="DI469" s="309"/>
      <c r="DJ469" s="309"/>
      <c r="DK469" s="309"/>
      <c r="DL469" s="309"/>
      <c r="DM469" s="309"/>
      <c r="DN469" s="309"/>
      <c r="DO469" s="309"/>
      <c r="DP469" s="309"/>
      <c r="DQ469" s="309"/>
      <c r="DR469" s="309"/>
      <c r="DS469" s="309"/>
      <c r="DT469" s="309"/>
      <c r="DU469" s="309"/>
      <c r="DV469" s="309"/>
      <c r="DW469" s="309"/>
      <c r="DX469" s="309"/>
      <c r="DY469" s="309"/>
      <c r="DZ469" s="309"/>
      <c r="EA469" s="309"/>
      <c r="EB469" s="309"/>
      <c r="EC469" s="309"/>
      <c r="ED469" s="309"/>
      <c r="EE469" s="309"/>
      <c r="EF469" s="309"/>
      <c r="EG469" s="309"/>
      <c r="EH469" s="309"/>
      <c r="EI469" s="309"/>
      <c r="EJ469" s="309"/>
      <c r="EK469" s="309"/>
      <c r="EL469" s="309"/>
      <c r="EM469" s="309"/>
      <c r="EN469" s="309"/>
      <c r="EO469" s="309"/>
      <c r="EP469" s="309"/>
      <c r="EQ469" s="309"/>
      <c r="ER469" s="309"/>
      <c r="ES469" s="309"/>
      <c r="ET469" s="309"/>
      <c r="EU469" s="309"/>
      <c r="EV469" s="309"/>
      <c r="EW469" s="309"/>
      <c r="EX469" s="309"/>
      <c r="EY469" s="309"/>
      <c r="EZ469" s="309"/>
      <c r="FA469" s="309"/>
      <c r="FB469" s="309"/>
      <c r="FC469" s="309"/>
      <c r="FD469" s="309"/>
      <c r="FE469" s="309"/>
      <c r="FF469" s="309"/>
      <c r="FG469" s="309"/>
      <c r="FH469" s="309"/>
      <c r="FI469" s="309"/>
      <c r="FJ469" s="309"/>
      <c r="FK469" s="309"/>
      <c r="FL469" s="309"/>
      <c r="FM469" s="309"/>
      <c r="FN469" s="309"/>
      <c r="FO469" s="309"/>
      <c r="FP469" s="309"/>
      <c r="FQ469" s="309"/>
      <c r="FR469" s="309"/>
      <c r="FS469" s="309"/>
      <c r="FT469" s="309"/>
      <c r="FU469" s="309"/>
      <c r="FV469" s="309"/>
      <c r="FW469" s="309"/>
      <c r="FX469" s="309"/>
      <c r="FY469" s="309"/>
      <c r="FZ469" s="309"/>
      <c r="GA469" s="309"/>
      <c r="GB469" s="309"/>
      <c r="GC469" s="309"/>
      <c r="GD469" s="309"/>
      <c r="GE469" s="309"/>
      <c r="GF469" s="309"/>
      <c r="GG469" s="309"/>
      <c r="GH469" s="309"/>
      <c r="GI469" s="309"/>
      <c r="GJ469" s="309"/>
      <c r="GK469" s="309"/>
      <c r="GL469" s="309"/>
      <c r="GM469" s="309"/>
      <c r="GN469" s="309"/>
      <c r="GO469" s="309"/>
      <c r="GP469" s="309"/>
      <c r="GQ469" s="309"/>
      <c r="GR469" s="309"/>
      <c r="GS469" s="309"/>
      <c r="GT469" s="309"/>
      <c r="GU469" s="309"/>
      <c r="GV469" s="309"/>
      <c r="GW469" s="309"/>
      <c r="GX469" s="309"/>
      <c r="GY469" s="309"/>
      <c r="GZ469" s="309"/>
      <c r="HA469" s="309"/>
      <c r="HB469" s="309"/>
      <c r="HC469" s="309"/>
      <c r="HD469" s="309"/>
      <c r="HE469" s="309"/>
      <c r="HF469" s="309"/>
      <c r="HG469" s="309"/>
      <c r="HH469" s="309"/>
      <c r="HI469" s="309"/>
      <c r="HJ469" s="309"/>
      <c r="HK469" s="309"/>
      <c r="HL469" s="309"/>
      <c r="HM469" s="309"/>
      <c r="HN469" s="309"/>
      <c r="HO469" s="309"/>
      <c r="HP469" s="309"/>
      <c r="HQ469" s="309"/>
      <c r="HR469" s="309"/>
      <c r="HS469" s="309"/>
      <c r="HT469" s="309"/>
      <c r="HU469" s="309"/>
      <c r="HV469" s="309"/>
      <c r="HW469" s="309"/>
      <c r="HX469" s="309"/>
      <c r="HY469" s="309"/>
      <c r="HZ469" s="309"/>
      <c r="IA469" s="309"/>
      <c r="IB469" s="309"/>
      <c r="IC469" s="309"/>
      <c r="ID469" s="309"/>
      <c r="IE469" s="309"/>
      <c r="IF469" s="309"/>
      <c r="IG469" s="309"/>
      <c r="IH469" s="309"/>
    </row>
    <row r="470" spans="1:242" ht="12.75" customHeight="1" x14ac:dyDescent="0.25">
      <c r="A470" s="247"/>
      <c r="B470" s="264"/>
      <c r="C470" s="264"/>
      <c r="D470" s="307"/>
      <c r="E470" s="307"/>
      <c r="F470" s="307"/>
      <c r="G470" s="307"/>
      <c r="H470" s="307"/>
      <c r="I470" s="307"/>
      <c r="J470" s="307"/>
      <c r="K470" s="307"/>
      <c r="L470" s="307"/>
      <c r="M470" s="307"/>
      <c r="N470" s="307"/>
      <c r="O470" s="307"/>
      <c r="P470" s="307"/>
      <c r="Q470" s="307"/>
      <c r="R470" s="307"/>
      <c r="S470" s="307"/>
      <c r="T470" s="307"/>
      <c r="U470" s="307"/>
      <c r="V470" s="307"/>
      <c r="W470" s="307"/>
      <c r="X470" s="307"/>
      <c r="Y470" s="307"/>
      <c r="Z470" s="307"/>
      <c r="AA470" s="307"/>
      <c r="AB470" s="307"/>
      <c r="AC470" s="307"/>
      <c r="AD470" s="307"/>
      <c r="AE470" s="307"/>
      <c r="AF470" s="307"/>
      <c r="AG470" s="307"/>
      <c r="AH470" s="307"/>
      <c r="AI470" s="307"/>
      <c r="AJ470" s="307"/>
      <c r="AK470" s="307"/>
      <c r="AL470" s="307"/>
      <c r="AM470" s="307"/>
      <c r="AN470" s="307"/>
      <c r="AO470" s="307"/>
      <c r="AP470" s="307"/>
      <c r="AQ470" s="307"/>
      <c r="AR470" s="307"/>
      <c r="AS470" s="307"/>
      <c r="AT470" s="307"/>
      <c r="AU470" s="307"/>
      <c r="AV470" s="307"/>
      <c r="AW470" s="307"/>
      <c r="AX470" s="307"/>
      <c r="AY470" s="307"/>
      <c r="AZ470" s="307"/>
      <c r="BA470" s="307"/>
      <c r="BB470" s="307"/>
      <c r="BC470" s="307"/>
      <c r="BD470" s="307"/>
      <c r="BE470" s="307"/>
      <c r="BF470" s="307"/>
      <c r="BG470" s="307"/>
      <c r="BH470" s="307"/>
      <c r="BI470" s="307"/>
      <c r="BJ470" s="307"/>
      <c r="BK470" s="307"/>
      <c r="BL470" s="307"/>
      <c r="BM470" s="307"/>
      <c r="BN470" s="307"/>
      <c r="BO470" s="307"/>
      <c r="BP470" s="307"/>
      <c r="BQ470" s="307"/>
      <c r="BR470" s="307"/>
      <c r="BS470" s="307"/>
      <c r="BT470" s="409"/>
      <c r="BV470" s="309"/>
      <c r="BW470" s="309"/>
      <c r="BX470" s="309"/>
      <c r="BY470" s="309"/>
      <c r="BZ470" s="309"/>
      <c r="CA470" s="309"/>
      <c r="CB470" s="309"/>
      <c r="CC470" s="309"/>
      <c r="CD470" s="309"/>
      <c r="CE470" s="309"/>
      <c r="CF470" s="309"/>
      <c r="CG470" s="309"/>
      <c r="CH470" s="309"/>
      <c r="CI470" s="309"/>
      <c r="CJ470" s="309"/>
      <c r="CK470" s="309"/>
      <c r="CL470" s="309"/>
      <c r="CM470" s="309"/>
      <c r="CN470" s="309"/>
      <c r="CO470" s="309"/>
      <c r="CP470" s="309"/>
      <c r="CQ470" s="309"/>
      <c r="CR470" s="309"/>
      <c r="CS470" s="309"/>
      <c r="CT470" s="309"/>
      <c r="CU470" s="309"/>
      <c r="CV470" s="309"/>
      <c r="CW470" s="309"/>
      <c r="CX470" s="309"/>
      <c r="CY470" s="309"/>
      <c r="CZ470" s="309"/>
      <c r="DA470" s="309"/>
      <c r="DB470" s="309"/>
      <c r="DC470" s="309"/>
      <c r="DD470" s="309"/>
      <c r="DE470" s="309"/>
      <c r="DF470" s="309"/>
      <c r="DG470" s="309"/>
      <c r="DH470" s="309"/>
      <c r="DI470" s="309"/>
      <c r="DJ470" s="309"/>
      <c r="DK470" s="309"/>
      <c r="DL470" s="309"/>
      <c r="DM470" s="309"/>
      <c r="DN470" s="309"/>
      <c r="DO470" s="309"/>
      <c r="DP470" s="309"/>
      <c r="DQ470" s="309"/>
      <c r="DR470" s="309"/>
      <c r="DS470" s="309"/>
      <c r="DT470" s="309"/>
      <c r="DU470" s="309"/>
      <c r="DV470" s="309"/>
      <c r="DW470" s="309"/>
      <c r="DX470" s="309"/>
      <c r="DY470" s="309"/>
      <c r="DZ470" s="309"/>
      <c r="EA470" s="309"/>
      <c r="EB470" s="309"/>
      <c r="EC470" s="309"/>
      <c r="ED470" s="309"/>
      <c r="EE470" s="309"/>
      <c r="EF470" s="309"/>
      <c r="EG470" s="309"/>
      <c r="EH470" s="309"/>
      <c r="EI470" s="309"/>
      <c r="EJ470" s="309"/>
      <c r="EK470" s="309"/>
      <c r="EL470" s="309"/>
      <c r="EM470" s="309"/>
      <c r="EN470" s="309"/>
      <c r="EO470" s="309"/>
      <c r="EP470" s="309"/>
      <c r="EQ470" s="309"/>
      <c r="ER470" s="309"/>
      <c r="ES470" s="309"/>
      <c r="ET470" s="309"/>
      <c r="EU470" s="309"/>
      <c r="EV470" s="309"/>
      <c r="EW470" s="309"/>
      <c r="EX470" s="309"/>
      <c r="EY470" s="309"/>
      <c r="EZ470" s="309"/>
      <c r="FA470" s="309"/>
      <c r="FB470" s="309"/>
      <c r="FC470" s="309"/>
      <c r="FD470" s="309"/>
      <c r="FE470" s="309"/>
      <c r="FF470" s="309"/>
      <c r="FG470" s="309"/>
      <c r="FH470" s="309"/>
      <c r="FI470" s="309"/>
      <c r="FJ470" s="309"/>
      <c r="FK470" s="309"/>
      <c r="FL470" s="309"/>
      <c r="FM470" s="309"/>
      <c r="FN470" s="309"/>
      <c r="FO470" s="309"/>
      <c r="FP470" s="309"/>
      <c r="FQ470" s="309"/>
      <c r="FR470" s="309"/>
      <c r="FS470" s="309"/>
      <c r="FT470" s="309"/>
      <c r="FU470" s="309"/>
      <c r="FV470" s="309"/>
      <c r="FW470" s="309"/>
      <c r="FX470" s="309"/>
      <c r="FY470" s="309"/>
      <c r="FZ470" s="309"/>
      <c r="GA470" s="309"/>
      <c r="GB470" s="309"/>
      <c r="GC470" s="309"/>
      <c r="GD470" s="309"/>
      <c r="GE470" s="309"/>
      <c r="GF470" s="309"/>
      <c r="GG470" s="309"/>
      <c r="GH470" s="309"/>
      <c r="GI470" s="309"/>
      <c r="GJ470" s="309"/>
      <c r="GK470" s="309"/>
      <c r="GL470" s="309"/>
      <c r="GM470" s="309"/>
      <c r="GN470" s="309"/>
      <c r="GO470" s="309"/>
      <c r="GP470" s="309"/>
      <c r="GQ470" s="309"/>
      <c r="GR470" s="309"/>
      <c r="GS470" s="309"/>
      <c r="GT470" s="309"/>
      <c r="GU470" s="309"/>
      <c r="GV470" s="309"/>
      <c r="GW470" s="309"/>
      <c r="GX470" s="309"/>
      <c r="GY470" s="309"/>
      <c r="GZ470" s="309"/>
      <c r="HA470" s="309"/>
      <c r="HB470" s="309"/>
      <c r="HC470" s="309"/>
      <c r="HD470" s="309"/>
      <c r="HE470" s="309"/>
      <c r="HF470" s="309"/>
      <c r="HG470" s="309"/>
      <c r="HH470" s="309"/>
      <c r="HI470" s="309"/>
      <c r="HJ470" s="309"/>
      <c r="HK470" s="309"/>
      <c r="HL470" s="309"/>
      <c r="HM470" s="309"/>
      <c r="HN470" s="309"/>
      <c r="HO470" s="309"/>
      <c r="HP470" s="309"/>
      <c r="HQ470" s="309"/>
      <c r="HR470" s="309"/>
      <c r="HS470" s="309"/>
      <c r="HT470" s="309"/>
      <c r="HU470" s="309"/>
      <c r="HV470" s="309"/>
      <c r="HW470" s="309"/>
      <c r="HX470" s="309"/>
      <c r="HY470" s="309"/>
      <c r="HZ470" s="309"/>
      <c r="IA470" s="309"/>
      <c r="IB470" s="309"/>
      <c r="IC470" s="309"/>
      <c r="ID470" s="309"/>
      <c r="IE470" s="309"/>
      <c r="IF470" s="309"/>
      <c r="IG470" s="309"/>
      <c r="IH470" s="309"/>
    </row>
    <row r="471" spans="1:242" ht="12.75" customHeight="1" x14ac:dyDescent="0.25">
      <c r="A471" s="247"/>
      <c r="B471" s="264"/>
      <c r="C471" s="264"/>
      <c r="D471" s="307"/>
      <c r="E471" s="307"/>
      <c r="F471" s="307"/>
      <c r="G471" s="307"/>
      <c r="H471" s="307"/>
      <c r="I471" s="307"/>
      <c r="J471" s="307"/>
      <c r="K471" s="307"/>
      <c r="L471" s="307"/>
      <c r="M471" s="307"/>
      <c r="N471" s="307"/>
      <c r="O471" s="307"/>
      <c r="P471" s="307"/>
      <c r="Q471" s="307"/>
      <c r="R471" s="307"/>
      <c r="S471" s="307"/>
      <c r="T471" s="307"/>
      <c r="U471" s="307"/>
      <c r="V471" s="307"/>
      <c r="W471" s="307"/>
      <c r="X471" s="307"/>
      <c r="Y471" s="307"/>
      <c r="Z471" s="307"/>
      <c r="AA471" s="307"/>
      <c r="AB471" s="307"/>
      <c r="AC471" s="307"/>
      <c r="AD471" s="307"/>
      <c r="AE471" s="307"/>
      <c r="AF471" s="307"/>
      <c r="AG471" s="307"/>
      <c r="AH471" s="307"/>
      <c r="AI471" s="307"/>
      <c r="AJ471" s="307"/>
      <c r="AK471" s="307"/>
      <c r="AL471" s="307"/>
      <c r="AM471" s="307"/>
      <c r="AN471" s="307"/>
      <c r="AO471" s="307"/>
      <c r="AP471" s="307"/>
      <c r="AQ471" s="307"/>
      <c r="AR471" s="307"/>
      <c r="AS471" s="307"/>
      <c r="AT471" s="307"/>
      <c r="AU471" s="307"/>
      <c r="AV471" s="307"/>
      <c r="AW471" s="307"/>
      <c r="AX471" s="307"/>
      <c r="AY471" s="307"/>
      <c r="AZ471" s="307"/>
      <c r="BA471" s="307"/>
      <c r="BB471" s="307"/>
      <c r="BC471" s="307"/>
      <c r="BD471" s="307"/>
      <c r="BE471" s="307"/>
      <c r="BF471" s="307"/>
      <c r="BG471" s="307"/>
      <c r="BH471" s="307"/>
      <c r="BI471" s="307"/>
      <c r="BJ471" s="307"/>
      <c r="BK471" s="307"/>
      <c r="BL471" s="307"/>
      <c r="BM471" s="307"/>
      <c r="BN471" s="307"/>
      <c r="BO471" s="307"/>
      <c r="BP471" s="307"/>
      <c r="BQ471" s="307"/>
      <c r="BR471" s="307"/>
      <c r="BS471" s="307"/>
      <c r="BT471" s="409"/>
      <c r="BV471" s="309"/>
      <c r="BW471" s="309"/>
      <c r="BX471" s="309"/>
      <c r="BY471" s="309"/>
      <c r="BZ471" s="309"/>
      <c r="CA471" s="309"/>
      <c r="CB471" s="309"/>
      <c r="CC471" s="309"/>
      <c r="CD471" s="309"/>
      <c r="CE471" s="309"/>
      <c r="CF471" s="309"/>
      <c r="CG471" s="309"/>
      <c r="CH471" s="309"/>
      <c r="CI471" s="309"/>
      <c r="CJ471" s="309"/>
      <c r="CK471" s="309"/>
      <c r="CL471" s="309"/>
      <c r="CM471" s="309"/>
      <c r="CN471" s="309"/>
      <c r="CO471" s="309"/>
      <c r="CP471" s="309"/>
      <c r="CQ471" s="309"/>
      <c r="CR471" s="309"/>
      <c r="CS471" s="309"/>
      <c r="CT471" s="309"/>
      <c r="CU471" s="309"/>
      <c r="CV471" s="309"/>
      <c r="CW471" s="309"/>
      <c r="CX471" s="309"/>
      <c r="CY471" s="309"/>
      <c r="CZ471" s="309"/>
      <c r="DA471" s="309"/>
      <c r="DB471" s="309"/>
      <c r="DC471" s="309"/>
      <c r="DD471" s="309"/>
      <c r="DE471" s="309"/>
      <c r="DF471" s="309"/>
      <c r="DG471" s="309"/>
      <c r="DH471" s="309"/>
      <c r="DI471" s="309"/>
      <c r="DJ471" s="309"/>
      <c r="DK471" s="309"/>
      <c r="DL471" s="309"/>
      <c r="DM471" s="309"/>
      <c r="DN471" s="309"/>
      <c r="DO471" s="309"/>
      <c r="DP471" s="309"/>
      <c r="DQ471" s="309"/>
      <c r="DR471" s="309"/>
      <c r="DS471" s="309"/>
      <c r="DT471" s="309"/>
      <c r="DU471" s="309"/>
      <c r="DV471" s="309"/>
      <c r="DW471" s="309"/>
      <c r="DX471" s="309"/>
      <c r="DY471" s="309"/>
      <c r="DZ471" s="309"/>
      <c r="EA471" s="309"/>
      <c r="EB471" s="309"/>
      <c r="EC471" s="309"/>
      <c r="ED471" s="309"/>
      <c r="EE471" s="309"/>
      <c r="EF471" s="309"/>
      <c r="EG471" s="309"/>
      <c r="EH471" s="309"/>
      <c r="EI471" s="309"/>
      <c r="EJ471" s="309"/>
      <c r="EK471" s="309"/>
      <c r="EL471" s="309"/>
      <c r="EM471" s="309"/>
      <c r="EN471" s="309"/>
      <c r="EO471" s="309"/>
      <c r="EP471" s="309"/>
      <c r="EQ471" s="309"/>
      <c r="ER471" s="309"/>
      <c r="ES471" s="309"/>
      <c r="ET471" s="309"/>
      <c r="EU471" s="309"/>
      <c r="EV471" s="309"/>
      <c r="EW471" s="309"/>
      <c r="EX471" s="309"/>
      <c r="EY471" s="309"/>
      <c r="EZ471" s="309"/>
      <c r="FA471" s="309"/>
      <c r="FB471" s="309"/>
      <c r="FC471" s="309"/>
      <c r="FD471" s="309"/>
      <c r="FE471" s="309"/>
      <c r="FF471" s="309"/>
      <c r="FG471" s="309"/>
      <c r="FH471" s="309"/>
      <c r="FI471" s="309"/>
      <c r="FJ471" s="309"/>
      <c r="FK471" s="309"/>
      <c r="FL471" s="309"/>
      <c r="FM471" s="309"/>
      <c r="FN471" s="309"/>
      <c r="FO471" s="309"/>
      <c r="FP471" s="309"/>
      <c r="FQ471" s="309"/>
      <c r="FR471" s="309"/>
      <c r="FS471" s="309"/>
      <c r="FT471" s="309"/>
      <c r="FU471" s="309"/>
      <c r="FV471" s="309"/>
      <c r="FW471" s="309"/>
      <c r="FX471" s="309"/>
      <c r="FY471" s="309"/>
      <c r="FZ471" s="309"/>
      <c r="GA471" s="309"/>
      <c r="GB471" s="309"/>
      <c r="GC471" s="309"/>
      <c r="GD471" s="309"/>
      <c r="GE471" s="309"/>
      <c r="GF471" s="309"/>
      <c r="GG471" s="309"/>
      <c r="GH471" s="309"/>
      <c r="GI471" s="309"/>
      <c r="GJ471" s="309"/>
      <c r="GK471" s="309"/>
      <c r="GL471" s="309"/>
      <c r="GM471" s="309"/>
      <c r="GN471" s="309"/>
      <c r="GO471" s="309"/>
      <c r="GP471" s="309"/>
      <c r="GQ471" s="309"/>
      <c r="GR471" s="309"/>
      <c r="GS471" s="309"/>
      <c r="GT471" s="309"/>
      <c r="GU471" s="309"/>
      <c r="GV471" s="309"/>
      <c r="GW471" s="309"/>
      <c r="GX471" s="309"/>
      <c r="GY471" s="309"/>
      <c r="GZ471" s="309"/>
      <c r="HA471" s="309"/>
      <c r="HB471" s="309"/>
      <c r="HC471" s="309"/>
      <c r="HD471" s="309"/>
      <c r="HE471" s="309"/>
      <c r="HF471" s="309"/>
      <c r="HG471" s="309"/>
      <c r="HH471" s="309"/>
      <c r="HI471" s="309"/>
      <c r="HJ471" s="309"/>
      <c r="HK471" s="309"/>
      <c r="HL471" s="309"/>
      <c r="HM471" s="309"/>
      <c r="HN471" s="309"/>
      <c r="HO471" s="309"/>
      <c r="HP471" s="309"/>
      <c r="HQ471" s="309"/>
      <c r="HR471" s="309"/>
      <c r="HS471" s="309"/>
      <c r="HT471" s="309"/>
      <c r="HU471" s="309"/>
      <c r="HV471" s="309"/>
      <c r="HW471" s="309"/>
      <c r="HX471" s="309"/>
      <c r="HY471" s="309"/>
      <c r="HZ471" s="309"/>
      <c r="IA471" s="309"/>
      <c r="IB471" s="309"/>
      <c r="IC471" s="309"/>
      <c r="ID471" s="309"/>
      <c r="IE471" s="309"/>
      <c r="IF471" s="309"/>
      <c r="IG471" s="309"/>
      <c r="IH471" s="309"/>
    </row>
    <row r="472" spans="1:242" ht="12.75" customHeight="1" x14ac:dyDescent="0.25">
      <c r="A472" s="247"/>
      <c r="B472" s="264"/>
      <c r="C472" s="264"/>
      <c r="D472" s="307"/>
      <c r="E472" s="307"/>
      <c r="F472" s="307"/>
      <c r="G472" s="307"/>
      <c r="H472" s="307"/>
      <c r="I472" s="307"/>
      <c r="J472" s="307"/>
      <c r="K472" s="307"/>
      <c r="L472" s="307"/>
      <c r="M472" s="307"/>
      <c r="N472" s="307"/>
      <c r="O472" s="307"/>
      <c r="P472" s="307"/>
      <c r="Q472" s="307"/>
      <c r="R472" s="307"/>
      <c r="S472" s="307"/>
      <c r="T472" s="307"/>
      <c r="U472" s="307"/>
      <c r="V472" s="307"/>
      <c r="W472" s="307"/>
      <c r="X472" s="307"/>
      <c r="Y472" s="307"/>
      <c r="Z472" s="307"/>
      <c r="AA472" s="307"/>
      <c r="AB472" s="307"/>
      <c r="AC472" s="307"/>
      <c r="AD472" s="307"/>
      <c r="AE472" s="307"/>
      <c r="AF472" s="307"/>
      <c r="AG472" s="307"/>
      <c r="AH472" s="307"/>
      <c r="AI472" s="307"/>
      <c r="AJ472" s="307"/>
      <c r="AK472" s="307"/>
      <c r="AL472" s="307"/>
      <c r="AM472" s="307"/>
      <c r="AN472" s="307"/>
      <c r="AO472" s="307"/>
      <c r="AP472" s="307"/>
      <c r="AQ472" s="307"/>
      <c r="AR472" s="307"/>
      <c r="AS472" s="307"/>
      <c r="AT472" s="307"/>
      <c r="AU472" s="307"/>
      <c r="AV472" s="307"/>
      <c r="AW472" s="307"/>
      <c r="AX472" s="307"/>
      <c r="AY472" s="307"/>
      <c r="AZ472" s="307"/>
      <c r="BA472" s="307"/>
      <c r="BB472" s="307"/>
      <c r="BC472" s="307"/>
      <c r="BD472" s="307"/>
      <c r="BE472" s="307"/>
      <c r="BF472" s="307"/>
      <c r="BG472" s="307"/>
      <c r="BH472" s="307"/>
      <c r="BI472" s="307"/>
      <c r="BJ472" s="307"/>
      <c r="BK472" s="307"/>
      <c r="BL472" s="307"/>
      <c r="BM472" s="307"/>
      <c r="BN472" s="307"/>
      <c r="BO472" s="307"/>
      <c r="BP472" s="307"/>
      <c r="BQ472" s="307"/>
      <c r="BR472" s="307"/>
      <c r="BS472" s="307"/>
      <c r="BT472" s="409"/>
      <c r="BV472" s="309"/>
      <c r="BW472" s="309"/>
      <c r="BX472" s="309"/>
      <c r="BY472" s="309"/>
      <c r="BZ472" s="309"/>
      <c r="CA472" s="309"/>
      <c r="CB472" s="309"/>
      <c r="CC472" s="309"/>
      <c r="CD472" s="309"/>
      <c r="CE472" s="309"/>
      <c r="CF472" s="309"/>
      <c r="CG472" s="309"/>
      <c r="CH472" s="309"/>
      <c r="CI472" s="309"/>
      <c r="CJ472" s="309"/>
      <c r="CK472" s="309"/>
      <c r="CL472" s="309"/>
      <c r="CM472" s="309"/>
      <c r="CN472" s="309"/>
      <c r="CO472" s="309"/>
      <c r="CP472" s="309"/>
      <c r="CQ472" s="309"/>
      <c r="CR472" s="309"/>
      <c r="CS472" s="309"/>
      <c r="CT472" s="309"/>
      <c r="CU472" s="309"/>
      <c r="CV472" s="309"/>
      <c r="CW472" s="309"/>
      <c r="CX472" s="309"/>
      <c r="CY472" s="309"/>
      <c r="CZ472" s="309"/>
      <c r="DA472" s="309"/>
      <c r="DB472" s="309"/>
      <c r="DC472" s="309"/>
      <c r="DD472" s="309"/>
      <c r="DE472" s="309"/>
      <c r="DF472" s="309"/>
      <c r="DG472" s="309"/>
      <c r="DH472" s="309"/>
      <c r="DI472" s="309"/>
      <c r="DJ472" s="309"/>
      <c r="DK472" s="309"/>
      <c r="DL472" s="309"/>
      <c r="DM472" s="309"/>
      <c r="DN472" s="309"/>
      <c r="DO472" s="309"/>
      <c r="DP472" s="309"/>
      <c r="DQ472" s="309"/>
      <c r="DR472" s="309"/>
      <c r="DS472" s="309"/>
      <c r="DT472" s="309"/>
      <c r="DU472" s="309"/>
      <c r="DV472" s="309"/>
      <c r="DW472" s="309"/>
      <c r="DX472" s="309"/>
      <c r="DY472" s="309"/>
      <c r="DZ472" s="309"/>
      <c r="EA472" s="309"/>
      <c r="EB472" s="309"/>
      <c r="EC472" s="309"/>
      <c r="ED472" s="309"/>
      <c r="EE472" s="309"/>
      <c r="EF472" s="309"/>
      <c r="EG472" s="309"/>
      <c r="EH472" s="309"/>
      <c r="EI472" s="309"/>
      <c r="EJ472" s="309"/>
      <c r="EK472" s="309"/>
      <c r="EL472" s="309"/>
      <c r="EM472" s="309"/>
      <c r="EN472" s="309"/>
      <c r="EO472" s="309"/>
      <c r="EP472" s="309"/>
      <c r="EQ472" s="309"/>
      <c r="ER472" s="309"/>
      <c r="ES472" s="309"/>
      <c r="ET472" s="309"/>
      <c r="EU472" s="309"/>
      <c r="EV472" s="309"/>
      <c r="EW472" s="309"/>
      <c r="EX472" s="309"/>
      <c r="EY472" s="309"/>
      <c r="EZ472" s="309"/>
      <c r="FA472" s="309"/>
      <c r="FB472" s="309"/>
      <c r="FC472" s="309"/>
      <c r="FD472" s="309"/>
      <c r="FE472" s="309"/>
      <c r="FF472" s="309"/>
      <c r="FG472" s="309"/>
      <c r="FH472" s="309"/>
      <c r="FI472" s="309"/>
      <c r="FJ472" s="309"/>
      <c r="FK472" s="309"/>
      <c r="FL472" s="309"/>
      <c r="FM472" s="309"/>
      <c r="FN472" s="309"/>
      <c r="FO472" s="309"/>
      <c r="FP472" s="309"/>
      <c r="FQ472" s="309"/>
      <c r="FR472" s="309"/>
      <c r="FS472" s="309"/>
      <c r="FT472" s="309"/>
      <c r="FU472" s="309"/>
      <c r="FV472" s="309"/>
      <c r="FW472" s="309"/>
      <c r="FX472" s="309"/>
      <c r="FY472" s="309"/>
      <c r="FZ472" s="309"/>
      <c r="GA472" s="309"/>
      <c r="GB472" s="309"/>
      <c r="GC472" s="309"/>
      <c r="GD472" s="309"/>
      <c r="GE472" s="309"/>
      <c r="GF472" s="309"/>
      <c r="GG472" s="309"/>
      <c r="GH472" s="309"/>
      <c r="GI472" s="309"/>
      <c r="GJ472" s="309"/>
      <c r="GK472" s="309"/>
      <c r="GL472" s="309"/>
      <c r="GM472" s="309"/>
      <c r="GN472" s="309"/>
      <c r="GO472" s="309"/>
      <c r="GP472" s="309"/>
      <c r="GQ472" s="309"/>
      <c r="GR472" s="309"/>
      <c r="GS472" s="309"/>
      <c r="GT472" s="309"/>
      <c r="GU472" s="309"/>
      <c r="GV472" s="309"/>
      <c r="GW472" s="309"/>
      <c r="GX472" s="309"/>
      <c r="GY472" s="309"/>
      <c r="GZ472" s="309"/>
      <c r="HA472" s="309"/>
      <c r="HB472" s="309"/>
      <c r="HC472" s="309"/>
      <c r="HD472" s="309"/>
      <c r="HE472" s="309"/>
      <c r="HF472" s="309"/>
      <c r="HG472" s="309"/>
      <c r="HH472" s="309"/>
      <c r="HI472" s="309"/>
      <c r="HJ472" s="309"/>
      <c r="HK472" s="309"/>
      <c r="HL472" s="309"/>
      <c r="HM472" s="309"/>
      <c r="HN472" s="309"/>
      <c r="HO472" s="309"/>
      <c r="HP472" s="309"/>
      <c r="HQ472" s="309"/>
      <c r="HR472" s="309"/>
      <c r="HS472" s="309"/>
      <c r="HT472" s="309"/>
      <c r="HU472" s="309"/>
      <c r="HV472" s="309"/>
      <c r="HW472" s="309"/>
      <c r="HX472" s="309"/>
      <c r="HY472" s="309"/>
      <c r="HZ472" s="309"/>
      <c r="IA472" s="309"/>
      <c r="IB472" s="309"/>
      <c r="IC472" s="309"/>
      <c r="ID472" s="309"/>
      <c r="IE472" s="309"/>
      <c r="IF472" s="309"/>
      <c r="IG472" s="309"/>
      <c r="IH472" s="309"/>
    </row>
    <row r="473" spans="1:242" ht="12.75" customHeight="1" x14ac:dyDescent="0.25">
      <c r="A473" s="247"/>
      <c r="B473" s="264"/>
      <c r="C473" s="264"/>
      <c r="D473" s="307"/>
      <c r="E473" s="307"/>
      <c r="F473" s="307"/>
      <c r="G473" s="307"/>
      <c r="H473" s="307"/>
      <c r="I473" s="307"/>
      <c r="J473" s="307"/>
      <c r="K473" s="307"/>
      <c r="L473" s="307"/>
      <c r="M473" s="307"/>
      <c r="N473" s="307"/>
      <c r="O473" s="307"/>
      <c r="P473" s="307"/>
      <c r="Q473" s="307"/>
      <c r="R473" s="307"/>
      <c r="S473" s="307"/>
      <c r="T473" s="307"/>
      <c r="U473" s="307"/>
      <c r="V473" s="307"/>
      <c r="W473" s="307"/>
      <c r="X473" s="307"/>
      <c r="Y473" s="307"/>
      <c r="Z473" s="307"/>
      <c r="AA473" s="307"/>
      <c r="AB473" s="307"/>
      <c r="AC473" s="307"/>
      <c r="AD473" s="307"/>
      <c r="AE473" s="307"/>
      <c r="AF473" s="307"/>
      <c r="AG473" s="307"/>
      <c r="AH473" s="307"/>
      <c r="AI473" s="307"/>
      <c r="AJ473" s="307"/>
      <c r="AK473" s="307"/>
      <c r="AL473" s="307"/>
      <c r="AM473" s="307"/>
      <c r="AN473" s="307"/>
      <c r="AO473" s="307"/>
      <c r="AP473" s="307"/>
      <c r="AQ473" s="307"/>
      <c r="AR473" s="307"/>
      <c r="AS473" s="307"/>
      <c r="AT473" s="307"/>
      <c r="AU473" s="307"/>
      <c r="AV473" s="307"/>
      <c r="AW473" s="307"/>
      <c r="AX473" s="307"/>
      <c r="AY473" s="307"/>
      <c r="AZ473" s="307"/>
      <c r="BA473" s="307"/>
      <c r="BB473" s="307"/>
      <c r="BC473" s="307"/>
      <c r="BD473" s="307"/>
      <c r="BE473" s="307"/>
      <c r="BF473" s="307"/>
      <c r="BG473" s="307"/>
      <c r="BH473" s="307"/>
      <c r="BI473" s="307"/>
      <c r="BJ473" s="307"/>
      <c r="BK473" s="307"/>
      <c r="BL473" s="307"/>
      <c r="BM473" s="307"/>
      <c r="BN473" s="307"/>
      <c r="BO473" s="307"/>
      <c r="BP473" s="307"/>
      <c r="BQ473" s="307"/>
      <c r="BR473" s="307"/>
      <c r="BS473" s="307"/>
      <c r="BT473" s="409"/>
      <c r="BV473" s="309"/>
      <c r="BW473" s="309"/>
      <c r="BX473" s="309"/>
      <c r="BY473" s="309"/>
      <c r="BZ473" s="309"/>
      <c r="CA473" s="309"/>
      <c r="CB473" s="309"/>
      <c r="CC473" s="309"/>
      <c r="CD473" s="309"/>
      <c r="CE473" s="309"/>
      <c r="CF473" s="309"/>
      <c r="CG473" s="309"/>
      <c r="CH473" s="309"/>
      <c r="CI473" s="309"/>
      <c r="CJ473" s="309"/>
      <c r="CK473" s="309"/>
      <c r="CL473" s="309"/>
      <c r="CM473" s="309"/>
      <c r="CN473" s="309"/>
      <c r="CO473" s="309"/>
      <c r="CP473" s="309"/>
      <c r="CQ473" s="309"/>
      <c r="CR473" s="309"/>
      <c r="CS473" s="309"/>
      <c r="CT473" s="309"/>
      <c r="CU473" s="309"/>
      <c r="CV473" s="309"/>
      <c r="CW473" s="309"/>
      <c r="CX473" s="309"/>
      <c r="CY473" s="309"/>
      <c r="CZ473" s="309"/>
      <c r="DA473" s="309"/>
      <c r="DB473" s="309"/>
      <c r="DC473" s="309"/>
      <c r="DD473" s="309"/>
      <c r="DE473" s="309"/>
      <c r="DF473" s="309"/>
      <c r="DG473" s="309"/>
      <c r="DH473" s="309"/>
      <c r="DI473" s="309"/>
      <c r="DJ473" s="309"/>
      <c r="DK473" s="309"/>
      <c r="DL473" s="309"/>
      <c r="DM473" s="309"/>
      <c r="DN473" s="309"/>
      <c r="DO473" s="309"/>
      <c r="DP473" s="309"/>
      <c r="DQ473" s="309"/>
      <c r="DR473" s="309"/>
      <c r="DS473" s="309"/>
      <c r="DT473" s="309"/>
      <c r="DU473" s="309"/>
      <c r="DV473" s="309"/>
      <c r="DW473" s="309"/>
      <c r="DX473" s="309"/>
      <c r="DY473" s="309"/>
      <c r="DZ473" s="309"/>
      <c r="EA473" s="309"/>
      <c r="EB473" s="309"/>
      <c r="EC473" s="309"/>
      <c r="ED473" s="309"/>
      <c r="EE473" s="309"/>
      <c r="EF473" s="309"/>
      <c r="EG473" s="309"/>
      <c r="EH473" s="309"/>
      <c r="EI473" s="309"/>
      <c r="EJ473" s="309"/>
      <c r="EK473" s="309"/>
      <c r="EL473" s="309"/>
      <c r="EM473" s="309"/>
      <c r="EN473" s="309"/>
      <c r="EO473" s="309"/>
      <c r="EP473" s="309"/>
      <c r="EQ473" s="309"/>
      <c r="ER473" s="309"/>
      <c r="ES473" s="309"/>
      <c r="ET473" s="309"/>
      <c r="EU473" s="309"/>
      <c r="EV473" s="309"/>
      <c r="EW473" s="309"/>
      <c r="EX473" s="309"/>
      <c r="EY473" s="309"/>
      <c r="EZ473" s="309"/>
      <c r="FA473" s="309"/>
      <c r="FB473" s="309"/>
      <c r="FC473" s="309"/>
      <c r="FD473" s="309"/>
      <c r="FE473" s="309"/>
      <c r="FF473" s="309"/>
      <c r="FG473" s="309"/>
      <c r="FH473" s="309"/>
      <c r="FI473" s="309"/>
      <c r="FJ473" s="309"/>
      <c r="FK473" s="309"/>
      <c r="FL473" s="309"/>
      <c r="FM473" s="309"/>
      <c r="FN473" s="309"/>
      <c r="FO473" s="309"/>
      <c r="FP473" s="309"/>
      <c r="FQ473" s="309"/>
      <c r="FR473" s="309"/>
      <c r="FS473" s="309"/>
      <c r="FT473" s="309"/>
      <c r="FU473" s="309"/>
      <c r="FV473" s="309"/>
      <c r="FW473" s="309"/>
      <c r="FX473" s="309"/>
      <c r="FY473" s="309"/>
      <c r="FZ473" s="309"/>
      <c r="GA473" s="309"/>
      <c r="GB473" s="309"/>
      <c r="GC473" s="309"/>
      <c r="GD473" s="309"/>
      <c r="GE473" s="309"/>
      <c r="GF473" s="309"/>
      <c r="GG473" s="309"/>
      <c r="GH473" s="309"/>
      <c r="GI473" s="309"/>
      <c r="GJ473" s="309"/>
      <c r="GK473" s="309"/>
      <c r="GL473" s="309"/>
      <c r="GM473" s="309"/>
      <c r="GN473" s="309"/>
      <c r="GO473" s="309"/>
      <c r="GP473" s="309"/>
      <c r="GQ473" s="309"/>
      <c r="GR473" s="309"/>
      <c r="GS473" s="309"/>
      <c r="GT473" s="309"/>
      <c r="GU473" s="309"/>
      <c r="GV473" s="309"/>
      <c r="GW473" s="309"/>
      <c r="GX473" s="309"/>
      <c r="GY473" s="309"/>
      <c r="GZ473" s="309"/>
      <c r="HA473" s="309"/>
      <c r="HB473" s="309"/>
      <c r="HC473" s="309"/>
      <c r="HD473" s="309"/>
      <c r="HE473" s="309"/>
      <c r="HF473" s="309"/>
      <c r="HG473" s="309"/>
      <c r="HH473" s="309"/>
      <c r="HI473" s="309"/>
      <c r="HJ473" s="309"/>
      <c r="HK473" s="309"/>
      <c r="HL473" s="309"/>
      <c r="HM473" s="309"/>
      <c r="HN473" s="309"/>
      <c r="HO473" s="309"/>
      <c r="HP473" s="309"/>
      <c r="HQ473" s="309"/>
      <c r="HR473" s="309"/>
      <c r="HS473" s="309"/>
      <c r="HT473" s="309"/>
      <c r="HU473" s="309"/>
      <c r="HV473" s="309"/>
      <c r="HW473" s="309"/>
      <c r="HX473" s="309"/>
      <c r="HY473" s="309"/>
      <c r="HZ473" s="309"/>
      <c r="IA473" s="309"/>
      <c r="IB473" s="309"/>
      <c r="IC473" s="309"/>
      <c r="ID473" s="309"/>
      <c r="IE473" s="309"/>
      <c r="IF473" s="309"/>
      <c r="IG473" s="309"/>
      <c r="IH473" s="309"/>
    </row>
    <row r="474" spans="1:242" ht="12.75" customHeight="1" x14ac:dyDescent="0.25">
      <c r="A474" s="247"/>
      <c r="B474" s="264"/>
      <c r="C474" s="264"/>
      <c r="D474" s="307"/>
      <c r="E474" s="307"/>
      <c r="F474" s="307"/>
      <c r="G474" s="307"/>
      <c r="H474" s="307"/>
      <c r="I474" s="307"/>
      <c r="J474" s="307"/>
      <c r="K474" s="307"/>
      <c r="L474" s="307"/>
      <c r="M474" s="307"/>
      <c r="N474" s="307"/>
      <c r="O474" s="307"/>
      <c r="P474" s="307"/>
      <c r="Q474" s="307"/>
      <c r="R474" s="307"/>
      <c r="S474" s="307"/>
      <c r="T474" s="307"/>
      <c r="U474" s="307"/>
      <c r="V474" s="307"/>
      <c r="W474" s="307"/>
      <c r="X474" s="307"/>
      <c r="Y474" s="307"/>
      <c r="Z474" s="307"/>
      <c r="AA474" s="307"/>
      <c r="AB474" s="307"/>
      <c r="AC474" s="307"/>
      <c r="AD474" s="307"/>
      <c r="AE474" s="307"/>
      <c r="AF474" s="307"/>
      <c r="AG474" s="307"/>
      <c r="AH474" s="307"/>
      <c r="AI474" s="307"/>
      <c r="AJ474" s="307"/>
      <c r="AK474" s="307"/>
      <c r="AL474" s="307"/>
      <c r="AM474" s="307"/>
      <c r="AN474" s="307"/>
      <c r="AO474" s="307"/>
      <c r="AP474" s="307"/>
      <c r="AQ474" s="307"/>
      <c r="AR474" s="307"/>
      <c r="AS474" s="307"/>
      <c r="AT474" s="307"/>
      <c r="AU474" s="307"/>
      <c r="AV474" s="307"/>
      <c r="AW474" s="307"/>
      <c r="AX474" s="307"/>
      <c r="AY474" s="307"/>
      <c r="AZ474" s="307"/>
      <c r="BA474" s="307"/>
      <c r="BB474" s="307"/>
      <c r="BC474" s="307"/>
      <c r="BD474" s="307"/>
      <c r="BE474" s="307"/>
      <c r="BF474" s="307"/>
      <c r="BG474" s="307"/>
      <c r="BH474" s="307"/>
      <c r="BI474" s="307"/>
      <c r="BJ474" s="307"/>
      <c r="BK474" s="307"/>
      <c r="BL474" s="307"/>
      <c r="BM474" s="307"/>
      <c r="BN474" s="307"/>
      <c r="BO474" s="307"/>
      <c r="BP474" s="307"/>
      <c r="BQ474" s="307"/>
      <c r="BR474" s="307"/>
      <c r="BS474" s="307"/>
      <c r="BT474" s="409"/>
      <c r="BV474" s="309"/>
      <c r="BW474" s="309"/>
      <c r="BX474" s="309"/>
      <c r="BY474" s="309"/>
      <c r="BZ474" s="309"/>
      <c r="CA474" s="309"/>
      <c r="CB474" s="309"/>
      <c r="CC474" s="309"/>
      <c r="CD474" s="309"/>
      <c r="CE474" s="309"/>
      <c r="CF474" s="309"/>
      <c r="CG474" s="309"/>
      <c r="CH474" s="309"/>
      <c r="CI474" s="309"/>
      <c r="CJ474" s="309"/>
      <c r="CK474" s="309"/>
      <c r="CL474" s="309"/>
      <c r="CM474" s="309"/>
      <c r="CN474" s="309"/>
      <c r="CO474" s="309"/>
      <c r="CP474" s="309"/>
      <c r="CQ474" s="309"/>
      <c r="CR474" s="309"/>
      <c r="CS474" s="309"/>
      <c r="CT474" s="309"/>
      <c r="CU474" s="309"/>
      <c r="CV474" s="309"/>
      <c r="CW474" s="309"/>
      <c r="CX474" s="309"/>
      <c r="CY474" s="309"/>
      <c r="CZ474" s="309"/>
      <c r="DA474" s="309"/>
      <c r="DB474" s="309"/>
      <c r="DC474" s="309"/>
      <c r="DD474" s="309"/>
      <c r="DE474" s="309"/>
      <c r="DF474" s="309"/>
      <c r="DG474" s="309"/>
      <c r="DH474" s="309"/>
      <c r="DI474" s="309"/>
      <c r="DJ474" s="309"/>
      <c r="DK474" s="309"/>
      <c r="DL474" s="309"/>
      <c r="DM474" s="309"/>
      <c r="DN474" s="309"/>
      <c r="DO474" s="309"/>
      <c r="DP474" s="309"/>
      <c r="DQ474" s="309"/>
      <c r="DR474" s="309"/>
      <c r="DS474" s="309"/>
      <c r="DT474" s="309"/>
      <c r="DU474" s="309"/>
      <c r="DV474" s="309"/>
      <c r="DW474" s="309"/>
      <c r="DX474" s="309"/>
      <c r="DY474" s="309"/>
      <c r="DZ474" s="309"/>
      <c r="EA474" s="309"/>
      <c r="EB474" s="309"/>
      <c r="EC474" s="309"/>
      <c r="ED474" s="309"/>
      <c r="EE474" s="309"/>
      <c r="EF474" s="309"/>
      <c r="EG474" s="309"/>
      <c r="EH474" s="309"/>
      <c r="EI474" s="309"/>
      <c r="EJ474" s="309"/>
      <c r="EK474" s="309"/>
      <c r="EL474" s="309"/>
      <c r="EM474" s="309"/>
      <c r="EN474" s="309"/>
      <c r="EO474" s="309"/>
      <c r="EP474" s="309"/>
      <c r="EQ474" s="309"/>
      <c r="ER474" s="309"/>
      <c r="ES474" s="309"/>
      <c r="ET474" s="309"/>
      <c r="EU474" s="309"/>
      <c r="EV474" s="309"/>
      <c r="EW474" s="309"/>
      <c r="EX474" s="309"/>
      <c r="EY474" s="309"/>
      <c r="EZ474" s="309"/>
      <c r="FA474" s="309"/>
      <c r="FB474" s="309"/>
      <c r="FC474" s="309"/>
      <c r="FD474" s="309"/>
      <c r="FE474" s="309"/>
      <c r="FF474" s="309"/>
      <c r="FG474" s="309"/>
      <c r="FH474" s="309"/>
      <c r="FI474" s="309"/>
      <c r="FJ474" s="309"/>
      <c r="FK474" s="309"/>
      <c r="FL474" s="309"/>
      <c r="FM474" s="309"/>
      <c r="FN474" s="309"/>
      <c r="FO474" s="309"/>
      <c r="FP474" s="309"/>
      <c r="FQ474" s="309"/>
      <c r="FR474" s="309"/>
      <c r="FS474" s="309"/>
      <c r="FT474" s="309"/>
      <c r="FU474" s="309"/>
      <c r="FV474" s="309"/>
      <c r="FW474" s="309"/>
      <c r="FX474" s="309"/>
      <c r="FY474" s="309"/>
      <c r="FZ474" s="309"/>
      <c r="GA474" s="309"/>
      <c r="GB474" s="309"/>
      <c r="GC474" s="309"/>
      <c r="GD474" s="309"/>
      <c r="GE474" s="309"/>
      <c r="GF474" s="309"/>
      <c r="GG474" s="309"/>
      <c r="GH474" s="309"/>
      <c r="GI474" s="309"/>
      <c r="GJ474" s="309"/>
      <c r="GK474" s="309"/>
      <c r="GL474" s="309"/>
      <c r="GM474" s="309"/>
      <c r="GN474" s="309"/>
      <c r="GO474" s="309"/>
      <c r="GP474" s="309"/>
      <c r="GQ474" s="309"/>
      <c r="GR474" s="309"/>
      <c r="GS474" s="309"/>
      <c r="GT474" s="309"/>
      <c r="GU474" s="309"/>
      <c r="GV474" s="309"/>
      <c r="GW474" s="309"/>
      <c r="GX474" s="309"/>
      <c r="GY474" s="309"/>
      <c r="GZ474" s="309"/>
      <c r="HA474" s="309"/>
      <c r="HB474" s="309"/>
      <c r="HC474" s="309"/>
      <c r="HD474" s="309"/>
      <c r="HE474" s="309"/>
      <c r="HF474" s="309"/>
      <c r="HG474" s="309"/>
      <c r="HH474" s="309"/>
      <c r="HI474" s="309"/>
      <c r="HJ474" s="309"/>
      <c r="HK474" s="309"/>
      <c r="HL474" s="309"/>
      <c r="HM474" s="309"/>
      <c r="HN474" s="309"/>
      <c r="HO474" s="309"/>
      <c r="HP474" s="309"/>
      <c r="HQ474" s="309"/>
      <c r="HR474" s="309"/>
      <c r="HS474" s="309"/>
      <c r="HT474" s="309"/>
      <c r="HU474" s="309"/>
      <c r="HV474" s="309"/>
      <c r="HW474" s="309"/>
      <c r="HX474" s="309"/>
      <c r="HY474" s="309"/>
      <c r="HZ474" s="309"/>
      <c r="IA474" s="309"/>
      <c r="IB474" s="309"/>
      <c r="IC474" s="309"/>
      <c r="ID474" s="309"/>
      <c r="IE474" s="309"/>
      <c r="IF474" s="309"/>
      <c r="IG474" s="309"/>
      <c r="IH474" s="309"/>
    </row>
    <row r="475" spans="1:242" ht="12.75" customHeight="1" x14ac:dyDescent="0.25">
      <c r="A475" s="247"/>
      <c r="B475" s="264"/>
      <c r="C475" s="264"/>
      <c r="D475" s="307"/>
      <c r="E475" s="307"/>
      <c r="F475" s="307"/>
      <c r="G475" s="307"/>
      <c r="H475" s="307"/>
      <c r="I475" s="307"/>
      <c r="J475" s="307"/>
      <c r="K475" s="307"/>
      <c r="L475" s="307"/>
      <c r="M475" s="307"/>
      <c r="N475" s="307"/>
      <c r="O475" s="307"/>
      <c r="P475" s="307"/>
      <c r="Q475" s="307"/>
      <c r="R475" s="307"/>
      <c r="S475" s="307"/>
      <c r="T475" s="307"/>
      <c r="U475" s="307"/>
      <c r="V475" s="307"/>
      <c r="W475" s="307"/>
      <c r="X475" s="307"/>
      <c r="Y475" s="307"/>
      <c r="Z475" s="307"/>
      <c r="AA475" s="307"/>
      <c r="AB475" s="307"/>
      <c r="AC475" s="307"/>
      <c r="AD475" s="307"/>
      <c r="AE475" s="307"/>
      <c r="AF475" s="307"/>
      <c r="AG475" s="307"/>
      <c r="AH475" s="307"/>
      <c r="AI475" s="307"/>
      <c r="AJ475" s="307"/>
      <c r="AK475" s="307"/>
      <c r="AL475" s="307"/>
      <c r="AM475" s="307"/>
      <c r="AN475" s="307"/>
      <c r="AO475" s="307"/>
      <c r="AP475" s="307"/>
      <c r="AQ475" s="307"/>
      <c r="AR475" s="307"/>
      <c r="AS475" s="307"/>
      <c r="AT475" s="307"/>
      <c r="AU475" s="307"/>
      <c r="AV475" s="307"/>
      <c r="AW475" s="307"/>
      <c r="AX475" s="307"/>
      <c r="AY475" s="307"/>
      <c r="AZ475" s="307"/>
      <c r="BA475" s="307"/>
      <c r="BB475" s="307"/>
      <c r="BC475" s="307"/>
      <c r="BD475" s="307"/>
      <c r="BE475" s="307"/>
      <c r="BF475" s="307"/>
      <c r="BG475" s="307"/>
      <c r="BH475" s="307"/>
      <c r="BI475" s="307"/>
      <c r="BJ475" s="307"/>
      <c r="BK475" s="307"/>
      <c r="BL475" s="307"/>
      <c r="BM475" s="307"/>
      <c r="BN475" s="307"/>
      <c r="BO475" s="307"/>
      <c r="BP475" s="307"/>
      <c r="BQ475" s="307"/>
      <c r="BR475" s="307"/>
      <c r="BS475" s="307"/>
      <c r="BT475" s="409"/>
      <c r="BV475" s="309"/>
      <c r="BW475" s="309"/>
      <c r="BX475" s="309"/>
      <c r="BY475" s="309"/>
      <c r="BZ475" s="309"/>
      <c r="CA475" s="309"/>
      <c r="CB475" s="309"/>
      <c r="CC475" s="309"/>
      <c r="CD475" s="309"/>
      <c r="CE475" s="309"/>
      <c r="CF475" s="309"/>
      <c r="CG475" s="309"/>
      <c r="CH475" s="309"/>
      <c r="CI475" s="309"/>
      <c r="CJ475" s="309"/>
      <c r="CK475" s="309"/>
      <c r="CL475" s="309"/>
      <c r="CM475" s="309"/>
      <c r="CN475" s="309"/>
      <c r="CO475" s="309"/>
      <c r="CP475" s="309"/>
      <c r="CQ475" s="309"/>
      <c r="CR475" s="309"/>
      <c r="CS475" s="309"/>
      <c r="CT475" s="309"/>
      <c r="CU475" s="309"/>
      <c r="CV475" s="309"/>
      <c r="CW475" s="309"/>
      <c r="CX475" s="309"/>
      <c r="CY475" s="309"/>
      <c r="CZ475" s="309"/>
      <c r="DA475" s="309"/>
      <c r="DB475" s="309"/>
      <c r="DC475" s="309"/>
      <c r="DD475" s="309"/>
      <c r="DE475" s="309"/>
      <c r="DF475" s="309"/>
      <c r="DG475" s="309"/>
      <c r="DH475" s="309"/>
      <c r="DI475" s="309"/>
      <c r="DJ475" s="309"/>
      <c r="DK475" s="309"/>
      <c r="DL475" s="309"/>
      <c r="DM475" s="309"/>
      <c r="DN475" s="309"/>
      <c r="DO475" s="309"/>
      <c r="DP475" s="309"/>
      <c r="DQ475" s="309"/>
      <c r="DR475" s="309"/>
      <c r="DS475" s="309"/>
      <c r="DT475" s="309"/>
      <c r="DU475" s="309"/>
      <c r="DV475" s="309"/>
      <c r="DW475" s="309"/>
      <c r="DX475" s="309"/>
      <c r="DY475" s="309"/>
      <c r="DZ475" s="309"/>
      <c r="EA475" s="309"/>
      <c r="EB475" s="309"/>
      <c r="EC475" s="309"/>
      <c r="ED475" s="309"/>
      <c r="EE475" s="309"/>
      <c r="EF475" s="309"/>
      <c r="EG475" s="309"/>
      <c r="EH475" s="309"/>
      <c r="EI475" s="309"/>
      <c r="EJ475" s="309"/>
      <c r="EK475" s="309"/>
      <c r="EL475" s="309"/>
      <c r="EM475" s="309"/>
      <c r="EN475" s="309"/>
      <c r="EO475" s="309"/>
      <c r="EP475" s="309"/>
      <c r="EQ475" s="309"/>
      <c r="ER475" s="309"/>
      <c r="ES475" s="309"/>
      <c r="ET475" s="309"/>
      <c r="EU475" s="309"/>
      <c r="EV475" s="309"/>
      <c r="EW475" s="309"/>
      <c r="EX475" s="309"/>
      <c r="EY475" s="309"/>
      <c r="EZ475" s="309"/>
      <c r="FA475" s="309"/>
      <c r="FB475" s="309"/>
      <c r="FC475" s="309"/>
      <c r="FD475" s="309"/>
      <c r="FE475" s="309"/>
      <c r="FF475" s="309"/>
      <c r="FG475" s="309"/>
      <c r="FH475" s="309"/>
      <c r="FI475" s="309"/>
      <c r="FJ475" s="309"/>
      <c r="FK475" s="309"/>
      <c r="FL475" s="309"/>
      <c r="FM475" s="309"/>
      <c r="FN475" s="309"/>
      <c r="FO475" s="309"/>
      <c r="FP475" s="309"/>
      <c r="FQ475" s="309"/>
      <c r="FR475" s="309"/>
      <c r="FS475" s="309"/>
      <c r="FT475" s="309"/>
      <c r="FU475" s="309"/>
      <c r="FV475" s="309"/>
      <c r="FW475" s="309"/>
      <c r="FX475" s="309"/>
      <c r="FY475" s="309"/>
      <c r="FZ475" s="309"/>
      <c r="GA475" s="309"/>
      <c r="GB475" s="309"/>
      <c r="GC475" s="309"/>
      <c r="GD475" s="309"/>
      <c r="GE475" s="309"/>
      <c r="GF475" s="309"/>
      <c r="GG475" s="309"/>
      <c r="GH475" s="309"/>
      <c r="GI475" s="309"/>
      <c r="GJ475" s="309"/>
      <c r="GK475" s="309"/>
      <c r="GL475" s="309"/>
      <c r="GM475" s="309"/>
      <c r="GN475" s="309"/>
      <c r="GO475" s="309"/>
      <c r="GP475" s="309"/>
      <c r="GQ475" s="309"/>
      <c r="GR475" s="309"/>
      <c r="GS475" s="309"/>
      <c r="GT475" s="309"/>
      <c r="GU475" s="309"/>
      <c r="GV475" s="309"/>
      <c r="GW475" s="309"/>
      <c r="GX475" s="309"/>
      <c r="GY475" s="309"/>
      <c r="GZ475" s="309"/>
      <c r="HA475" s="309"/>
      <c r="HB475" s="309"/>
      <c r="HC475" s="309"/>
      <c r="HD475" s="309"/>
      <c r="HE475" s="309"/>
      <c r="HF475" s="309"/>
      <c r="HG475" s="309"/>
      <c r="HH475" s="309"/>
      <c r="HI475" s="309"/>
      <c r="HJ475" s="309"/>
      <c r="HK475" s="309"/>
      <c r="HL475" s="309"/>
      <c r="HM475" s="309"/>
      <c r="HN475" s="309"/>
      <c r="HO475" s="309"/>
      <c r="HP475" s="309"/>
      <c r="HQ475" s="309"/>
      <c r="HR475" s="309"/>
      <c r="HS475" s="309"/>
      <c r="HT475" s="309"/>
      <c r="HU475" s="309"/>
      <c r="HV475" s="309"/>
      <c r="HW475" s="309"/>
      <c r="HX475" s="309"/>
      <c r="HY475" s="309"/>
      <c r="HZ475" s="309"/>
      <c r="IA475" s="309"/>
      <c r="IB475" s="309"/>
      <c r="IC475" s="309"/>
      <c r="ID475" s="309"/>
      <c r="IE475" s="309"/>
      <c r="IF475" s="309"/>
      <c r="IG475" s="309"/>
      <c r="IH475" s="309"/>
    </row>
    <row r="476" spans="1:242" ht="12.75" customHeight="1" x14ac:dyDescent="0.25">
      <c r="A476" s="247"/>
      <c r="B476" s="264"/>
      <c r="C476" s="264"/>
      <c r="D476" s="307"/>
      <c r="E476" s="307"/>
      <c r="F476" s="307"/>
      <c r="G476" s="307"/>
      <c r="H476" s="307"/>
      <c r="I476" s="307"/>
      <c r="J476" s="307"/>
      <c r="K476" s="307"/>
      <c r="L476" s="307"/>
      <c r="M476" s="307"/>
      <c r="N476" s="307"/>
      <c r="O476" s="307"/>
      <c r="P476" s="307"/>
      <c r="Q476" s="307"/>
      <c r="R476" s="307"/>
      <c r="S476" s="307"/>
      <c r="T476" s="307"/>
      <c r="U476" s="307"/>
      <c r="V476" s="307"/>
      <c r="W476" s="307"/>
      <c r="X476" s="307"/>
      <c r="Y476" s="307"/>
      <c r="Z476" s="307"/>
      <c r="AA476" s="307"/>
      <c r="AB476" s="307"/>
      <c r="AC476" s="307"/>
      <c r="AD476" s="307"/>
      <c r="AE476" s="307"/>
      <c r="AF476" s="307"/>
      <c r="AG476" s="307"/>
      <c r="AH476" s="307"/>
      <c r="AI476" s="307"/>
      <c r="AJ476" s="307"/>
      <c r="AK476" s="307"/>
      <c r="AL476" s="307"/>
      <c r="AM476" s="307"/>
      <c r="AN476" s="307"/>
      <c r="AO476" s="307"/>
      <c r="AP476" s="307"/>
      <c r="AQ476" s="307"/>
      <c r="AR476" s="307"/>
      <c r="AS476" s="307"/>
      <c r="AT476" s="307"/>
      <c r="AU476" s="307"/>
      <c r="AV476" s="307"/>
      <c r="AW476" s="307"/>
      <c r="AX476" s="307"/>
      <c r="AY476" s="307"/>
      <c r="AZ476" s="307"/>
      <c r="BA476" s="307"/>
      <c r="BB476" s="307"/>
      <c r="BC476" s="307"/>
      <c r="BD476" s="307"/>
      <c r="BE476" s="307"/>
      <c r="BF476" s="307"/>
      <c r="BG476" s="307"/>
      <c r="BH476" s="307"/>
      <c r="BI476" s="307"/>
      <c r="BJ476" s="307"/>
      <c r="BK476" s="307"/>
      <c r="BL476" s="307"/>
      <c r="BM476" s="307"/>
      <c r="BN476" s="307"/>
      <c r="BO476" s="307"/>
      <c r="BP476" s="307"/>
      <c r="BQ476" s="307"/>
      <c r="BR476" s="307"/>
      <c r="BS476" s="307"/>
      <c r="BT476" s="409"/>
      <c r="BV476" s="309"/>
      <c r="BW476" s="309"/>
      <c r="BX476" s="309"/>
      <c r="BY476" s="309"/>
      <c r="BZ476" s="309"/>
      <c r="CA476" s="309"/>
      <c r="CB476" s="309"/>
      <c r="CC476" s="309"/>
      <c r="CD476" s="309"/>
      <c r="CE476" s="309"/>
      <c r="CF476" s="309"/>
      <c r="CG476" s="309"/>
      <c r="CH476" s="309"/>
      <c r="CI476" s="309"/>
      <c r="CJ476" s="309"/>
      <c r="CK476" s="309"/>
      <c r="CL476" s="309"/>
      <c r="CM476" s="309"/>
      <c r="CN476" s="309"/>
      <c r="CO476" s="309"/>
      <c r="CP476" s="309"/>
      <c r="CQ476" s="309"/>
      <c r="CR476" s="309"/>
      <c r="CS476" s="309"/>
      <c r="CT476" s="309"/>
      <c r="CU476" s="309"/>
      <c r="CV476" s="309"/>
      <c r="CW476" s="309"/>
      <c r="CX476" s="309"/>
      <c r="CY476" s="309"/>
      <c r="CZ476" s="309"/>
      <c r="DA476" s="309"/>
      <c r="DB476" s="309"/>
      <c r="DC476" s="309"/>
      <c r="DD476" s="309"/>
      <c r="DE476" s="309"/>
      <c r="DF476" s="309"/>
      <c r="DG476" s="309"/>
      <c r="DH476" s="309"/>
      <c r="DI476" s="309"/>
      <c r="DJ476" s="309"/>
      <c r="DK476" s="309"/>
      <c r="DL476" s="309"/>
      <c r="DM476" s="309"/>
      <c r="DN476" s="309"/>
      <c r="DO476" s="309"/>
      <c r="DP476" s="309"/>
      <c r="DQ476" s="309"/>
      <c r="DR476" s="309"/>
      <c r="DS476" s="309"/>
      <c r="DT476" s="309"/>
      <c r="DU476" s="309"/>
      <c r="DV476" s="309"/>
      <c r="DW476" s="309"/>
      <c r="DX476" s="309"/>
      <c r="DY476" s="309"/>
      <c r="DZ476" s="309"/>
      <c r="EA476" s="309"/>
      <c r="EB476" s="309"/>
      <c r="EC476" s="309"/>
      <c r="ED476" s="309"/>
      <c r="EE476" s="309"/>
      <c r="EF476" s="309"/>
      <c r="EG476" s="309"/>
      <c r="EH476" s="309"/>
      <c r="EI476" s="309"/>
      <c r="EJ476" s="309"/>
      <c r="EK476" s="309"/>
      <c r="EL476" s="309"/>
      <c r="EM476" s="309"/>
      <c r="EN476" s="309"/>
      <c r="EO476" s="309"/>
      <c r="EP476" s="309"/>
      <c r="EQ476" s="309"/>
      <c r="ER476" s="309"/>
      <c r="ES476" s="309"/>
      <c r="ET476" s="309"/>
      <c r="EU476" s="309"/>
      <c r="EV476" s="309"/>
      <c r="EW476" s="309"/>
      <c r="EX476" s="309"/>
      <c r="EY476" s="309"/>
      <c r="EZ476" s="309"/>
      <c r="FA476" s="309"/>
      <c r="FB476" s="309"/>
      <c r="FC476" s="309"/>
      <c r="FD476" s="309"/>
      <c r="FE476" s="309"/>
      <c r="FF476" s="309"/>
      <c r="FG476" s="309"/>
      <c r="FH476" s="309"/>
      <c r="FI476" s="309"/>
      <c r="FJ476" s="309"/>
      <c r="FK476" s="309"/>
      <c r="FL476" s="309"/>
      <c r="FM476" s="309"/>
      <c r="FN476" s="309"/>
      <c r="FO476" s="309"/>
      <c r="FP476" s="309"/>
      <c r="FQ476" s="309"/>
      <c r="FR476" s="309"/>
      <c r="FS476" s="309"/>
      <c r="FT476" s="309"/>
      <c r="FU476" s="309"/>
      <c r="FV476" s="309"/>
      <c r="FW476" s="309"/>
      <c r="FX476" s="309"/>
      <c r="FY476" s="309"/>
      <c r="FZ476" s="309"/>
      <c r="GA476" s="309"/>
      <c r="GB476" s="309"/>
      <c r="GC476" s="309"/>
      <c r="GD476" s="309"/>
      <c r="GE476" s="309"/>
      <c r="GF476" s="309"/>
      <c r="GG476" s="309"/>
      <c r="GH476" s="309"/>
      <c r="GI476" s="309"/>
      <c r="GJ476" s="309"/>
      <c r="GK476" s="309"/>
      <c r="GL476" s="309"/>
      <c r="GM476" s="309"/>
      <c r="GN476" s="309"/>
      <c r="GO476" s="309"/>
      <c r="GP476" s="309"/>
      <c r="GQ476" s="309"/>
      <c r="GR476" s="309"/>
      <c r="GS476" s="309"/>
      <c r="GT476" s="309"/>
      <c r="GU476" s="309"/>
      <c r="GV476" s="309"/>
      <c r="GW476" s="309"/>
      <c r="GX476" s="309"/>
      <c r="GY476" s="309"/>
      <c r="GZ476" s="309"/>
      <c r="HA476" s="309"/>
      <c r="HB476" s="309"/>
      <c r="HC476" s="309"/>
      <c r="HD476" s="309"/>
      <c r="HE476" s="309"/>
      <c r="HF476" s="309"/>
      <c r="HG476" s="309"/>
      <c r="HH476" s="309"/>
      <c r="HI476" s="309"/>
      <c r="HJ476" s="309"/>
      <c r="HK476" s="309"/>
      <c r="HL476" s="309"/>
      <c r="HM476" s="309"/>
      <c r="HN476" s="309"/>
      <c r="HO476" s="309"/>
      <c r="HP476" s="309"/>
      <c r="HQ476" s="309"/>
      <c r="HR476" s="309"/>
      <c r="HS476" s="309"/>
      <c r="HT476" s="309"/>
      <c r="HU476" s="309"/>
      <c r="HV476" s="309"/>
      <c r="HW476" s="309"/>
      <c r="HX476" s="309"/>
      <c r="HY476" s="309"/>
      <c r="HZ476" s="309"/>
      <c r="IA476" s="309"/>
      <c r="IB476" s="309"/>
      <c r="IC476" s="309"/>
      <c r="ID476" s="309"/>
      <c r="IE476" s="309"/>
      <c r="IF476" s="309"/>
      <c r="IG476" s="309"/>
      <c r="IH476" s="309"/>
    </row>
    <row r="477" spans="1:242" ht="12.75" customHeight="1" x14ac:dyDescent="0.25">
      <c r="A477" s="247"/>
      <c r="B477" s="264"/>
      <c r="C477" s="264"/>
      <c r="D477" s="307"/>
      <c r="E477" s="307"/>
      <c r="F477" s="307"/>
      <c r="G477" s="307"/>
      <c r="H477" s="307"/>
      <c r="I477" s="307"/>
      <c r="J477" s="307"/>
      <c r="K477" s="307"/>
      <c r="L477" s="307"/>
      <c r="M477" s="307"/>
      <c r="N477" s="307"/>
      <c r="O477" s="307"/>
      <c r="P477" s="307"/>
      <c r="Q477" s="307"/>
      <c r="R477" s="307"/>
      <c r="S477" s="307"/>
      <c r="T477" s="307"/>
      <c r="U477" s="307"/>
      <c r="V477" s="307"/>
      <c r="W477" s="307"/>
      <c r="X477" s="307"/>
      <c r="Y477" s="307"/>
      <c r="Z477" s="307"/>
      <c r="AA477" s="307"/>
      <c r="AB477" s="307"/>
      <c r="AC477" s="307"/>
      <c r="AD477" s="307"/>
      <c r="AE477" s="307"/>
      <c r="AF477" s="307"/>
      <c r="AG477" s="307"/>
      <c r="AH477" s="307"/>
      <c r="AI477" s="307"/>
      <c r="AJ477" s="307"/>
      <c r="AK477" s="307"/>
      <c r="AL477" s="307"/>
      <c r="AM477" s="307"/>
      <c r="AN477" s="307"/>
      <c r="AO477" s="307"/>
      <c r="AP477" s="307"/>
      <c r="AQ477" s="307"/>
      <c r="AR477" s="307"/>
      <c r="AS477" s="307"/>
      <c r="AT477" s="307"/>
      <c r="AU477" s="307"/>
      <c r="AV477" s="307"/>
      <c r="AW477" s="307"/>
      <c r="AX477" s="307"/>
      <c r="AY477" s="307"/>
      <c r="AZ477" s="307"/>
      <c r="BA477" s="307"/>
      <c r="BB477" s="307"/>
      <c r="BC477" s="307"/>
      <c r="BD477" s="307"/>
      <c r="BE477" s="307"/>
      <c r="BF477" s="307"/>
      <c r="BG477" s="307"/>
      <c r="BH477" s="307"/>
      <c r="BI477" s="307"/>
      <c r="BJ477" s="307"/>
      <c r="BK477" s="307"/>
      <c r="BL477" s="307"/>
      <c r="BM477" s="307"/>
      <c r="BN477" s="307"/>
      <c r="BO477" s="307"/>
      <c r="BP477" s="307"/>
      <c r="BQ477" s="307"/>
      <c r="BR477" s="307"/>
      <c r="BS477" s="307"/>
      <c r="BT477" s="409"/>
      <c r="BV477" s="309"/>
      <c r="BW477" s="309"/>
      <c r="BX477" s="309"/>
      <c r="BY477" s="309"/>
      <c r="BZ477" s="309"/>
      <c r="CA477" s="309"/>
      <c r="CB477" s="309"/>
      <c r="CC477" s="309"/>
      <c r="CD477" s="309"/>
      <c r="CE477" s="309"/>
      <c r="CF477" s="309"/>
      <c r="CG477" s="309"/>
      <c r="CH477" s="309"/>
      <c r="CI477" s="309"/>
      <c r="CJ477" s="309"/>
      <c r="CK477" s="309"/>
      <c r="CL477" s="309"/>
      <c r="CM477" s="309"/>
      <c r="CN477" s="309"/>
      <c r="CO477" s="309"/>
      <c r="CP477" s="309"/>
      <c r="CQ477" s="309"/>
      <c r="CR477" s="309"/>
      <c r="CS477" s="309"/>
      <c r="CT477" s="309"/>
      <c r="CU477" s="309"/>
      <c r="CV477" s="309"/>
      <c r="CW477" s="309"/>
      <c r="CX477" s="309"/>
      <c r="CY477" s="309"/>
      <c r="CZ477" s="309"/>
      <c r="DA477" s="309"/>
      <c r="DB477" s="309"/>
      <c r="DC477" s="309"/>
      <c r="DD477" s="309"/>
      <c r="DE477" s="309"/>
      <c r="DF477" s="309"/>
      <c r="DG477" s="309"/>
      <c r="DH477" s="309"/>
      <c r="DI477" s="309"/>
      <c r="DJ477" s="309"/>
      <c r="DK477" s="309"/>
      <c r="DL477" s="309"/>
      <c r="DM477" s="309"/>
      <c r="DN477" s="309"/>
      <c r="DO477" s="309"/>
      <c r="DP477" s="309"/>
      <c r="DQ477" s="309"/>
      <c r="DR477" s="309"/>
      <c r="DS477" s="309"/>
      <c r="DT477" s="309"/>
      <c r="DU477" s="309"/>
      <c r="DV477" s="309"/>
      <c r="DW477" s="309"/>
      <c r="DX477" s="309"/>
      <c r="DY477" s="309"/>
      <c r="DZ477" s="309"/>
      <c r="EA477" s="309"/>
      <c r="EB477" s="309"/>
      <c r="EC477" s="309"/>
      <c r="ED477" s="309"/>
      <c r="EE477" s="309"/>
      <c r="EF477" s="309"/>
      <c r="EG477" s="309"/>
      <c r="EH477" s="309"/>
      <c r="EI477" s="309"/>
      <c r="EJ477" s="309"/>
      <c r="EK477" s="309"/>
      <c r="EL477" s="309"/>
      <c r="EM477" s="309"/>
      <c r="EN477" s="309"/>
      <c r="EO477" s="309"/>
      <c r="EP477" s="309"/>
      <c r="EQ477" s="309"/>
      <c r="ER477" s="309"/>
      <c r="ES477" s="309"/>
      <c r="ET477" s="309"/>
      <c r="EU477" s="309"/>
      <c r="EV477" s="309"/>
      <c r="EW477" s="309"/>
      <c r="EX477" s="309"/>
      <c r="EY477" s="309"/>
      <c r="EZ477" s="309"/>
      <c r="FA477" s="309"/>
      <c r="FB477" s="309"/>
      <c r="FC477" s="309"/>
      <c r="FD477" s="309"/>
      <c r="FE477" s="309"/>
      <c r="FF477" s="309"/>
      <c r="FG477" s="309"/>
      <c r="FH477" s="309"/>
      <c r="FI477" s="309"/>
      <c r="FJ477" s="309"/>
      <c r="FK477" s="309"/>
      <c r="FL477" s="309"/>
      <c r="FM477" s="309"/>
      <c r="FN477" s="309"/>
      <c r="FO477" s="309"/>
      <c r="FP477" s="309"/>
      <c r="FQ477" s="309"/>
      <c r="FR477" s="309"/>
      <c r="FS477" s="309"/>
      <c r="FT477" s="309"/>
      <c r="FU477" s="309"/>
      <c r="FV477" s="309"/>
      <c r="FW477" s="309"/>
      <c r="FX477" s="309"/>
      <c r="FY477" s="309"/>
      <c r="FZ477" s="309"/>
      <c r="GA477" s="309"/>
      <c r="GB477" s="309"/>
      <c r="GC477" s="309"/>
      <c r="GD477" s="309"/>
      <c r="GE477" s="309"/>
      <c r="GF477" s="309"/>
      <c r="GG477" s="309"/>
      <c r="GH477" s="309"/>
      <c r="GI477" s="309"/>
      <c r="GJ477" s="309"/>
      <c r="GK477" s="309"/>
      <c r="GL477" s="309"/>
      <c r="GM477" s="309"/>
      <c r="GN477" s="309"/>
      <c r="GO477" s="309"/>
      <c r="GP477" s="309"/>
      <c r="GQ477" s="309"/>
      <c r="GR477" s="309"/>
      <c r="GS477" s="309"/>
      <c r="GT477" s="309"/>
      <c r="GU477" s="309"/>
      <c r="GV477" s="309"/>
      <c r="GW477" s="309"/>
      <c r="GX477" s="309"/>
      <c r="GY477" s="309"/>
      <c r="GZ477" s="309"/>
      <c r="HA477" s="309"/>
      <c r="HB477" s="309"/>
      <c r="HC477" s="309"/>
      <c r="HD477" s="309"/>
      <c r="HE477" s="309"/>
      <c r="HF477" s="309"/>
      <c r="HG477" s="309"/>
      <c r="HH477" s="309"/>
      <c r="HI477" s="309"/>
      <c r="HJ477" s="309"/>
      <c r="HK477" s="309"/>
      <c r="HL477" s="309"/>
      <c r="HM477" s="309"/>
      <c r="HN477" s="309"/>
      <c r="HO477" s="309"/>
      <c r="HP477" s="309"/>
      <c r="HQ477" s="309"/>
      <c r="HR477" s="309"/>
      <c r="HS477" s="309"/>
      <c r="HT477" s="309"/>
      <c r="HU477" s="309"/>
      <c r="HV477" s="309"/>
      <c r="HW477" s="309"/>
      <c r="HX477" s="309"/>
      <c r="HY477" s="309"/>
      <c r="HZ477" s="309"/>
      <c r="IA477" s="309"/>
      <c r="IB477" s="309"/>
      <c r="IC477" s="309"/>
      <c r="ID477" s="309"/>
      <c r="IE477" s="309"/>
      <c r="IF477" s="309"/>
      <c r="IG477" s="309"/>
      <c r="IH477" s="309"/>
    </row>
    <row r="478" spans="1:242" ht="12.75" customHeight="1" x14ac:dyDescent="0.25">
      <c r="A478" s="247"/>
      <c r="B478" s="264"/>
      <c r="C478" s="264"/>
      <c r="D478" s="307"/>
      <c r="E478" s="307"/>
      <c r="F478" s="307"/>
      <c r="G478" s="307"/>
      <c r="H478" s="307"/>
      <c r="I478" s="307"/>
      <c r="J478" s="307"/>
      <c r="K478" s="307"/>
      <c r="L478" s="307"/>
      <c r="M478" s="307"/>
      <c r="N478" s="307"/>
      <c r="O478" s="307"/>
      <c r="P478" s="307"/>
      <c r="Q478" s="307"/>
      <c r="R478" s="307"/>
      <c r="S478" s="307"/>
      <c r="T478" s="307"/>
      <c r="U478" s="307"/>
      <c r="V478" s="307"/>
      <c r="W478" s="307"/>
      <c r="X478" s="307"/>
      <c r="Y478" s="307"/>
      <c r="Z478" s="307"/>
      <c r="AA478" s="307"/>
      <c r="AB478" s="307"/>
      <c r="AC478" s="307"/>
      <c r="AD478" s="307"/>
      <c r="AE478" s="307"/>
      <c r="AF478" s="307"/>
      <c r="AG478" s="307"/>
      <c r="AH478" s="307"/>
      <c r="AI478" s="307"/>
      <c r="AJ478" s="307"/>
      <c r="AK478" s="307"/>
      <c r="AL478" s="307"/>
      <c r="AM478" s="307"/>
      <c r="AN478" s="307"/>
      <c r="AO478" s="307"/>
      <c r="AP478" s="307"/>
      <c r="AQ478" s="307"/>
      <c r="AR478" s="307"/>
      <c r="AS478" s="307"/>
      <c r="AT478" s="307"/>
      <c r="AU478" s="307"/>
      <c r="AV478" s="307"/>
      <c r="AW478" s="307"/>
      <c r="AX478" s="307"/>
      <c r="AY478" s="307"/>
      <c r="AZ478" s="307"/>
      <c r="BA478" s="307"/>
      <c r="BB478" s="307"/>
      <c r="BC478" s="307"/>
      <c r="BD478" s="307"/>
      <c r="BE478" s="307"/>
      <c r="BF478" s="307"/>
      <c r="BG478" s="307"/>
      <c r="BH478" s="307"/>
      <c r="BI478" s="307"/>
      <c r="BJ478" s="307"/>
      <c r="BK478" s="307"/>
      <c r="BL478" s="307"/>
      <c r="BM478" s="307"/>
      <c r="BN478" s="307"/>
      <c r="BO478" s="307"/>
      <c r="BP478" s="307"/>
      <c r="BQ478" s="307"/>
      <c r="BR478" s="307"/>
      <c r="BS478" s="307"/>
      <c r="BT478" s="409"/>
      <c r="BV478" s="309"/>
      <c r="BW478" s="309"/>
      <c r="BX478" s="309"/>
      <c r="BY478" s="309"/>
      <c r="BZ478" s="309"/>
      <c r="CA478" s="309"/>
      <c r="CB478" s="309"/>
      <c r="CC478" s="309"/>
      <c r="CD478" s="309"/>
      <c r="CE478" s="309"/>
      <c r="CF478" s="309"/>
      <c r="CG478" s="309"/>
      <c r="CH478" s="309"/>
      <c r="CI478" s="309"/>
      <c r="CJ478" s="309"/>
      <c r="CK478" s="309"/>
      <c r="CL478" s="309"/>
      <c r="CM478" s="309"/>
      <c r="CN478" s="309"/>
      <c r="CO478" s="309"/>
      <c r="CP478" s="309"/>
      <c r="CQ478" s="309"/>
      <c r="CR478" s="309"/>
      <c r="CS478" s="309"/>
      <c r="CT478" s="309"/>
      <c r="CU478" s="309"/>
      <c r="CV478" s="309"/>
      <c r="CW478" s="309"/>
      <c r="CX478" s="309"/>
      <c r="CY478" s="309"/>
      <c r="CZ478" s="309"/>
      <c r="DA478" s="309"/>
      <c r="DB478" s="309"/>
      <c r="DC478" s="309"/>
      <c r="DD478" s="309"/>
      <c r="DE478" s="309"/>
      <c r="DF478" s="309"/>
      <c r="DG478" s="309"/>
      <c r="DH478" s="309"/>
      <c r="DI478" s="309"/>
      <c r="DJ478" s="309"/>
      <c r="DK478" s="309"/>
      <c r="DL478" s="309"/>
      <c r="DM478" s="309"/>
      <c r="DN478" s="309"/>
      <c r="DO478" s="309"/>
      <c r="DP478" s="309"/>
      <c r="DQ478" s="309"/>
      <c r="DR478" s="309"/>
      <c r="DS478" s="309"/>
      <c r="DT478" s="309"/>
      <c r="DU478" s="309"/>
      <c r="DV478" s="309"/>
      <c r="DW478" s="309"/>
      <c r="DX478" s="309"/>
      <c r="DY478" s="309"/>
      <c r="DZ478" s="309"/>
      <c r="EA478" s="309"/>
      <c r="EB478" s="309"/>
      <c r="EC478" s="309"/>
      <c r="ED478" s="309"/>
      <c r="EE478" s="309"/>
      <c r="EF478" s="309"/>
      <c r="EG478" s="309"/>
      <c r="EH478" s="309"/>
      <c r="EI478" s="309"/>
      <c r="EJ478" s="309"/>
      <c r="EK478" s="309"/>
      <c r="EL478" s="309"/>
      <c r="EM478" s="309"/>
      <c r="EN478" s="309"/>
      <c r="EO478" s="309"/>
      <c r="EP478" s="309"/>
      <c r="EQ478" s="309"/>
      <c r="ER478" s="309"/>
      <c r="ES478" s="309"/>
      <c r="ET478" s="309"/>
      <c r="EU478" s="309"/>
      <c r="EV478" s="309"/>
      <c r="EW478" s="309"/>
      <c r="EX478" s="309"/>
      <c r="EY478" s="309"/>
      <c r="EZ478" s="309"/>
      <c r="FA478" s="309"/>
      <c r="FB478" s="309"/>
      <c r="FC478" s="309"/>
      <c r="FD478" s="309"/>
      <c r="FE478" s="309"/>
      <c r="FF478" s="309"/>
      <c r="FG478" s="309"/>
      <c r="FH478" s="309"/>
      <c r="FI478" s="309"/>
      <c r="FJ478" s="309"/>
      <c r="FK478" s="309"/>
      <c r="FL478" s="309"/>
      <c r="FM478" s="309"/>
      <c r="FN478" s="309"/>
      <c r="FO478" s="309"/>
      <c r="FP478" s="309"/>
      <c r="FQ478" s="309"/>
      <c r="FR478" s="309"/>
      <c r="FS478" s="309"/>
      <c r="FT478" s="309"/>
      <c r="FU478" s="309"/>
      <c r="FV478" s="309"/>
      <c r="FW478" s="309"/>
      <c r="FX478" s="309"/>
      <c r="FY478" s="309"/>
      <c r="FZ478" s="309"/>
      <c r="GA478" s="309"/>
      <c r="GB478" s="309"/>
      <c r="GC478" s="309"/>
      <c r="GD478" s="309"/>
      <c r="GE478" s="309"/>
      <c r="GF478" s="309"/>
      <c r="GG478" s="309"/>
      <c r="GH478" s="309"/>
      <c r="GI478" s="309"/>
      <c r="GJ478" s="309"/>
      <c r="GK478" s="309"/>
      <c r="GL478" s="309"/>
      <c r="GM478" s="309"/>
      <c r="GN478" s="309"/>
      <c r="GO478" s="309"/>
      <c r="GP478" s="309"/>
      <c r="GQ478" s="309"/>
      <c r="GR478" s="309"/>
      <c r="GS478" s="309"/>
      <c r="GT478" s="309"/>
      <c r="GU478" s="309"/>
      <c r="GV478" s="309"/>
      <c r="GW478" s="309"/>
      <c r="GX478" s="309"/>
      <c r="GY478" s="309"/>
      <c r="GZ478" s="309"/>
      <c r="HA478" s="309"/>
      <c r="HB478" s="309"/>
      <c r="HC478" s="309"/>
      <c r="HD478" s="309"/>
      <c r="HE478" s="309"/>
      <c r="HF478" s="309"/>
      <c r="HG478" s="309"/>
      <c r="HH478" s="309"/>
      <c r="HI478" s="309"/>
      <c r="HJ478" s="309"/>
      <c r="HK478" s="309"/>
      <c r="HL478" s="309"/>
      <c r="HM478" s="309"/>
      <c r="HN478" s="309"/>
      <c r="HO478" s="309"/>
      <c r="HP478" s="309"/>
      <c r="HQ478" s="309"/>
      <c r="HR478" s="309"/>
      <c r="HS478" s="309"/>
      <c r="HT478" s="309"/>
      <c r="HU478" s="309"/>
      <c r="HV478" s="309"/>
      <c r="HW478" s="309"/>
      <c r="HX478" s="309"/>
      <c r="HY478" s="309"/>
      <c r="HZ478" s="309"/>
      <c r="IA478" s="309"/>
      <c r="IB478" s="309"/>
      <c r="IC478" s="309"/>
      <c r="ID478" s="309"/>
      <c r="IE478" s="309"/>
      <c r="IF478" s="309"/>
      <c r="IG478" s="309"/>
      <c r="IH478" s="309"/>
    </row>
    <row r="479" spans="1:242" ht="12.75" customHeight="1" x14ac:dyDescent="0.25">
      <c r="A479" s="247"/>
      <c r="B479" s="264"/>
      <c r="C479" s="264"/>
      <c r="D479" s="307"/>
      <c r="E479" s="307"/>
      <c r="F479" s="307"/>
      <c r="G479" s="307"/>
      <c r="H479" s="307"/>
      <c r="I479" s="307"/>
      <c r="J479" s="307"/>
      <c r="K479" s="307"/>
      <c r="L479" s="307"/>
      <c r="M479" s="307"/>
      <c r="N479" s="307"/>
      <c r="O479" s="307"/>
      <c r="P479" s="307"/>
      <c r="Q479" s="307"/>
      <c r="R479" s="307"/>
      <c r="S479" s="307"/>
      <c r="T479" s="307"/>
      <c r="U479" s="307"/>
      <c r="V479" s="307"/>
      <c r="W479" s="307"/>
      <c r="X479" s="307"/>
      <c r="Y479" s="307"/>
      <c r="Z479" s="307"/>
      <c r="AA479" s="307"/>
      <c r="AB479" s="307"/>
      <c r="AC479" s="307"/>
      <c r="AD479" s="307"/>
      <c r="AE479" s="307"/>
      <c r="AF479" s="307"/>
      <c r="AG479" s="307"/>
      <c r="AH479" s="307"/>
      <c r="AI479" s="307"/>
      <c r="AJ479" s="307"/>
      <c r="AK479" s="307"/>
      <c r="AL479" s="307"/>
      <c r="AM479" s="307"/>
      <c r="AN479" s="307"/>
      <c r="AO479" s="307"/>
      <c r="AP479" s="307"/>
      <c r="AQ479" s="307"/>
      <c r="AR479" s="307"/>
      <c r="AS479" s="307"/>
      <c r="AT479" s="307"/>
      <c r="AU479" s="307"/>
      <c r="AV479" s="307"/>
      <c r="AW479" s="307"/>
      <c r="AX479" s="307"/>
      <c r="AY479" s="307"/>
      <c r="AZ479" s="307"/>
      <c r="BA479" s="307"/>
      <c r="BB479" s="307"/>
      <c r="BC479" s="307"/>
      <c r="BD479" s="307"/>
      <c r="BE479" s="307"/>
      <c r="BF479" s="307"/>
      <c r="BG479" s="307"/>
      <c r="BH479" s="307"/>
      <c r="BI479" s="307"/>
      <c r="BJ479" s="307"/>
      <c r="BK479" s="307"/>
      <c r="BL479" s="307"/>
      <c r="BM479" s="307"/>
      <c r="BN479" s="307"/>
      <c r="BO479" s="307"/>
      <c r="BP479" s="307"/>
      <c r="BQ479" s="307"/>
      <c r="BR479" s="307"/>
      <c r="BS479" s="307"/>
      <c r="BT479" s="409"/>
      <c r="BV479" s="309"/>
      <c r="BW479" s="309"/>
      <c r="BX479" s="309"/>
      <c r="BY479" s="309"/>
      <c r="BZ479" s="309"/>
      <c r="CA479" s="309"/>
      <c r="CB479" s="309"/>
      <c r="CC479" s="309"/>
      <c r="CD479" s="309"/>
      <c r="CE479" s="309"/>
      <c r="CF479" s="309"/>
      <c r="CG479" s="309"/>
      <c r="CH479" s="309"/>
      <c r="CI479" s="309"/>
      <c r="CJ479" s="309"/>
      <c r="CK479" s="309"/>
      <c r="CL479" s="309"/>
      <c r="CM479" s="309"/>
      <c r="CN479" s="309"/>
      <c r="CO479" s="309"/>
      <c r="CP479" s="309"/>
      <c r="CQ479" s="309"/>
      <c r="CR479" s="309"/>
      <c r="CS479" s="309"/>
      <c r="CT479" s="309"/>
      <c r="CU479" s="309"/>
      <c r="CV479" s="309"/>
      <c r="CW479" s="309"/>
      <c r="CX479" s="309"/>
      <c r="CY479" s="309"/>
      <c r="CZ479" s="309"/>
      <c r="DA479" s="309"/>
      <c r="DB479" s="309"/>
      <c r="DC479" s="309"/>
      <c r="DD479" s="309"/>
      <c r="DE479" s="309"/>
      <c r="DF479" s="309"/>
      <c r="DG479" s="309"/>
      <c r="DH479" s="309"/>
      <c r="DI479" s="309"/>
      <c r="DJ479" s="309"/>
      <c r="DK479" s="309"/>
      <c r="DL479" s="309"/>
      <c r="DM479" s="309"/>
      <c r="DN479" s="309"/>
      <c r="DO479" s="309"/>
      <c r="DP479" s="309"/>
      <c r="DQ479" s="309"/>
      <c r="DR479" s="309"/>
      <c r="DS479" s="309"/>
      <c r="DT479" s="309"/>
      <c r="DU479" s="309"/>
      <c r="DV479" s="309"/>
      <c r="DW479" s="309"/>
      <c r="DX479" s="309"/>
      <c r="DY479" s="309"/>
      <c r="DZ479" s="309"/>
      <c r="EA479" s="309"/>
      <c r="EB479" s="309"/>
      <c r="EC479" s="309"/>
      <c r="ED479" s="309"/>
      <c r="EE479" s="309"/>
      <c r="EF479" s="309"/>
      <c r="EG479" s="309"/>
      <c r="EH479" s="309"/>
      <c r="EI479" s="309"/>
      <c r="EJ479" s="309"/>
      <c r="EK479" s="309"/>
      <c r="EL479" s="309"/>
      <c r="EM479" s="309"/>
      <c r="EN479" s="309"/>
      <c r="EO479" s="309"/>
      <c r="EP479" s="309"/>
      <c r="EQ479" s="309"/>
      <c r="ER479" s="309"/>
      <c r="ES479" s="309"/>
      <c r="ET479" s="309"/>
      <c r="EU479" s="309"/>
      <c r="EV479" s="309"/>
      <c r="EW479" s="309"/>
      <c r="EX479" s="309"/>
      <c r="EY479" s="309"/>
      <c r="EZ479" s="309"/>
      <c r="FA479" s="309"/>
      <c r="FB479" s="309"/>
      <c r="FC479" s="309"/>
      <c r="FD479" s="309"/>
      <c r="FE479" s="309"/>
      <c r="FF479" s="309"/>
      <c r="FG479" s="309"/>
      <c r="FH479" s="309"/>
      <c r="FI479" s="309"/>
      <c r="FJ479" s="309"/>
      <c r="FK479" s="309"/>
      <c r="FL479" s="309"/>
      <c r="FM479" s="309"/>
      <c r="FN479" s="309"/>
      <c r="FO479" s="309"/>
      <c r="FP479" s="309"/>
      <c r="FQ479" s="309"/>
      <c r="FR479" s="309"/>
      <c r="FS479" s="309"/>
      <c r="FT479" s="309"/>
      <c r="FU479" s="309"/>
      <c r="FV479" s="309"/>
      <c r="FW479" s="309"/>
      <c r="FX479" s="309"/>
      <c r="FY479" s="309"/>
      <c r="FZ479" s="309"/>
      <c r="GA479" s="309"/>
      <c r="GB479" s="309"/>
      <c r="GC479" s="309"/>
      <c r="GD479" s="309"/>
      <c r="GE479" s="309"/>
      <c r="GF479" s="309"/>
      <c r="GG479" s="309"/>
      <c r="GH479" s="309"/>
      <c r="GI479" s="309"/>
      <c r="GJ479" s="309"/>
      <c r="GK479" s="309"/>
      <c r="GL479" s="309"/>
      <c r="GM479" s="309"/>
      <c r="GN479" s="309"/>
      <c r="GO479" s="309"/>
      <c r="GP479" s="309"/>
      <c r="GQ479" s="309"/>
      <c r="GR479" s="309"/>
      <c r="GS479" s="309"/>
      <c r="GT479" s="309"/>
      <c r="GU479" s="309"/>
      <c r="GV479" s="309"/>
      <c r="GW479" s="309"/>
      <c r="GX479" s="309"/>
      <c r="GY479" s="309"/>
      <c r="GZ479" s="309"/>
      <c r="HA479" s="309"/>
      <c r="HB479" s="309"/>
      <c r="HC479" s="309"/>
      <c r="HD479" s="309"/>
      <c r="HE479" s="309"/>
      <c r="HF479" s="309"/>
      <c r="HG479" s="309"/>
      <c r="HH479" s="309"/>
      <c r="HI479" s="309"/>
      <c r="HJ479" s="309"/>
      <c r="HK479" s="309"/>
      <c r="HL479" s="309"/>
      <c r="HM479" s="309"/>
      <c r="HN479" s="309"/>
      <c r="HO479" s="309"/>
      <c r="HP479" s="309"/>
      <c r="HQ479" s="309"/>
      <c r="HR479" s="309"/>
      <c r="HS479" s="309"/>
      <c r="HT479" s="309"/>
      <c r="HU479" s="309"/>
      <c r="HV479" s="309"/>
      <c r="HW479" s="309"/>
      <c r="HX479" s="309"/>
      <c r="HY479" s="309"/>
      <c r="HZ479" s="309"/>
      <c r="IA479" s="309"/>
      <c r="IB479" s="309"/>
      <c r="IC479" s="309"/>
      <c r="ID479" s="309"/>
      <c r="IE479" s="309"/>
      <c r="IF479" s="309"/>
      <c r="IG479" s="309"/>
      <c r="IH479" s="309"/>
    </row>
    <row r="480" spans="1:242" ht="12.75" customHeight="1" x14ac:dyDescent="0.25">
      <c r="A480" s="247"/>
      <c r="B480" s="264"/>
      <c r="C480" s="264"/>
      <c r="D480" s="307"/>
      <c r="E480" s="307"/>
      <c r="F480" s="307"/>
      <c r="G480" s="307"/>
      <c r="H480" s="307"/>
      <c r="I480" s="307"/>
      <c r="J480" s="307"/>
      <c r="K480" s="307"/>
      <c r="L480" s="307"/>
      <c r="M480" s="307"/>
      <c r="N480" s="307"/>
      <c r="O480" s="307"/>
      <c r="P480" s="307"/>
      <c r="Q480" s="307"/>
      <c r="R480" s="307"/>
      <c r="S480" s="307"/>
      <c r="T480" s="307"/>
      <c r="U480" s="307"/>
      <c r="V480" s="307"/>
      <c r="W480" s="307"/>
      <c r="X480" s="307"/>
      <c r="Y480" s="307"/>
      <c r="Z480" s="307"/>
      <c r="AA480" s="307"/>
      <c r="AB480" s="307"/>
      <c r="AC480" s="307"/>
      <c r="AD480" s="307"/>
      <c r="AE480" s="307"/>
      <c r="AF480" s="307"/>
      <c r="AG480" s="307"/>
      <c r="AH480" s="307"/>
      <c r="AI480" s="307"/>
      <c r="AJ480" s="307"/>
      <c r="AK480" s="307"/>
      <c r="AL480" s="307"/>
      <c r="AM480" s="307"/>
      <c r="AN480" s="307"/>
      <c r="AO480" s="307"/>
      <c r="AP480" s="307"/>
      <c r="AQ480" s="307"/>
      <c r="AR480" s="307"/>
      <c r="AS480" s="307"/>
      <c r="AT480" s="307"/>
      <c r="AU480" s="307"/>
      <c r="AV480" s="307"/>
      <c r="AW480" s="307"/>
      <c r="AX480" s="307"/>
      <c r="AY480" s="307"/>
      <c r="AZ480" s="307"/>
      <c r="BA480" s="307"/>
      <c r="BB480" s="307"/>
      <c r="BC480" s="307"/>
      <c r="BD480" s="307"/>
      <c r="BE480" s="307"/>
      <c r="BF480" s="307"/>
      <c r="BG480" s="307"/>
      <c r="BH480" s="307"/>
      <c r="BI480" s="307"/>
      <c r="BJ480" s="307"/>
      <c r="BK480" s="307"/>
      <c r="BL480" s="307"/>
      <c r="BM480" s="307"/>
      <c r="BN480" s="307"/>
      <c r="BO480" s="307"/>
      <c r="BP480" s="307"/>
      <c r="BQ480" s="307"/>
      <c r="BR480" s="307"/>
      <c r="BS480" s="307"/>
      <c r="BT480" s="409"/>
      <c r="BV480" s="309"/>
      <c r="BW480" s="309"/>
      <c r="BX480" s="309"/>
      <c r="BY480" s="309"/>
      <c r="BZ480" s="309"/>
      <c r="CA480" s="309"/>
      <c r="CB480" s="309"/>
      <c r="CC480" s="309"/>
      <c r="CD480" s="309"/>
      <c r="CE480" s="309"/>
      <c r="CF480" s="309"/>
      <c r="CG480" s="309"/>
      <c r="CH480" s="309"/>
      <c r="CI480" s="309"/>
      <c r="CJ480" s="309"/>
      <c r="CK480" s="309"/>
      <c r="CL480" s="309"/>
      <c r="CM480" s="309"/>
      <c r="CN480" s="309"/>
      <c r="CO480" s="309"/>
      <c r="CP480" s="309"/>
      <c r="CQ480" s="309"/>
      <c r="CR480" s="309"/>
      <c r="CS480" s="309"/>
      <c r="CT480" s="309"/>
      <c r="CU480" s="309"/>
      <c r="CV480" s="309"/>
      <c r="CW480" s="309"/>
      <c r="CX480" s="309"/>
      <c r="CY480" s="309"/>
      <c r="CZ480" s="309"/>
      <c r="DA480" s="309"/>
      <c r="DB480" s="309"/>
      <c r="DC480" s="309"/>
      <c r="DD480" s="309"/>
      <c r="DE480" s="309"/>
      <c r="DF480" s="309"/>
      <c r="DG480" s="309"/>
      <c r="DH480" s="309"/>
      <c r="DI480" s="309"/>
      <c r="DJ480" s="309"/>
      <c r="DK480" s="309"/>
      <c r="DL480" s="309"/>
      <c r="DM480" s="309"/>
      <c r="DN480" s="309"/>
      <c r="DO480" s="309"/>
      <c r="DP480" s="309"/>
      <c r="DQ480" s="309"/>
      <c r="DR480" s="309"/>
      <c r="DS480" s="309"/>
      <c r="DT480" s="309"/>
      <c r="DU480" s="309"/>
      <c r="DV480" s="309"/>
      <c r="DW480" s="309"/>
      <c r="DX480" s="309"/>
      <c r="DY480" s="309"/>
      <c r="DZ480" s="309"/>
      <c r="EA480" s="309"/>
      <c r="EB480" s="309"/>
      <c r="EC480" s="309"/>
      <c r="ED480" s="309"/>
      <c r="EE480" s="309"/>
      <c r="EF480" s="309"/>
      <c r="EG480" s="309"/>
      <c r="EH480" s="309"/>
      <c r="EI480" s="309"/>
      <c r="EJ480" s="309"/>
      <c r="EK480" s="309"/>
      <c r="EL480" s="309"/>
      <c r="EM480" s="309"/>
      <c r="EN480" s="309"/>
      <c r="EO480" s="309"/>
      <c r="EP480" s="309"/>
      <c r="EQ480" s="309"/>
      <c r="ER480" s="309"/>
      <c r="ES480" s="309"/>
      <c r="ET480" s="309"/>
      <c r="EU480" s="309"/>
      <c r="EV480" s="309"/>
      <c r="EW480" s="309"/>
      <c r="EX480" s="309"/>
      <c r="EY480" s="309"/>
      <c r="EZ480" s="309"/>
      <c r="FA480" s="309"/>
      <c r="FB480" s="309"/>
      <c r="FC480" s="309"/>
      <c r="FD480" s="309"/>
      <c r="FE480" s="309"/>
      <c r="FF480" s="309"/>
      <c r="FG480" s="309"/>
      <c r="FH480" s="309"/>
      <c r="FI480" s="309"/>
      <c r="FJ480" s="309"/>
      <c r="FK480" s="309"/>
      <c r="FL480" s="309"/>
      <c r="FM480" s="309"/>
      <c r="FN480" s="309"/>
      <c r="FO480" s="309"/>
      <c r="FP480" s="309"/>
      <c r="FQ480" s="309"/>
      <c r="FR480" s="309"/>
      <c r="FS480" s="309"/>
      <c r="FT480" s="309"/>
      <c r="FU480" s="309"/>
      <c r="FV480" s="309"/>
      <c r="FW480" s="309"/>
      <c r="FX480" s="309"/>
      <c r="FY480" s="309"/>
      <c r="FZ480" s="309"/>
      <c r="GA480" s="309"/>
      <c r="GB480" s="309"/>
      <c r="GC480" s="309"/>
      <c r="GD480" s="309"/>
      <c r="GE480" s="309"/>
      <c r="GF480" s="309"/>
      <c r="GG480" s="309"/>
      <c r="GH480" s="309"/>
      <c r="GI480" s="309"/>
      <c r="GJ480" s="309"/>
      <c r="GK480" s="309"/>
      <c r="GL480" s="309"/>
      <c r="GM480" s="309"/>
      <c r="GN480" s="309"/>
      <c r="GO480" s="309"/>
      <c r="GP480" s="309"/>
      <c r="GQ480" s="309"/>
      <c r="GR480" s="309"/>
      <c r="GS480" s="309"/>
      <c r="GT480" s="309"/>
      <c r="GU480" s="309"/>
      <c r="GV480" s="309"/>
      <c r="GW480" s="309"/>
      <c r="GX480" s="309"/>
      <c r="GY480" s="309"/>
      <c r="GZ480" s="309"/>
      <c r="HA480" s="309"/>
      <c r="HB480" s="309"/>
      <c r="HC480" s="309"/>
      <c r="HD480" s="309"/>
      <c r="HE480" s="309"/>
      <c r="HF480" s="309"/>
      <c r="HG480" s="309"/>
      <c r="HH480" s="309"/>
      <c r="HI480" s="309"/>
      <c r="HJ480" s="309"/>
      <c r="HK480" s="309"/>
      <c r="HL480" s="309"/>
      <c r="HM480" s="309"/>
      <c r="HN480" s="309"/>
      <c r="HO480" s="309"/>
      <c r="HP480" s="309"/>
      <c r="HQ480" s="309"/>
      <c r="HR480" s="309"/>
      <c r="HS480" s="309"/>
      <c r="HT480" s="309"/>
      <c r="HU480" s="309"/>
      <c r="HV480" s="309"/>
      <c r="HW480" s="309"/>
      <c r="HX480" s="309"/>
      <c r="HY480" s="309"/>
      <c r="HZ480" s="309"/>
      <c r="IA480" s="309"/>
      <c r="IB480" s="309"/>
      <c r="IC480" s="309"/>
      <c r="ID480" s="309"/>
      <c r="IE480" s="309"/>
      <c r="IF480" s="309"/>
      <c r="IG480" s="309"/>
      <c r="IH480" s="309"/>
    </row>
    <row r="481" spans="1:242" ht="12.75" customHeight="1" x14ac:dyDescent="0.25">
      <c r="A481" s="247"/>
      <c r="B481" s="264"/>
      <c r="C481" s="264"/>
      <c r="D481" s="307"/>
      <c r="E481" s="307"/>
      <c r="F481" s="307"/>
      <c r="G481" s="307"/>
      <c r="H481" s="307"/>
      <c r="I481" s="307"/>
      <c r="J481" s="307"/>
      <c r="K481" s="307"/>
      <c r="L481" s="307"/>
      <c r="M481" s="307"/>
      <c r="N481" s="307"/>
      <c r="O481" s="307"/>
      <c r="P481" s="307"/>
      <c r="Q481" s="307"/>
      <c r="R481" s="307"/>
      <c r="S481" s="307"/>
      <c r="T481" s="307"/>
      <c r="U481" s="307"/>
      <c r="V481" s="307"/>
      <c r="W481" s="307"/>
      <c r="X481" s="307"/>
      <c r="Y481" s="307"/>
      <c r="Z481" s="307"/>
      <c r="AA481" s="307"/>
      <c r="AB481" s="307"/>
      <c r="AC481" s="307"/>
      <c r="AD481" s="307"/>
      <c r="AE481" s="307"/>
      <c r="AF481" s="307"/>
      <c r="AG481" s="307"/>
      <c r="AH481" s="307"/>
      <c r="AI481" s="307"/>
      <c r="AJ481" s="307"/>
      <c r="AK481" s="307"/>
      <c r="AL481" s="307"/>
      <c r="AM481" s="307"/>
      <c r="AN481" s="307"/>
      <c r="AO481" s="307"/>
      <c r="AP481" s="307"/>
      <c r="AQ481" s="307"/>
      <c r="AR481" s="307"/>
      <c r="AS481" s="307"/>
      <c r="AT481" s="307"/>
      <c r="AU481" s="307"/>
      <c r="AV481" s="307"/>
      <c r="AW481" s="307"/>
      <c r="AX481" s="307"/>
      <c r="AY481" s="307"/>
      <c r="AZ481" s="307"/>
      <c r="BA481" s="307"/>
      <c r="BB481" s="307"/>
      <c r="BC481" s="307"/>
      <c r="BD481" s="307"/>
      <c r="BE481" s="307"/>
      <c r="BF481" s="307"/>
      <c r="BG481" s="307"/>
      <c r="BH481" s="307"/>
      <c r="BI481" s="307"/>
      <c r="BJ481" s="307"/>
      <c r="BK481" s="307"/>
      <c r="BL481" s="307"/>
      <c r="BM481" s="307"/>
      <c r="BN481" s="307"/>
      <c r="BO481" s="307"/>
      <c r="BP481" s="307"/>
      <c r="BQ481" s="307"/>
      <c r="BR481" s="307"/>
      <c r="BS481" s="307"/>
      <c r="BT481" s="409"/>
      <c r="BV481" s="309"/>
      <c r="BW481" s="309"/>
      <c r="BX481" s="309"/>
      <c r="BY481" s="309"/>
      <c r="BZ481" s="309"/>
      <c r="CA481" s="309"/>
      <c r="CB481" s="309"/>
      <c r="CC481" s="309"/>
      <c r="CD481" s="309"/>
      <c r="CE481" s="309"/>
      <c r="CF481" s="309"/>
      <c r="CG481" s="309"/>
      <c r="CH481" s="309"/>
      <c r="CI481" s="309"/>
      <c r="CJ481" s="309"/>
      <c r="CK481" s="309"/>
      <c r="CL481" s="309"/>
      <c r="CM481" s="309"/>
      <c r="CN481" s="309"/>
      <c r="CO481" s="309"/>
      <c r="CP481" s="309"/>
      <c r="CQ481" s="309"/>
      <c r="CR481" s="309"/>
      <c r="CS481" s="309"/>
      <c r="CT481" s="309"/>
      <c r="CU481" s="309"/>
      <c r="CV481" s="309"/>
      <c r="CW481" s="309"/>
      <c r="CX481" s="309"/>
      <c r="CY481" s="309"/>
      <c r="CZ481" s="309"/>
      <c r="DA481" s="309"/>
      <c r="DB481" s="309"/>
      <c r="DC481" s="309"/>
      <c r="DD481" s="309"/>
      <c r="DE481" s="309"/>
      <c r="DF481" s="309"/>
      <c r="DG481" s="309"/>
      <c r="DH481" s="309"/>
      <c r="DI481" s="309"/>
      <c r="DJ481" s="309"/>
      <c r="DK481" s="309"/>
      <c r="DL481" s="309"/>
      <c r="DM481" s="309"/>
      <c r="DN481" s="309"/>
      <c r="DO481" s="309"/>
      <c r="DP481" s="309"/>
      <c r="DQ481" s="309"/>
      <c r="DR481" s="309"/>
      <c r="DS481" s="309"/>
      <c r="DT481" s="309"/>
      <c r="DU481" s="309"/>
      <c r="DV481" s="309"/>
      <c r="DW481" s="309"/>
      <c r="DX481" s="309"/>
      <c r="DY481" s="309"/>
      <c r="DZ481" s="309"/>
      <c r="EA481" s="309"/>
      <c r="EB481" s="309"/>
      <c r="EC481" s="309"/>
      <c r="ED481" s="309"/>
      <c r="EE481" s="309"/>
      <c r="EF481" s="309"/>
      <c r="EG481" s="309"/>
      <c r="EH481" s="309"/>
      <c r="EI481" s="309"/>
      <c r="EJ481" s="309"/>
      <c r="EK481" s="309"/>
      <c r="EL481" s="309"/>
      <c r="EM481" s="309"/>
      <c r="EN481" s="309"/>
      <c r="EO481" s="309"/>
      <c r="EP481" s="309"/>
      <c r="EQ481" s="309"/>
      <c r="ER481" s="309"/>
      <c r="ES481" s="309"/>
      <c r="ET481" s="309"/>
      <c r="EU481" s="309"/>
      <c r="EV481" s="309"/>
      <c r="EW481" s="309"/>
      <c r="EX481" s="309"/>
      <c r="EY481" s="309"/>
      <c r="EZ481" s="309"/>
      <c r="FA481" s="309"/>
      <c r="FB481" s="309"/>
      <c r="FC481" s="309"/>
      <c r="FD481" s="309"/>
      <c r="FE481" s="309"/>
      <c r="FF481" s="309"/>
      <c r="FG481" s="309"/>
      <c r="FH481" s="309"/>
      <c r="FI481" s="309"/>
      <c r="FJ481" s="309"/>
      <c r="FK481" s="309"/>
      <c r="FL481" s="309"/>
      <c r="FM481" s="309"/>
      <c r="FN481" s="309"/>
      <c r="FO481" s="309"/>
      <c r="FP481" s="309"/>
      <c r="FQ481" s="309"/>
      <c r="FR481" s="309"/>
      <c r="FS481" s="309"/>
      <c r="FT481" s="309"/>
      <c r="FU481" s="309"/>
      <c r="FV481" s="309"/>
      <c r="FW481" s="309"/>
      <c r="FX481" s="309"/>
      <c r="FY481" s="309"/>
      <c r="FZ481" s="309"/>
      <c r="GA481" s="309"/>
      <c r="GB481" s="309"/>
      <c r="GC481" s="309"/>
      <c r="GD481" s="309"/>
      <c r="GE481" s="309"/>
      <c r="GF481" s="309"/>
      <c r="GG481" s="309"/>
      <c r="GH481" s="309"/>
      <c r="GI481" s="309"/>
      <c r="GJ481" s="309"/>
      <c r="GK481" s="309"/>
      <c r="GL481" s="309"/>
      <c r="GM481" s="309"/>
      <c r="GN481" s="309"/>
      <c r="GO481" s="309"/>
      <c r="GP481" s="309"/>
      <c r="GQ481" s="309"/>
      <c r="GR481" s="309"/>
      <c r="GS481" s="309"/>
      <c r="GT481" s="309"/>
      <c r="GU481" s="309"/>
      <c r="GV481" s="309"/>
      <c r="GW481" s="309"/>
      <c r="GX481" s="309"/>
      <c r="GY481" s="309"/>
      <c r="GZ481" s="309"/>
      <c r="HA481" s="309"/>
      <c r="HB481" s="309"/>
      <c r="HC481" s="309"/>
      <c r="HD481" s="309"/>
      <c r="HE481" s="309"/>
      <c r="HF481" s="309"/>
      <c r="HG481" s="309"/>
      <c r="HH481" s="309"/>
      <c r="HI481" s="309"/>
      <c r="HJ481" s="309"/>
      <c r="HK481" s="309"/>
      <c r="HL481" s="309"/>
      <c r="HM481" s="309"/>
      <c r="HN481" s="309"/>
      <c r="HO481" s="309"/>
      <c r="HP481" s="309"/>
      <c r="HQ481" s="309"/>
      <c r="HR481" s="309"/>
      <c r="HS481" s="309"/>
      <c r="HT481" s="309"/>
      <c r="HU481" s="309"/>
      <c r="HV481" s="309"/>
      <c r="HW481" s="309"/>
      <c r="HX481" s="309"/>
      <c r="HY481" s="309"/>
      <c r="HZ481" s="309"/>
      <c r="IA481" s="309"/>
      <c r="IB481" s="309"/>
      <c r="IC481" s="309"/>
      <c r="ID481" s="309"/>
      <c r="IE481" s="309"/>
      <c r="IF481" s="309"/>
      <c r="IG481" s="309"/>
      <c r="IH481" s="309"/>
    </row>
    <row r="482" spans="1:242" ht="12.75" customHeight="1" x14ac:dyDescent="0.25">
      <c r="A482" s="247"/>
      <c r="B482" s="264"/>
      <c r="C482" s="264"/>
      <c r="D482" s="307"/>
      <c r="E482" s="307"/>
      <c r="F482" s="307"/>
      <c r="G482" s="307"/>
      <c r="H482" s="307"/>
      <c r="I482" s="307"/>
      <c r="J482" s="307"/>
      <c r="K482" s="307"/>
      <c r="L482" s="307"/>
      <c r="M482" s="307"/>
      <c r="N482" s="307"/>
      <c r="O482" s="307"/>
      <c r="P482" s="307"/>
      <c r="Q482" s="307"/>
      <c r="R482" s="307"/>
      <c r="S482" s="307"/>
      <c r="T482" s="307"/>
      <c r="U482" s="307"/>
      <c r="V482" s="307"/>
      <c r="W482" s="307"/>
      <c r="X482" s="307"/>
      <c r="Y482" s="307"/>
      <c r="Z482" s="307"/>
      <c r="AA482" s="307"/>
      <c r="AB482" s="307"/>
      <c r="AC482" s="307"/>
      <c r="AD482" s="307"/>
      <c r="AE482" s="307"/>
      <c r="AF482" s="307"/>
      <c r="AG482" s="307"/>
      <c r="AH482" s="307"/>
      <c r="AI482" s="307"/>
      <c r="AJ482" s="307"/>
      <c r="AK482" s="307"/>
      <c r="AL482" s="307"/>
      <c r="AM482" s="307"/>
      <c r="AN482" s="307"/>
      <c r="AO482" s="307"/>
      <c r="AP482" s="307"/>
      <c r="AQ482" s="307"/>
      <c r="AR482" s="307"/>
      <c r="AS482" s="307"/>
      <c r="AT482" s="307"/>
      <c r="AU482" s="307"/>
      <c r="AV482" s="307"/>
      <c r="AW482" s="307"/>
      <c r="AX482" s="307"/>
      <c r="AY482" s="307"/>
      <c r="AZ482" s="307"/>
      <c r="BA482" s="307"/>
      <c r="BB482" s="307"/>
      <c r="BC482" s="307"/>
      <c r="BD482" s="307"/>
      <c r="BE482" s="307"/>
      <c r="BF482" s="307"/>
      <c r="BG482" s="307"/>
      <c r="BH482" s="307"/>
      <c r="BI482" s="307"/>
      <c r="BJ482" s="307"/>
      <c r="BK482" s="307"/>
      <c r="BL482" s="307"/>
      <c r="BM482" s="307"/>
      <c r="BN482" s="307"/>
      <c r="BO482" s="307"/>
      <c r="BP482" s="307"/>
      <c r="BQ482" s="307"/>
      <c r="BR482" s="307"/>
      <c r="BS482" s="307"/>
      <c r="BT482" s="409"/>
      <c r="BV482" s="309"/>
      <c r="BW482" s="309"/>
      <c r="BX482" s="309"/>
      <c r="BY482" s="309"/>
      <c r="BZ482" s="309"/>
      <c r="CA482" s="309"/>
      <c r="CB482" s="309"/>
      <c r="CC482" s="309"/>
      <c r="CD482" s="309"/>
      <c r="CE482" s="309"/>
      <c r="CF482" s="309"/>
      <c r="CG482" s="309"/>
      <c r="CH482" s="309"/>
      <c r="CI482" s="309"/>
      <c r="CJ482" s="309"/>
      <c r="CK482" s="309"/>
      <c r="CL482" s="309"/>
      <c r="CM482" s="309"/>
      <c r="CN482" s="309"/>
      <c r="CO482" s="309"/>
      <c r="CP482" s="309"/>
      <c r="CQ482" s="309"/>
      <c r="CR482" s="309"/>
      <c r="CS482" s="309"/>
      <c r="CT482" s="309"/>
      <c r="CU482" s="309"/>
      <c r="CV482" s="309"/>
      <c r="CW482" s="309"/>
      <c r="CX482" s="309"/>
      <c r="CY482" s="309"/>
      <c r="CZ482" s="309"/>
      <c r="DA482" s="309"/>
      <c r="DB482" s="309"/>
      <c r="DC482" s="309"/>
      <c r="DD482" s="309"/>
      <c r="DE482" s="309"/>
      <c r="DF482" s="309"/>
      <c r="DG482" s="309"/>
      <c r="DH482" s="309"/>
      <c r="DI482" s="309"/>
      <c r="DJ482" s="309"/>
      <c r="DK482" s="309"/>
      <c r="DL482" s="309"/>
      <c r="DM482" s="309"/>
      <c r="DN482" s="309"/>
      <c r="DO482" s="309"/>
      <c r="DP482" s="309"/>
      <c r="DQ482" s="309"/>
      <c r="DR482" s="309"/>
      <c r="DS482" s="309"/>
      <c r="DT482" s="309"/>
      <c r="DU482" s="309"/>
      <c r="DV482" s="309"/>
      <c r="DW482" s="309"/>
      <c r="DX482" s="309"/>
      <c r="DY482" s="309"/>
      <c r="DZ482" s="309"/>
      <c r="EA482" s="309"/>
      <c r="EB482" s="309"/>
      <c r="EC482" s="309"/>
      <c r="ED482" s="309"/>
      <c r="EE482" s="309"/>
      <c r="EF482" s="309"/>
      <c r="EG482" s="309"/>
      <c r="EH482" s="309"/>
      <c r="EI482" s="309"/>
      <c r="EJ482" s="309"/>
      <c r="EK482" s="309"/>
      <c r="EL482" s="309"/>
      <c r="EM482" s="309"/>
      <c r="EN482" s="309"/>
      <c r="EO482" s="309"/>
      <c r="EP482" s="309"/>
      <c r="EQ482" s="309"/>
      <c r="ER482" s="309"/>
      <c r="ES482" s="309"/>
      <c r="ET482" s="309"/>
      <c r="EU482" s="309"/>
      <c r="EV482" s="309"/>
      <c r="EW482" s="309"/>
      <c r="EX482" s="309"/>
      <c r="EY482" s="309"/>
      <c r="EZ482" s="309"/>
      <c r="FA482" s="309"/>
      <c r="FB482" s="309"/>
      <c r="FC482" s="309"/>
      <c r="FD482" s="309"/>
      <c r="FE482" s="309"/>
      <c r="FF482" s="309"/>
      <c r="FG482" s="309"/>
      <c r="FH482" s="309"/>
      <c r="FI482" s="309"/>
      <c r="FJ482" s="309"/>
      <c r="FK482" s="309"/>
      <c r="FL482" s="309"/>
      <c r="FM482" s="309"/>
      <c r="FN482" s="309"/>
      <c r="FO482" s="309"/>
      <c r="FP482" s="309"/>
      <c r="FQ482" s="309"/>
      <c r="FR482" s="309"/>
      <c r="FS482" s="309"/>
      <c r="FT482" s="309"/>
      <c r="FU482" s="309"/>
      <c r="FV482" s="309"/>
      <c r="FW482" s="309"/>
      <c r="FX482" s="309"/>
      <c r="FY482" s="309"/>
      <c r="FZ482" s="309"/>
      <c r="GA482" s="309"/>
      <c r="GB482" s="309"/>
      <c r="GC482" s="309"/>
      <c r="GD482" s="309"/>
      <c r="GE482" s="309"/>
      <c r="GF482" s="309"/>
      <c r="GG482" s="309"/>
      <c r="GH482" s="309"/>
      <c r="GI482" s="309"/>
      <c r="GJ482" s="309"/>
      <c r="GK482" s="309"/>
      <c r="GL482" s="309"/>
      <c r="GM482" s="309"/>
      <c r="GN482" s="309"/>
      <c r="GO482" s="309"/>
      <c r="GP482" s="309"/>
      <c r="GQ482" s="309"/>
      <c r="GR482" s="309"/>
      <c r="GS482" s="309"/>
      <c r="GT482" s="309"/>
      <c r="GU482" s="309"/>
      <c r="GV482" s="309"/>
      <c r="GW482" s="309"/>
      <c r="GX482" s="309"/>
      <c r="GY482" s="309"/>
      <c r="GZ482" s="309"/>
      <c r="HA482" s="309"/>
      <c r="HB482" s="309"/>
      <c r="HC482" s="309"/>
      <c r="HD482" s="309"/>
      <c r="HE482" s="309"/>
      <c r="HF482" s="309"/>
      <c r="HG482" s="309"/>
      <c r="HH482" s="309"/>
      <c r="HI482" s="309"/>
      <c r="HJ482" s="309"/>
      <c r="HK482" s="309"/>
      <c r="HL482" s="309"/>
      <c r="HM482" s="309"/>
      <c r="HN482" s="309"/>
      <c r="HO482" s="309"/>
      <c r="HP482" s="309"/>
      <c r="HQ482" s="309"/>
      <c r="HR482" s="309"/>
      <c r="HS482" s="309"/>
      <c r="HT482" s="309"/>
      <c r="HU482" s="309"/>
      <c r="HV482" s="309"/>
      <c r="HW482" s="309"/>
      <c r="HX482" s="309"/>
      <c r="HY482" s="309"/>
      <c r="HZ482" s="309"/>
      <c r="IA482" s="309"/>
      <c r="IB482" s="309"/>
      <c r="IC482" s="309"/>
      <c r="ID482" s="309"/>
      <c r="IE482" s="309"/>
      <c r="IF482" s="309"/>
      <c r="IG482" s="309"/>
      <c r="IH482" s="309"/>
    </row>
    <row r="483" spans="1:242" ht="12.75" customHeight="1" x14ac:dyDescent="0.25">
      <c r="A483" s="247"/>
      <c r="B483" s="264"/>
      <c r="C483" s="264"/>
      <c r="D483" s="307"/>
      <c r="E483" s="307"/>
      <c r="F483" s="307"/>
      <c r="G483" s="307"/>
      <c r="H483" s="307"/>
      <c r="I483" s="307"/>
      <c r="J483" s="307"/>
      <c r="K483" s="307"/>
      <c r="L483" s="307"/>
      <c r="M483" s="307"/>
      <c r="N483" s="307"/>
      <c r="O483" s="307"/>
      <c r="P483" s="307"/>
      <c r="Q483" s="307"/>
      <c r="R483" s="307"/>
      <c r="S483" s="307"/>
      <c r="T483" s="307"/>
      <c r="U483" s="307"/>
      <c r="V483" s="307"/>
      <c r="W483" s="307"/>
      <c r="X483" s="307"/>
      <c r="Y483" s="307"/>
      <c r="Z483" s="307"/>
      <c r="AA483" s="307"/>
      <c r="AB483" s="307"/>
      <c r="AC483" s="307"/>
      <c r="AD483" s="307"/>
      <c r="AE483" s="307"/>
      <c r="AF483" s="307"/>
      <c r="AG483" s="307"/>
      <c r="AH483" s="307"/>
      <c r="AI483" s="307"/>
      <c r="AJ483" s="307"/>
      <c r="AK483" s="307"/>
      <c r="AL483" s="307"/>
      <c r="AM483" s="307"/>
      <c r="AN483" s="307"/>
      <c r="AO483" s="307"/>
      <c r="AP483" s="307"/>
      <c r="AQ483" s="307"/>
      <c r="AR483" s="307"/>
      <c r="AS483" s="307"/>
      <c r="AT483" s="307"/>
      <c r="AU483" s="307"/>
      <c r="AV483" s="307"/>
      <c r="AW483" s="307"/>
      <c r="AX483" s="307"/>
      <c r="AY483" s="307"/>
      <c r="AZ483" s="307"/>
      <c r="BA483" s="307"/>
      <c r="BB483" s="307"/>
      <c r="BC483" s="307"/>
      <c r="BD483" s="307"/>
      <c r="BE483" s="307"/>
      <c r="BF483" s="307"/>
      <c r="BG483" s="307"/>
      <c r="BH483" s="307"/>
      <c r="BI483" s="307"/>
      <c r="BJ483" s="307"/>
      <c r="BK483" s="307"/>
      <c r="BL483" s="307"/>
      <c r="BM483" s="307"/>
      <c r="BN483" s="307"/>
      <c r="BO483" s="307"/>
      <c r="BP483" s="307"/>
      <c r="BQ483" s="307"/>
      <c r="BR483" s="307"/>
      <c r="BS483" s="307"/>
      <c r="BT483" s="409"/>
      <c r="BV483" s="309"/>
      <c r="BW483" s="309"/>
      <c r="BX483" s="309"/>
      <c r="BY483" s="309"/>
      <c r="BZ483" s="309"/>
      <c r="CA483" s="309"/>
      <c r="CB483" s="309"/>
      <c r="CC483" s="309"/>
      <c r="CD483" s="309"/>
      <c r="CE483" s="309"/>
      <c r="CF483" s="309"/>
      <c r="CG483" s="309"/>
      <c r="CH483" s="309"/>
      <c r="CI483" s="309"/>
      <c r="CJ483" s="309"/>
      <c r="CK483" s="309"/>
      <c r="CL483" s="309"/>
      <c r="CM483" s="309"/>
      <c r="CN483" s="309"/>
      <c r="CO483" s="309"/>
      <c r="CP483" s="309"/>
      <c r="CQ483" s="309"/>
      <c r="CR483" s="309"/>
      <c r="CS483" s="309"/>
      <c r="CT483" s="309"/>
      <c r="CU483" s="309"/>
      <c r="CV483" s="309"/>
      <c r="CW483" s="309"/>
      <c r="CX483" s="309"/>
      <c r="CY483" s="309"/>
      <c r="CZ483" s="309"/>
      <c r="DA483" s="309"/>
      <c r="DB483" s="309"/>
      <c r="DC483" s="309"/>
      <c r="DD483" s="309"/>
      <c r="DE483" s="309"/>
      <c r="DF483" s="309"/>
      <c r="DG483" s="309"/>
      <c r="DH483" s="309"/>
      <c r="DI483" s="309"/>
      <c r="DJ483" s="309"/>
      <c r="DK483" s="309"/>
      <c r="DL483" s="309"/>
      <c r="DM483" s="309"/>
      <c r="DN483" s="309"/>
      <c r="DO483" s="309"/>
      <c r="DP483" s="309"/>
      <c r="DQ483" s="309"/>
      <c r="DR483" s="309"/>
      <c r="DS483" s="309"/>
      <c r="DT483" s="309"/>
      <c r="DU483" s="309"/>
      <c r="DV483" s="309"/>
      <c r="DW483" s="309"/>
      <c r="DX483" s="309"/>
      <c r="DY483" s="309"/>
      <c r="DZ483" s="309"/>
      <c r="EA483" s="309"/>
      <c r="EB483" s="309"/>
      <c r="EC483" s="309"/>
      <c r="ED483" s="309"/>
      <c r="EE483" s="309"/>
      <c r="EF483" s="309"/>
      <c r="EG483" s="309"/>
      <c r="EH483" s="309"/>
      <c r="EI483" s="309"/>
      <c r="EJ483" s="309"/>
      <c r="EK483" s="309"/>
      <c r="EL483" s="309"/>
      <c r="EM483" s="309"/>
      <c r="EN483" s="309"/>
      <c r="EO483" s="309"/>
      <c r="EP483" s="309"/>
      <c r="EQ483" s="309"/>
      <c r="ER483" s="309"/>
      <c r="ES483" s="309"/>
      <c r="ET483" s="309"/>
      <c r="EU483" s="309"/>
      <c r="EV483" s="309"/>
      <c r="EW483" s="309"/>
      <c r="EX483" s="309"/>
      <c r="EY483" s="309"/>
      <c r="EZ483" s="309"/>
      <c r="FA483" s="309"/>
      <c r="FB483" s="309"/>
      <c r="FC483" s="309"/>
      <c r="FD483" s="309"/>
      <c r="FE483" s="309"/>
      <c r="FF483" s="309"/>
      <c r="FG483" s="309"/>
      <c r="FH483" s="309"/>
      <c r="FI483" s="309"/>
      <c r="FJ483" s="309"/>
      <c r="FK483" s="309"/>
      <c r="FL483" s="309"/>
      <c r="FM483" s="309"/>
      <c r="FN483" s="309"/>
      <c r="FO483" s="309"/>
      <c r="FP483" s="309"/>
      <c r="FQ483" s="309"/>
      <c r="FR483" s="309"/>
      <c r="FS483" s="309"/>
      <c r="FT483" s="309"/>
      <c r="FU483" s="309"/>
      <c r="FV483" s="309"/>
      <c r="FW483" s="309"/>
      <c r="FX483" s="309"/>
      <c r="FY483" s="309"/>
      <c r="FZ483" s="309"/>
      <c r="GA483" s="309"/>
      <c r="GB483" s="309"/>
      <c r="GC483" s="309"/>
      <c r="GD483" s="309"/>
      <c r="GE483" s="309"/>
      <c r="GF483" s="309"/>
      <c r="GG483" s="309"/>
      <c r="GH483" s="309"/>
      <c r="GI483" s="309"/>
      <c r="GJ483" s="309"/>
      <c r="GK483" s="309"/>
      <c r="GL483" s="309"/>
      <c r="GM483" s="309"/>
      <c r="GN483" s="309"/>
      <c r="GO483" s="309"/>
      <c r="GP483" s="309"/>
      <c r="GQ483" s="309"/>
      <c r="GR483" s="309"/>
      <c r="GS483" s="309"/>
      <c r="GT483" s="309"/>
      <c r="GU483" s="309"/>
      <c r="GV483" s="309"/>
      <c r="GW483" s="309"/>
      <c r="GX483" s="309"/>
      <c r="GY483" s="309"/>
      <c r="GZ483" s="309"/>
      <c r="HA483" s="309"/>
      <c r="HB483" s="309"/>
      <c r="HC483" s="309"/>
      <c r="HD483" s="309"/>
      <c r="HE483" s="309"/>
      <c r="HF483" s="309"/>
      <c r="HG483" s="309"/>
      <c r="HH483" s="309"/>
      <c r="HI483" s="309"/>
      <c r="HJ483" s="309"/>
      <c r="HK483" s="309"/>
      <c r="HL483" s="309"/>
      <c r="HM483" s="309"/>
      <c r="HN483" s="309"/>
      <c r="HO483" s="309"/>
      <c r="HP483" s="309"/>
      <c r="HQ483" s="309"/>
      <c r="HR483" s="309"/>
      <c r="HS483" s="309"/>
      <c r="HT483" s="309"/>
      <c r="HU483" s="309"/>
      <c r="HV483" s="309"/>
      <c r="HW483" s="309"/>
      <c r="HX483" s="309"/>
      <c r="HY483" s="309"/>
      <c r="HZ483" s="309"/>
      <c r="IA483" s="309"/>
      <c r="IB483" s="309"/>
      <c r="IC483" s="309"/>
      <c r="ID483" s="309"/>
      <c r="IE483" s="309"/>
      <c r="IF483" s="309"/>
      <c r="IG483" s="309"/>
      <c r="IH483" s="309"/>
    </row>
    <row r="484" spans="1:242" ht="12.75" customHeight="1" x14ac:dyDescent="0.25">
      <c r="A484" s="247"/>
      <c r="B484" s="264"/>
      <c r="C484" s="264"/>
      <c r="D484" s="307"/>
      <c r="E484" s="307"/>
      <c r="F484" s="307"/>
      <c r="G484" s="307"/>
      <c r="H484" s="307"/>
      <c r="I484" s="307"/>
      <c r="J484" s="307"/>
      <c r="K484" s="307"/>
      <c r="L484" s="307"/>
      <c r="M484" s="307"/>
      <c r="N484" s="307"/>
      <c r="O484" s="307"/>
      <c r="P484" s="307"/>
      <c r="Q484" s="307"/>
      <c r="R484" s="307"/>
      <c r="S484" s="307"/>
      <c r="T484" s="307"/>
      <c r="U484" s="307"/>
      <c r="V484" s="307"/>
      <c r="W484" s="307"/>
      <c r="X484" s="307"/>
      <c r="Y484" s="307"/>
      <c r="Z484" s="307"/>
      <c r="AA484" s="307"/>
      <c r="AB484" s="307"/>
      <c r="AC484" s="307"/>
      <c r="AD484" s="307"/>
      <c r="AE484" s="307"/>
      <c r="AF484" s="307"/>
      <c r="AG484" s="307"/>
      <c r="AH484" s="307"/>
      <c r="AI484" s="307"/>
      <c r="AJ484" s="307"/>
      <c r="AK484" s="307"/>
      <c r="AL484" s="307"/>
      <c r="AM484" s="307"/>
      <c r="AN484" s="307"/>
      <c r="AO484" s="307"/>
      <c r="AP484" s="307"/>
      <c r="AQ484" s="307"/>
      <c r="AR484" s="307"/>
      <c r="AS484" s="307"/>
      <c r="AT484" s="307"/>
      <c r="AU484" s="307"/>
      <c r="AV484" s="307"/>
      <c r="AW484" s="307"/>
      <c r="AX484" s="307"/>
      <c r="AY484" s="307"/>
      <c r="AZ484" s="307"/>
      <c r="BA484" s="307"/>
      <c r="BB484" s="307"/>
      <c r="BC484" s="307"/>
      <c r="BD484" s="307"/>
      <c r="BE484" s="307"/>
      <c r="BF484" s="307"/>
      <c r="BG484" s="307"/>
      <c r="BH484" s="307"/>
      <c r="BI484" s="307"/>
      <c r="BJ484" s="307"/>
      <c r="BK484" s="307"/>
      <c r="BL484" s="307"/>
      <c r="BM484" s="307"/>
      <c r="BN484" s="307"/>
      <c r="BO484" s="307"/>
      <c r="BP484" s="307"/>
      <c r="BQ484" s="307"/>
      <c r="BR484" s="307"/>
      <c r="BS484" s="307"/>
      <c r="BT484" s="409"/>
      <c r="BV484" s="309"/>
      <c r="BW484" s="309"/>
      <c r="BX484" s="309"/>
      <c r="BY484" s="309"/>
      <c r="BZ484" s="309"/>
      <c r="CA484" s="309"/>
      <c r="CB484" s="309"/>
      <c r="CC484" s="309"/>
      <c r="CD484" s="309"/>
      <c r="CE484" s="309"/>
      <c r="CF484" s="309"/>
      <c r="CG484" s="309"/>
      <c r="CH484" s="309"/>
      <c r="CI484" s="309"/>
      <c r="CJ484" s="309"/>
      <c r="CK484" s="309"/>
      <c r="CL484" s="309"/>
      <c r="CM484" s="309"/>
      <c r="CN484" s="309"/>
      <c r="CO484" s="309"/>
      <c r="CP484" s="309"/>
      <c r="CQ484" s="309"/>
      <c r="CR484" s="309"/>
      <c r="CS484" s="309"/>
      <c r="CT484" s="309"/>
      <c r="CU484" s="309"/>
      <c r="CV484" s="309"/>
      <c r="CW484" s="309"/>
      <c r="CX484" s="309"/>
      <c r="CY484" s="309"/>
      <c r="CZ484" s="309"/>
      <c r="DA484" s="309"/>
      <c r="DB484" s="309"/>
      <c r="DC484" s="309"/>
      <c r="DD484" s="309"/>
      <c r="DE484" s="309"/>
      <c r="DF484" s="309"/>
      <c r="DG484" s="309"/>
      <c r="DH484" s="309"/>
      <c r="DI484" s="309"/>
      <c r="DJ484" s="309"/>
      <c r="DK484" s="309"/>
      <c r="DL484" s="309"/>
      <c r="DM484" s="309"/>
      <c r="DN484" s="309"/>
      <c r="DO484" s="309"/>
      <c r="DP484" s="309"/>
      <c r="DQ484" s="309"/>
      <c r="DR484" s="309"/>
      <c r="DS484" s="309"/>
      <c r="DT484" s="309"/>
      <c r="DU484" s="309"/>
      <c r="DV484" s="309"/>
      <c r="DW484" s="309"/>
      <c r="DX484" s="309"/>
      <c r="DY484" s="309"/>
      <c r="DZ484" s="309"/>
      <c r="EA484" s="309"/>
      <c r="EB484" s="309"/>
      <c r="EC484" s="309"/>
      <c r="ED484" s="309"/>
      <c r="EE484" s="309"/>
      <c r="EF484" s="309"/>
      <c r="EG484" s="309"/>
      <c r="EH484" s="309"/>
      <c r="EI484" s="309"/>
      <c r="EJ484" s="309"/>
      <c r="EK484" s="309"/>
      <c r="EL484" s="309"/>
      <c r="EM484" s="309"/>
      <c r="EN484" s="309"/>
      <c r="EO484" s="309"/>
      <c r="EP484" s="309"/>
      <c r="EQ484" s="309"/>
      <c r="ER484" s="309"/>
      <c r="ES484" s="309"/>
      <c r="ET484" s="309"/>
      <c r="EU484" s="309"/>
      <c r="EV484" s="309"/>
      <c r="EW484" s="309"/>
      <c r="EX484" s="309"/>
      <c r="EY484" s="309"/>
      <c r="EZ484" s="309"/>
      <c r="FA484" s="309"/>
      <c r="FB484" s="309"/>
      <c r="FC484" s="309"/>
      <c r="FD484" s="309"/>
      <c r="FE484" s="309"/>
      <c r="FF484" s="309"/>
      <c r="FG484" s="309"/>
      <c r="FH484" s="309"/>
      <c r="FI484" s="309"/>
      <c r="FJ484" s="309"/>
      <c r="FK484" s="309"/>
      <c r="FL484" s="309"/>
      <c r="FM484" s="309"/>
      <c r="FN484" s="309"/>
      <c r="FO484" s="309"/>
      <c r="FP484" s="309"/>
      <c r="FQ484" s="309"/>
      <c r="FR484" s="309"/>
      <c r="FS484" s="309"/>
      <c r="FT484" s="309"/>
      <c r="FU484" s="309"/>
      <c r="FV484" s="309"/>
      <c r="FW484" s="309"/>
      <c r="FX484" s="309"/>
      <c r="FY484" s="309"/>
      <c r="FZ484" s="309"/>
      <c r="GA484" s="309"/>
      <c r="GB484" s="309"/>
      <c r="GC484" s="309"/>
      <c r="GD484" s="309"/>
      <c r="GE484" s="309"/>
      <c r="GF484" s="309"/>
      <c r="GG484" s="309"/>
      <c r="GH484" s="309"/>
      <c r="GI484" s="309"/>
      <c r="GJ484" s="309"/>
      <c r="GK484" s="309"/>
      <c r="GL484" s="309"/>
      <c r="GM484" s="309"/>
      <c r="GN484" s="309"/>
      <c r="GO484" s="309"/>
      <c r="GP484" s="309"/>
      <c r="GQ484" s="309"/>
      <c r="GR484" s="309"/>
      <c r="GS484" s="309"/>
      <c r="GT484" s="309"/>
      <c r="GU484" s="309"/>
      <c r="GV484" s="309"/>
      <c r="GW484" s="309"/>
      <c r="GX484" s="309"/>
      <c r="GY484" s="309"/>
      <c r="GZ484" s="309"/>
      <c r="HA484" s="309"/>
      <c r="HB484" s="309"/>
      <c r="HC484" s="309"/>
      <c r="HD484" s="309"/>
      <c r="HE484" s="309"/>
      <c r="HF484" s="309"/>
      <c r="HG484" s="309"/>
      <c r="HH484" s="309"/>
      <c r="HI484" s="309"/>
      <c r="HJ484" s="309"/>
      <c r="HK484" s="309"/>
      <c r="HL484" s="309"/>
      <c r="HM484" s="309"/>
      <c r="HN484" s="309"/>
      <c r="HO484" s="309"/>
      <c r="HP484" s="309"/>
      <c r="HQ484" s="309"/>
      <c r="HR484" s="309"/>
      <c r="HS484" s="309"/>
      <c r="HT484" s="309"/>
      <c r="HU484" s="309"/>
      <c r="HV484" s="309"/>
      <c r="HW484" s="309"/>
      <c r="HX484" s="309"/>
      <c r="HY484" s="309"/>
      <c r="HZ484" s="309"/>
      <c r="IA484" s="309"/>
      <c r="IB484" s="309"/>
      <c r="IC484" s="309"/>
      <c r="ID484" s="309"/>
      <c r="IE484" s="309"/>
      <c r="IF484" s="309"/>
      <c r="IG484" s="309"/>
      <c r="IH484" s="309"/>
    </row>
    <row r="485" spans="1:242" ht="12.75" customHeight="1" x14ac:dyDescent="0.25">
      <c r="A485" s="247"/>
      <c r="B485" s="264"/>
      <c r="C485" s="264"/>
      <c r="D485" s="307"/>
      <c r="E485" s="307"/>
      <c r="F485" s="307"/>
      <c r="G485" s="307"/>
      <c r="H485" s="307"/>
      <c r="I485" s="307"/>
      <c r="J485" s="307"/>
      <c r="K485" s="307"/>
      <c r="L485" s="307"/>
      <c r="M485" s="307"/>
      <c r="N485" s="307"/>
      <c r="O485" s="307"/>
      <c r="P485" s="307"/>
      <c r="Q485" s="307"/>
      <c r="R485" s="307"/>
      <c r="S485" s="307"/>
      <c r="T485" s="307"/>
      <c r="U485" s="307"/>
      <c r="V485" s="307"/>
      <c r="W485" s="307"/>
      <c r="X485" s="307"/>
      <c r="Y485" s="307"/>
      <c r="Z485" s="307"/>
      <c r="AA485" s="307"/>
      <c r="AB485" s="307"/>
      <c r="AC485" s="307"/>
      <c r="AD485" s="307"/>
      <c r="AE485" s="307"/>
      <c r="AF485" s="307"/>
      <c r="AG485" s="307"/>
      <c r="AH485" s="307"/>
      <c r="AI485" s="307"/>
      <c r="AJ485" s="307"/>
      <c r="AK485" s="307"/>
      <c r="AL485" s="307"/>
      <c r="AM485" s="307"/>
      <c r="AN485" s="307"/>
      <c r="AO485" s="307"/>
      <c r="AP485" s="307"/>
      <c r="AQ485" s="307"/>
      <c r="AR485" s="307"/>
      <c r="AS485" s="307"/>
      <c r="AT485" s="307"/>
      <c r="AU485" s="307"/>
      <c r="AV485" s="307"/>
      <c r="AW485" s="307"/>
      <c r="AX485" s="307"/>
      <c r="AY485" s="307"/>
      <c r="AZ485" s="307"/>
      <c r="BA485" s="307"/>
      <c r="BB485" s="307"/>
      <c r="BC485" s="307"/>
      <c r="BD485" s="307"/>
      <c r="BE485" s="307"/>
      <c r="BF485" s="307"/>
      <c r="BG485" s="307"/>
      <c r="BH485" s="307"/>
      <c r="BI485" s="307"/>
      <c r="BJ485" s="307"/>
      <c r="BK485" s="307"/>
      <c r="BL485" s="307"/>
      <c r="BM485" s="307"/>
      <c r="BN485" s="307"/>
      <c r="BO485" s="307"/>
      <c r="BP485" s="307"/>
      <c r="BQ485" s="307"/>
      <c r="BR485" s="307"/>
      <c r="BS485" s="307"/>
      <c r="BT485" s="409"/>
      <c r="BV485" s="309"/>
      <c r="BW485" s="309"/>
      <c r="BX485" s="309"/>
      <c r="BY485" s="309"/>
      <c r="BZ485" s="309"/>
      <c r="CA485" s="309"/>
      <c r="CB485" s="309"/>
      <c r="CC485" s="309"/>
      <c r="CD485" s="309"/>
      <c r="CE485" s="309"/>
      <c r="CF485" s="309"/>
      <c r="CG485" s="309"/>
      <c r="CH485" s="309"/>
      <c r="CI485" s="309"/>
      <c r="CJ485" s="309"/>
      <c r="CK485" s="309"/>
      <c r="CL485" s="309"/>
      <c r="CM485" s="309"/>
      <c r="CN485" s="309"/>
      <c r="CO485" s="309"/>
      <c r="CP485" s="309"/>
      <c r="CQ485" s="309"/>
      <c r="CR485" s="309"/>
      <c r="CS485" s="309"/>
      <c r="CT485" s="309"/>
      <c r="CU485" s="309"/>
      <c r="CV485" s="309"/>
      <c r="CW485" s="309"/>
      <c r="CX485" s="309"/>
      <c r="CY485" s="309"/>
      <c r="CZ485" s="309"/>
      <c r="DA485" s="309"/>
      <c r="DB485" s="309"/>
      <c r="DC485" s="309"/>
      <c r="DD485" s="309"/>
      <c r="DE485" s="309"/>
      <c r="DF485" s="309"/>
      <c r="DG485" s="309"/>
      <c r="DH485" s="309"/>
      <c r="DI485" s="309"/>
      <c r="DJ485" s="309"/>
      <c r="DK485" s="309"/>
      <c r="DL485" s="309"/>
      <c r="DM485" s="309"/>
      <c r="DN485" s="309"/>
      <c r="DO485" s="309"/>
      <c r="DP485" s="309"/>
      <c r="DQ485" s="309"/>
      <c r="DR485" s="309"/>
      <c r="DS485" s="309"/>
      <c r="DT485" s="309"/>
      <c r="DU485" s="309"/>
      <c r="DV485" s="309"/>
      <c r="DW485" s="309"/>
      <c r="DX485" s="309"/>
      <c r="DY485" s="309"/>
      <c r="DZ485" s="309"/>
      <c r="EA485" s="309"/>
      <c r="EB485" s="309"/>
      <c r="EC485" s="309"/>
      <c r="ED485" s="309"/>
      <c r="EE485" s="309"/>
      <c r="EF485" s="309"/>
      <c r="EG485" s="309"/>
      <c r="EH485" s="309"/>
      <c r="EI485" s="309"/>
      <c r="EJ485" s="309"/>
      <c r="EK485" s="309"/>
      <c r="EL485" s="309"/>
      <c r="EM485" s="309"/>
      <c r="EN485" s="309"/>
      <c r="EO485" s="309"/>
      <c r="EP485" s="309"/>
      <c r="EQ485" s="309"/>
      <c r="ER485" s="309"/>
      <c r="ES485" s="309"/>
      <c r="ET485" s="309"/>
      <c r="EU485" s="309"/>
      <c r="EV485" s="309"/>
      <c r="EW485" s="309"/>
      <c r="EX485" s="309"/>
      <c r="EY485" s="309"/>
      <c r="EZ485" s="309"/>
      <c r="FA485" s="309"/>
      <c r="FB485" s="309"/>
      <c r="FC485" s="309"/>
      <c r="FD485" s="309"/>
      <c r="FE485" s="309"/>
      <c r="FF485" s="309"/>
      <c r="FG485" s="309"/>
      <c r="FH485" s="309"/>
      <c r="FI485" s="309"/>
      <c r="FJ485" s="309"/>
      <c r="FK485" s="309"/>
      <c r="FL485" s="309"/>
      <c r="FM485" s="309"/>
      <c r="FN485" s="309"/>
      <c r="FO485" s="309"/>
      <c r="FP485" s="309"/>
      <c r="FQ485" s="309"/>
      <c r="FR485" s="309"/>
      <c r="FS485" s="309"/>
      <c r="FT485" s="309"/>
      <c r="FU485" s="309"/>
      <c r="FV485" s="309"/>
      <c r="FW485" s="309"/>
      <c r="FX485" s="309"/>
      <c r="FY485" s="309"/>
      <c r="FZ485" s="309"/>
      <c r="GA485" s="309"/>
      <c r="GB485" s="309"/>
      <c r="GC485" s="309"/>
      <c r="GD485" s="309"/>
      <c r="GE485" s="309"/>
      <c r="GF485" s="309"/>
      <c r="GG485" s="309"/>
      <c r="GH485" s="309"/>
      <c r="GI485" s="309"/>
      <c r="GJ485" s="309"/>
      <c r="GK485" s="309"/>
      <c r="GL485" s="309"/>
      <c r="GM485" s="309"/>
      <c r="GN485" s="309"/>
      <c r="GO485" s="309"/>
      <c r="GP485" s="309"/>
      <c r="GQ485" s="309"/>
      <c r="GR485" s="309"/>
      <c r="GS485" s="309"/>
      <c r="GT485" s="309"/>
      <c r="GU485" s="309"/>
      <c r="GV485" s="309"/>
      <c r="GW485" s="309"/>
      <c r="GX485" s="309"/>
      <c r="GY485" s="309"/>
      <c r="GZ485" s="309"/>
      <c r="HA485" s="309"/>
      <c r="HB485" s="309"/>
      <c r="HC485" s="309"/>
      <c r="HD485" s="309"/>
      <c r="HE485" s="309"/>
      <c r="HF485" s="309"/>
      <c r="HG485" s="309"/>
      <c r="HH485" s="309"/>
      <c r="HI485" s="309"/>
      <c r="HJ485" s="309"/>
      <c r="HK485" s="309"/>
      <c r="HL485" s="309"/>
      <c r="HM485" s="309"/>
      <c r="HN485" s="309"/>
      <c r="HO485" s="309"/>
      <c r="HP485" s="309"/>
      <c r="HQ485" s="309"/>
      <c r="HR485" s="309"/>
      <c r="HS485" s="309"/>
      <c r="HT485" s="309"/>
      <c r="HU485" s="309"/>
      <c r="HV485" s="309"/>
      <c r="HW485" s="309"/>
      <c r="HX485" s="309"/>
      <c r="HY485" s="309"/>
      <c r="HZ485" s="309"/>
      <c r="IA485" s="309"/>
      <c r="IB485" s="309"/>
      <c r="IC485" s="309"/>
      <c r="ID485" s="309"/>
      <c r="IE485" s="309"/>
      <c r="IF485" s="309"/>
      <c r="IG485" s="309"/>
      <c r="IH485" s="309"/>
    </row>
    <row r="486" spans="1:242" ht="12.75" customHeight="1" x14ac:dyDescent="0.25">
      <c r="A486" s="247"/>
      <c r="B486" s="264"/>
      <c r="C486" s="264"/>
      <c r="D486" s="307"/>
      <c r="E486" s="307"/>
      <c r="F486" s="307"/>
      <c r="G486" s="307"/>
      <c r="H486" s="307"/>
      <c r="I486" s="307"/>
      <c r="J486" s="307"/>
      <c r="K486" s="307"/>
      <c r="L486" s="307"/>
      <c r="M486" s="307"/>
      <c r="N486" s="307"/>
      <c r="O486" s="307"/>
      <c r="P486" s="307"/>
      <c r="Q486" s="307"/>
      <c r="R486" s="307"/>
      <c r="S486" s="307"/>
      <c r="T486" s="307"/>
      <c r="U486" s="307"/>
      <c r="V486" s="307"/>
      <c r="W486" s="307"/>
      <c r="X486" s="307"/>
      <c r="Y486" s="307"/>
      <c r="Z486" s="307"/>
      <c r="AA486" s="307"/>
      <c r="AB486" s="307"/>
      <c r="AC486" s="307"/>
      <c r="AD486" s="307"/>
      <c r="AE486" s="307"/>
      <c r="AF486" s="307"/>
      <c r="AG486" s="307"/>
      <c r="AH486" s="307"/>
      <c r="AI486" s="307"/>
      <c r="AJ486" s="307"/>
      <c r="AK486" s="307"/>
      <c r="AL486" s="307"/>
      <c r="AM486" s="307"/>
      <c r="AN486" s="307"/>
      <c r="AO486" s="307"/>
      <c r="AP486" s="307"/>
      <c r="AQ486" s="307"/>
      <c r="AR486" s="307"/>
      <c r="AS486" s="307"/>
      <c r="AT486" s="307"/>
      <c r="AU486" s="307"/>
      <c r="AV486" s="307"/>
      <c r="AW486" s="307"/>
      <c r="AX486" s="307"/>
      <c r="AY486" s="307"/>
      <c r="AZ486" s="307"/>
      <c r="BA486" s="307"/>
      <c r="BB486" s="307"/>
      <c r="BC486" s="307"/>
      <c r="BD486" s="307"/>
      <c r="BE486" s="307"/>
      <c r="BF486" s="307"/>
      <c r="BG486" s="307"/>
      <c r="BH486" s="307"/>
      <c r="BI486" s="307"/>
      <c r="BJ486" s="307"/>
      <c r="BK486" s="307"/>
      <c r="BL486" s="307"/>
      <c r="BM486" s="307"/>
      <c r="BN486" s="307"/>
      <c r="BO486" s="307"/>
      <c r="BP486" s="307"/>
      <c r="BQ486" s="307"/>
      <c r="BR486" s="307"/>
      <c r="BS486" s="307"/>
      <c r="BT486" s="409"/>
      <c r="BV486" s="309"/>
      <c r="BW486" s="309"/>
      <c r="BX486" s="309"/>
      <c r="BY486" s="309"/>
      <c r="BZ486" s="309"/>
      <c r="CA486" s="309"/>
      <c r="CB486" s="309"/>
      <c r="CC486" s="309"/>
      <c r="CD486" s="309"/>
      <c r="CE486" s="309"/>
      <c r="CF486" s="309"/>
      <c r="CG486" s="309"/>
      <c r="CH486" s="309"/>
      <c r="CI486" s="309"/>
      <c r="CJ486" s="309"/>
      <c r="CK486" s="309"/>
      <c r="CL486" s="309"/>
      <c r="CM486" s="309"/>
      <c r="CN486" s="309"/>
      <c r="CO486" s="309"/>
      <c r="CP486" s="309"/>
      <c r="CQ486" s="309"/>
      <c r="CR486" s="309"/>
      <c r="CS486" s="309"/>
      <c r="CT486" s="309"/>
      <c r="CU486" s="309"/>
      <c r="CV486" s="309"/>
      <c r="CW486" s="309"/>
      <c r="CX486" s="309"/>
      <c r="CY486" s="309"/>
      <c r="CZ486" s="309"/>
      <c r="DA486" s="309"/>
      <c r="DB486" s="309"/>
      <c r="DC486" s="309"/>
      <c r="DD486" s="309"/>
      <c r="DE486" s="309"/>
      <c r="DF486" s="309"/>
      <c r="DG486" s="309"/>
      <c r="DH486" s="309"/>
      <c r="DI486" s="309"/>
      <c r="DJ486" s="309"/>
      <c r="DK486" s="309"/>
      <c r="DL486" s="309"/>
      <c r="DM486" s="309"/>
      <c r="DN486" s="309"/>
      <c r="DO486" s="309"/>
      <c r="DP486" s="309"/>
      <c r="DQ486" s="309"/>
      <c r="DR486" s="309"/>
      <c r="DS486" s="309"/>
      <c r="DT486" s="309"/>
      <c r="DU486" s="309"/>
      <c r="DV486" s="309"/>
      <c r="DW486" s="309"/>
      <c r="DX486" s="309"/>
      <c r="DY486" s="309"/>
      <c r="DZ486" s="309"/>
      <c r="EA486" s="309"/>
      <c r="EB486" s="309"/>
      <c r="EC486" s="309"/>
      <c r="ED486" s="309"/>
      <c r="EE486" s="309"/>
      <c r="EF486" s="309"/>
      <c r="EG486" s="309"/>
      <c r="EH486" s="309"/>
      <c r="EI486" s="309"/>
      <c r="EJ486" s="309"/>
      <c r="EK486" s="309"/>
      <c r="EL486" s="309"/>
      <c r="EM486" s="309"/>
      <c r="EN486" s="309"/>
      <c r="EO486" s="309"/>
      <c r="EP486" s="309"/>
      <c r="EQ486" s="309"/>
      <c r="ER486" s="309"/>
      <c r="ES486" s="309"/>
      <c r="ET486" s="309"/>
      <c r="EU486" s="309"/>
      <c r="EV486" s="309"/>
      <c r="EW486" s="309"/>
      <c r="EX486" s="309"/>
      <c r="EY486" s="309"/>
      <c r="EZ486" s="309"/>
      <c r="FA486" s="309"/>
      <c r="FB486" s="309"/>
      <c r="FC486" s="309"/>
      <c r="FD486" s="309"/>
      <c r="FE486" s="309"/>
      <c r="FF486" s="309"/>
      <c r="FG486" s="309"/>
      <c r="FH486" s="309"/>
      <c r="FI486" s="309"/>
      <c r="FJ486" s="309"/>
      <c r="FK486" s="309"/>
      <c r="FL486" s="309"/>
      <c r="FM486" s="309"/>
      <c r="FN486" s="309"/>
      <c r="FO486" s="309"/>
      <c r="FP486" s="309"/>
      <c r="FQ486" s="309"/>
      <c r="FR486" s="309"/>
      <c r="FS486" s="309"/>
      <c r="FT486" s="309"/>
      <c r="FU486" s="309"/>
      <c r="FV486" s="309"/>
      <c r="FW486" s="309"/>
      <c r="FX486" s="309"/>
      <c r="FY486" s="309"/>
      <c r="FZ486" s="309"/>
      <c r="GA486" s="309"/>
      <c r="GB486" s="309"/>
      <c r="GC486" s="309"/>
      <c r="GD486" s="309"/>
      <c r="GE486" s="309"/>
      <c r="GF486" s="309"/>
      <c r="GG486" s="309"/>
      <c r="GH486" s="309"/>
      <c r="GI486" s="309"/>
      <c r="GJ486" s="309"/>
      <c r="GK486" s="309"/>
      <c r="GL486" s="309"/>
      <c r="GM486" s="309"/>
      <c r="GN486" s="309"/>
      <c r="GO486" s="309"/>
      <c r="GP486" s="309"/>
      <c r="GQ486" s="309"/>
      <c r="GR486" s="309"/>
      <c r="GS486" s="309"/>
      <c r="GT486" s="309"/>
      <c r="GU486" s="309"/>
      <c r="GV486" s="309"/>
      <c r="GW486" s="309"/>
      <c r="GX486" s="309"/>
      <c r="GY486" s="309"/>
      <c r="GZ486" s="309"/>
      <c r="HA486" s="309"/>
      <c r="HB486" s="309"/>
      <c r="HC486" s="309"/>
      <c r="HD486" s="309"/>
      <c r="HE486" s="309"/>
      <c r="HF486" s="309"/>
      <c r="HG486" s="309"/>
      <c r="HH486" s="309"/>
      <c r="HI486" s="309"/>
      <c r="HJ486" s="309"/>
      <c r="HK486" s="309"/>
      <c r="HL486" s="309"/>
      <c r="HM486" s="309"/>
      <c r="HN486" s="309"/>
      <c r="HO486" s="309"/>
      <c r="HP486" s="309"/>
      <c r="HQ486" s="309"/>
      <c r="HR486" s="309"/>
      <c r="HS486" s="309"/>
      <c r="HT486" s="309"/>
      <c r="HU486" s="309"/>
      <c r="HV486" s="309"/>
      <c r="HW486" s="309"/>
      <c r="HX486" s="309"/>
      <c r="HY486" s="309"/>
      <c r="HZ486" s="309"/>
      <c r="IA486" s="309"/>
      <c r="IB486" s="309"/>
      <c r="IC486" s="309"/>
      <c r="ID486" s="309"/>
      <c r="IE486" s="309"/>
      <c r="IF486" s="309"/>
      <c r="IG486" s="309"/>
      <c r="IH486" s="309"/>
    </row>
    <row r="487" spans="1:242" ht="12.75" customHeight="1" x14ac:dyDescent="0.25">
      <c r="A487" s="247"/>
      <c r="B487" s="264"/>
      <c r="C487" s="264"/>
      <c r="D487" s="307"/>
      <c r="E487" s="307"/>
      <c r="F487" s="307"/>
      <c r="G487" s="307"/>
      <c r="H487" s="307"/>
      <c r="I487" s="307"/>
      <c r="J487" s="307"/>
      <c r="K487" s="307"/>
      <c r="L487" s="307"/>
      <c r="M487" s="307"/>
      <c r="N487" s="307"/>
      <c r="O487" s="307"/>
      <c r="P487" s="307"/>
      <c r="Q487" s="307"/>
      <c r="R487" s="307"/>
      <c r="S487" s="307"/>
      <c r="T487" s="307"/>
      <c r="U487" s="307"/>
      <c r="V487" s="307"/>
      <c r="W487" s="307"/>
      <c r="X487" s="307"/>
      <c r="Y487" s="307"/>
      <c r="Z487" s="307"/>
      <c r="AA487" s="307"/>
      <c r="AB487" s="307"/>
      <c r="AC487" s="307"/>
      <c r="AD487" s="307"/>
      <c r="AE487" s="307"/>
      <c r="AF487" s="307"/>
      <c r="AG487" s="307"/>
      <c r="AH487" s="307"/>
      <c r="AI487" s="307"/>
      <c r="AJ487" s="307"/>
      <c r="AK487" s="307"/>
      <c r="AL487" s="307"/>
      <c r="AM487" s="307"/>
      <c r="AN487" s="307"/>
      <c r="AO487" s="307"/>
      <c r="AP487" s="307"/>
      <c r="AQ487" s="307"/>
      <c r="AR487" s="307"/>
      <c r="AS487" s="307"/>
      <c r="AT487" s="307"/>
      <c r="AU487" s="307"/>
      <c r="AV487" s="307"/>
      <c r="AW487" s="307"/>
      <c r="AX487" s="307"/>
      <c r="AY487" s="307"/>
      <c r="AZ487" s="307"/>
      <c r="BA487" s="307"/>
      <c r="BB487" s="307"/>
      <c r="BC487" s="307"/>
      <c r="BD487" s="307"/>
      <c r="BE487" s="307"/>
      <c r="BF487" s="307"/>
      <c r="BG487" s="307"/>
      <c r="BH487" s="307"/>
      <c r="BI487" s="307"/>
      <c r="BJ487" s="307"/>
      <c r="BK487" s="307"/>
      <c r="BL487" s="307"/>
      <c r="BM487" s="307"/>
      <c r="BN487" s="307"/>
      <c r="BO487" s="307"/>
      <c r="BP487" s="307"/>
      <c r="BQ487" s="307"/>
      <c r="BR487" s="307"/>
      <c r="BS487" s="307"/>
      <c r="BT487" s="409"/>
      <c r="BV487" s="309"/>
      <c r="BW487" s="309"/>
      <c r="BX487" s="309"/>
      <c r="BY487" s="309"/>
      <c r="BZ487" s="309"/>
      <c r="CA487" s="309"/>
      <c r="CB487" s="309"/>
      <c r="CC487" s="309"/>
      <c r="CD487" s="309"/>
      <c r="CE487" s="309"/>
      <c r="CF487" s="309"/>
      <c r="CG487" s="309"/>
      <c r="CH487" s="309"/>
      <c r="CI487" s="309"/>
      <c r="CJ487" s="309"/>
      <c r="CK487" s="309"/>
      <c r="CL487" s="309"/>
      <c r="CM487" s="309"/>
      <c r="CN487" s="309"/>
      <c r="CO487" s="309"/>
      <c r="CP487" s="309"/>
      <c r="CQ487" s="309"/>
      <c r="CR487" s="309"/>
      <c r="CS487" s="309"/>
      <c r="CT487" s="309"/>
      <c r="CU487" s="309"/>
      <c r="CV487" s="309"/>
      <c r="CW487" s="309"/>
      <c r="CX487" s="309"/>
      <c r="CY487" s="309"/>
      <c r="CZ487" s="309"/>
      <c r="DA487" s="309"/>
      <c r="DB487" s="309"/>
      <c r="DC487" s="309"/>
      <c r="DD487" s="309"/>
      <c r="DE487" s="309"/>
      <c r="DF487" s="309"/>
      <c r="DG487" s="309"/>
      <c r="DH487" s="309"/>
      <c r="DI487" s="309"/>
      <c r="DJ487" s="309"/>
      <c r="DK487" s="309"/>
      <c r="DL487" s="309"/>
      <c r="DM487" s="309"/>
      <c r="DN487" s="309"/>
      <c r="DO487" s="309"/>
      <c r="DP487" s="309"/>
      <c r="DQ487" s="309"/>
      <c r="DR487" s="309"/>
      <c r="DS487" s="309"/>
      <c r="DT487" s="309"/>
      <c r="DU487" s="309"/>
      <c r="DV487" s="309"/>
      <c r="DW487" s="309"/>
      <c r="DX487" s="309"/>
      <c r="DY487" s="309"/>
      <c r="DZ487" s="309"/>
      <c r="EA487" s="309"/>
      <c r="EB487" s="309"/>
      <c r="EC487" s="309"/>
      <c r="ED487" s="309"/>
      <c r="EE487" s="309"/>
      <c r="EF487" s="309"/>
      <c r="EG487" s="309"/>
      <c r="EH487" s="309"/>
      <c r="EI487" s="309"/>
      <c r="EJ487" s="309"/>
      <c r="EK487" s="309"/>
      <c r="EL487" s="309"/>
      <c r="EM487" s="309"/>
      <c r="EN487" s="309"/>
      <c r="EO487" s="309"/>
      <c r="EP487" s="309"/>
      <c r="EQ487" s="309"/>
      <c r="ER487" s="309"/>
      <c r="ES487" s="309"/>
      <c r="ET487" s="309"/>
      <c r="EU487" s="309"/>
      <c r="EV487" s="309"/>
      <c r="EW487" s="309"/>
      <c r="EX487" s="309"/>
      <c r="EY487" s="309"/>
      <c r="EZ487" s="309"/>
      <c r="FA487" s="309"/>
      <c r="FB487" s="309"/>
      <c r="FC487" s="309"/>
      <c r="FD487" s="309"/>
      <c r="FE487" s="309"/>
      <c r="FF487" s="309"/>
      <c r="FG487" s="309"/>
      <c r="FH487" s="309"/>
      <c r="FI487" s="309"/>
      <c r="FJ487" s="309"/>
      <c r="FK487" s="309"/>
      <c r="FL487" s="309"/>
      <c r="FM487" s="309"/>
      <c r="FN487" s="309"/>
      <c r="FO487" s="309"/>
      <c r="FP487" s="309"/>
      <c r="FQ487" s="309"/>
      <c r="FR487" s="309"/>
      <c r="FS487" s="309"/>
      <c r="FT487" s="309"/>
      <c r="FU487" s="309"/>
      <c r="FV487" s="309"/>
      <c r="FW487" s="309"/>
      <c r="FX487" s="309"/>
      <c r="FY487" s="309"/>
      <c r="FZ487" s="309"/>
      <c r="GA487" s="309"/>
      <c r="GB487" s="309"/>
      <c r="GC487" s="309"/>
      <c r="GD487" s="309"/>
      <c r="GE487" s="309"/>
      <c r="GF487" s="309"/>
      <c r="GG487" s="309"/>
      <c r="GH487" s="309"/>
      <c r="GI487" s="309"/>
      <c r="GJ487" s="309"/>
      <c r="GK487" s="309"/>
      <c r="GL487" s="309"/>
      <c r="GM487" s="309"/>
      <c r="GN487" s="309"/>
      <c r="GO487" s="309"/>
      <c r="GP487" s="309"/>
      <c r="GQ487" s="309"/>
      <c r="GR487" s="309"/>
      <c r="GS487" s="309"/>
      <c r="GT487" s="309"/>
      <c r="GU487" s="309"/>
      <c r="GV487" s="309"/>
      <c r="GW487" s="309"/>
      <c r="GX487" s="309"/>
      <c r="GY487" s="309"/>
      <c r="GZ487" s="309"/>
      <c r="HA487" s="309"/>
      <c r="HB487" s="309"/>
      <c r="HC487" s="309"/>
      <c r="HD487" s="309"/>
      <c r="HE487" s="309"/>
      <c r="HF487" s="309"/>
      <c r="HG487" s="309"/>
      <c r="HH487" s="309"/>
      <c r="HI487" s="309"/>
      <c r="HJ487" s="309"/>
      <c r="HK487" s="309"/>
      <c r="HL487" s="309"/>
      <c r="HM487" s="309"/>
      <c r="HN487" s="309"/>
      <c r="HO487" s="309"/>
      <c r="HP487" s="309"/>
      <c r="HQ487" s="309"/>
      <c r="HR487" s="309"/>
      <c r="HS487" s="309"/>
      <c r="HT487" s="309"/>
      <c r="HU487" s="309"/>
      <c r="HV487" s="309"/>
      <c r="HW487" s="309"/>
      <c r="HX487" s="309"/>
      <c r="HY487" s="309"/>
      <c r="HZ487" s="309"/>
      <c r="IA487" s="309"/>
      <c r="IB487" s="309"/>
      <c r="IC487" s="309"/>
      <c r="ID487" s="309"/>
      <c r="IE487" s="309"/>
      <c r="IF487" s="309"/>
      <c r="IG487" s="309"/>
      <c r="IH487" s="309"/>
    </row>
    <row r="488" spans="1:242" ht="12.75" customHeight="1" x14ac:dyDescent="0.25">
      <c r="A488" s="247"/>
      <c r="B488" s="264"/>
      <c r="C488" s="264"/>
      <c r="D488" s="307"/>
      <c r="E488" s="307"/>
      <c r="F488" s="307"/>
      <c r="G488" s="307"/>
      <c r="H488" s="307"/>
      <c r="I488" s="307"/>
      <c r="J488" s="307"/>
      <c r="K488" s="307"/>
      <c r="L488" s="307"/>
      <c r="M488" s="307"/>
      <c r="N488" s="307"/>
      <c r="O488" s="307"/>
      <c r="P488" s="307"/>
      <c r="Q488" s="307"/>
      <c r="R488" s="307"/>
      <c r="S488" s="307"/>
      <c r="T488" s="307"/>
      <c r="U488" s="307"/>
      <c r="V488" s="307"/>
      <c r="W488" s="307"/>
      <c r="X488" s="307"/>
      <c r="Y488" s="307"/>
      <c r="Z488" s="307"/>
      <c r="AA488" s="307"/>
      <c r="AB488" s="307"/>
      <c r="AC488" s="307"/>
      <c r="AD488" s="307"/>
      <c r="AE488" s="307"/>
      <c r="AF488" s="307"/>
      <c r="AG488" s="307"/>
      <c r="AH488" s="307"/>
      <c r="AI488" s="307"/>
      <c r="AJ488" s="307"/>
      <c r="AK488" s="307"/>
      <c r="AL488" s="307"/>
      <c r="AM488" s="307"/>
      <c r="AN488" s="307"/>
      <c r="AO488" s="307"/>
      <c r="AP488" s="307"/>
      <c r="AQ488" s="307"/>
      <c r="AR488" s="307"/>
      <c r="AS488" s="307"/>
      <c r="AT488" s="307"/>
      <c r="AU488" s="307"/>
      <c r="AV488" s="307"/>
      <c r="AW488" s="307"/>
      <c r="AX488" s="307"/>
      <c r="AY488" s="307"/>
      <c r="AZ488" s="307"/>
      <c r="BA488" s="307"/>
      <c r="BB488" s="307"/>
      <c r="BC488" s="307"/>
      <c r="BD488" s="307"/>
      <c r="BE488" s="307"/>
      <c r="BF488" s="307"/>
      <c r="BG488" s="307"/>
      <c r="BH488" s="307"/>
      <c r="BI488" s="307"/>
      <c r="BJ488" s="307"/>
      <c r="BK488" s="307"/>
      <c r="BL488" s="307"/>
      <c r="BM488" s="307"/>
      <c r="BN488" s="307"/>
      <c r="BO488" s="307"/>
      <c r="BP488" s="307"/>
      <c r="BQ488" s="307"/>
      <c r="BR488" s="307"/>
      <c r="BS488" s="307"/>
      <c r="BT488" s="409"/>
      <c r="BV488" s="309"/>
      <c r="BW488" s="309"/>
      <c r="BX488" s="309"/>
      <c r="BY488" s="309"/>
      <c r="BZ488" s="309"/>
      <c r="CA488" s="309"/>
      <c r="CB488" s="309"/>
      <c r="CC488" s="309"/>
      <c r="CD488" s="309"/>
      <c r="CE488" s="309"/>
      <c r="CF488" s="309"/>
      <c r="CG488" s="309"/>
      <c r="CH488" s="309"/>
      <c r="CI488" s="309"/>
      <c r="CJ488" s="309"/>
      <c r="CK488" s="309"/>
      <c r="CL488" s="309"/>
      <c r="CM488" s="309"/>
      <c r="CN488" s="309"/>
      <c r="CO488" s="309"/>
      <c r="CP488" s="309"/>
      <c r="CQ488" s="309"/>
      <c r="CR488" s="309"/>
      <c r="CS488" s="309"/>
      <c r="CT488" s="309"/>
      <c r="CU488" s="309"/>
      <c r="CV488" s="309"/>
      <c r="CW488" s="309"/>
      <c r="CX488" s="309"/>
      <c r="CY488" s="309"/>
      <c r="CZ488" s="309"/>
      <c r="DA488" s="309"/>
      <c r="DB488" s="309"/>
      <c r="DC488" s="309"/>
      <c r="DD488" s="309"/>
      <c r="DE488" s="309"/>
      <c r="DF488" s="309"/>
      <c r="DG488" s="309"/>
      <c r="DH488" s="309"/>
      <c r="DI488" s="309"/>
      <c r="DJ488" s="309"/>
      <c r="DK488" s="309"/>
      <c r="DL488" s="309"/>
      <c r="DM488" s="309"/>
      <c r="DN488" s="309"/>
      <c r="DO488" s="309"/>
      <c r="DP488" s="309"/>
      <c r="DQ488" s="309"/>
      <c r="DR488" s="309"/>
      <c r="DS488" s="309"/>
      <c r="DT488" s="309"/>
      <c r="DU488" s="309"/>
      <c r="DV488" s="309"/>
      <c r="DW488" s="309"/>
      <c r="DX488" s="309"/>
      <c r="DY488" s="309"/>
      <c r="DZ488" s="309"/>
      <c r="EA488" s="309"/>
      <c r="EB488" s="309"/>
      <c r="EC488" s="309"/>
      <c r="ED488" s="309"/>
      <c r="EE488" s="309"/>
      <c r="EF488" s="309"/>
      <c r="EG488" s="309"/>
      <c r="EH488" s="309"/>
      <c r="EI488" s="309"/>
      <c r="EJ488" s="309"/>
      <c r="EK488" s="309"/>
      <c r="EL488" s="309"/>
      <c r="EM488" s="309"/>
      <c r="EN488" s="309"/>
      <c r="EO488" s="309"/>
      <c r="EP488" s="309"/>
      <c r="EQ488" s="309"/>
      <c r="ER488" s="309"/>
      <c r="ES488" s="309"/>
      <c r="ET488" s="309"/>
      <c r="EU488" s="309"/>
      <c r="EV488" s="309"/>
      <c r="EW488" s="309"/>
      <c r="EX488" s="309"/>
      <c r="EY488" s="309"/>
      <c r="EZ488" s="309"/>
      <c r="FA488" s="309"/>
      <c r="FB488" s="309"/>
      <c r="FC488" s="309"/>
      <c r="FD488" s="309"/>
      <c r="FE488" s="309"/>
      <c r="FF488" s="309"/>
      <c r="FG488" s="309"/>
      <c r="FH488" s="309"/>
      <c r="FI488" s="309"/>
      <c r="FJ488" s="309"/>
      <c r="FK488" s="309"/>
      <c r="FL488" s="309"/>
      <c r="FM488" s="309"/>
      <c r="FN488" s="309"/>
      <c r="FO488" s="309"/>
      <c r="FP488" s="309"/>
      <c r="FQ488" s="309"/>
      <c r="FR488" s="309"/>
      <c r="FS488" s="309"/>
      <c r="FT488" s="309"/>
      <c r="FU488" s="309"/>
      <c r="FV488" s="309"/>
      <c r="FW488" s="309"/>
      <c r="FX488" s="309"/>
      <c r="FY488" s="309"/>
      <c r="FZ488" s="309"/>
      <c r="GA488" s="309"/>
      <c r="GB488" s="309"/>
      <c r="GC488" s="309"/>
      <c r="GD488" s="309"/>
      <c r="GE488" s="309"/>
      <c r="GF488" s="309"/>
      <c r="GG488" s="309"/>
      <c r="GH488" s="309"/>
      <c r="GI488" s="309"/>
      <c r="GJ488" s="309"/>
      <c r="GK488" s="309"/>
      <c r="GL488" s="309"/>
      <c r="GM488" s="309"/>
      <c r="GN488" s="309"/>
      <c r="GO488" s="309"/>
      <c r="GP488" s="309"/>
      <c r="GQ488" s="309"/>
      <c r="GR488" s="309"/>
      <c r="GS488" s="309"/>
      <c r="GT488" s="309"/>
      <c r="GU488" s="309"/>
      <c r="GV488" s="309"/>
      <c r="GW488" s="309"/>
      <c r="GX488" s="309"/>
      <c r="GY488" s="309"/>
      <c r="GZ488" s="309"/>
      <c r="HA488" s="309"/>
      <c r="HB488" s="309"/>
      <c r="HC488" s="309"/>
      <c r="HD488" s="309"/>
      <c r="HE488" s="309"/>
      <c r="HF488" s="309"/>
      <c r="HG488" s="309"/>
      <c r="HH488" s="309"/>
      <c r="HI488" s="309"/>
      <c r="HJ488" s="309"/>
      <c r="HK488" s="309"/>
      <c r="HL488" s="309"/>
      <c r="HM488" s="309"/>
      <c r="HN488" s="309"/>
      <c r="HO488" s="309"/>
      <c r="HP488" s="309"/>
      <c r="HQ488" s="309"/>
      <c r="HR488" s="309"/>
      <c r="HS488" s="309"/>
      <c r="HT488" s="309"/>
      <c r="HU488" s="309"/>
      <c r="HV488" s="309"/>
      <c r="HW488" s="309"/>
      <c r="HX488" s="309"/>
      <c r="HY488" s="309"/>
      <c r="HZ488" s="309"/>
      <c r="IA488" s="309"/>
      <c r="IB488" s="309"/>
      <c r="IC488" s="309"/>
      <c r="ID488" s="309"/>
      <c r="IE488" s="309"/>
      <c r="IF488" s="309"/>
      <c r="IG488" s="309"/>
      <c r="IH488" s="309"/>
    </row>
    <row r="489" spans="1:242" ht="12.75" customHeight="1" x14ac:dyDescent="0.25">
      <c r="A489" s="247"/>
      <c r="B489" s="264"/>
      <c r="C489" s="264"/>
      <c r="D489" s="307"/>
      <c r="E489" s="307"/>
      <c r="F489" s="307"/>
      <c r="G489" s="307"/>
      <c r="H489" s="307"/>
      <c r="I489" s="307"/>
      <c r="J489" s="307"/>
      <c r="K489" s="307"/>
      <c r="L489" s="307"/>
      <c r="M489" s="307"/>
      <c r="N489" s="307"/>
      <c r="O489" s="307"/>
      <c r="P489" s="307"/>
      <c r="Q489" s="307"/>
      <c r="R489" s="307"/>
      <c r="S489" s="307"/>
      <c r="T489" s="307"/>
      <c r="U489" s="307"/>
      <c r="V489" s="307"/>
      <c r="W489" s="307"/>
      <c r="X489" s="307"/>
      <c r="Y489" s="307"/>
      <c r="Z489" s="307"/>
      <c r="AA489" s="307"/>
      <c r="AB489" s="307"/>
      <c r="AC489" s="307"/>
      <c r="AD489" s="307"/>
      <c r="AE489" s="307"/>
      <c r="AF489" s="307"/>
      <c r="AG489" s="307"/>
      <c r="AH489" s="307"/>
      <c r="AI489" s="307"/>
      <c r="AJ489" s="307"/>
      <c r="AK489" s="307"/>
      <c r="AL489" s="307"/>
      <c r="AM489" s="307"/>
      <c r="AN489" s="307"/>
      <c r="AO489" s="307"/>
      <c r="AP489" s="307"/>
      <c r="AQ489" s="307"/>
      <c r="AR489" s="307"/>
      <c r="AS489" s="307"/>
      <c r="AT489" s="307"/>
      <c r="AU489" s="307"/>
      <c r="AV489" s="307"/>
      <c r="AW489" s="307"/>
      <c r="AX489" s="307"/>
      <c r="AY489" s="307"/>
      <c r="AZ489" s="307"/>
      <c r="BA489" s="307"/>
      <c r="BB489" s="307"/>
      <c r="BC489" s="307"/>
      <c r="BD489" s="307"/>
      <c r="BE489" s="307"/>
      <c r="BF489" s="307"/>
      <c r="BG489" s="307"/>
      <c r="BH489" s="307"/>
      <c r="BI489" s="307"/>
      <c r="BJ489" s="307"/>
      <c r="BK489" s="307"/>
      <c r="BL489" s="307"/>
      <c r="BM489" s="307"/>
      <c r="BN489" s="307"/>
      <c r="BO489" s="307"/>
      <c r="BP489" s="307"/>
      <c r="BQ489" s="307"/>
      <c r="BR489" s="307"/>
      <c r="BS489" s="307"/>
      <c r="BT489" s="409"/>
      <c r="BV489" s="309"/>
      <c r="BW489" s="309"/>
      <c r="BX489" s="309"/>
      <c r="BY489" s="309"/>
      <c r="BZ489" s="309"/>
      <c r="CA489" s="309"/>
      <c r="CB489" s="309"/>
      <c r="CC489" s="309"/>
      <c r="CD489" s="309"/>
      <c r="CE489" s="309"/>
      <c r="CF489" s="309"/>
      <c r="CG489" s="309"/>
      <c r="CH489" s="309"/>
      <c r="CI489" s="309"/>
      <c r="CJ489" s="309"/>
      <c r="CK489" s="309"/>
      <c r="CL489" s="309"/>
      <c r="CM489" s="309"/>
      <c r="CN489" s="309"/>
      <c r="CO489" s="309"/>
      <c r="CP489" s="309"/>
      <c r="CQ489" s="309"/>
      <c r="CR489" s="309"/>
      <c r="CS489" s="309"/>
      <c r="CT489" s="309"/>
      <c r="CU489" s="309"/>
      <c r="CV489" s="309"/>
      <c r="CW489" s="309"/>
      <c r="CX489" s="309"/>
      <c r="CY489" s="309"/>
      <c r="CZ489" s="309"/>
      <c r="DA489" s="309"/>
      <c r="DB489" s="309"/>
      <c r="DC489" s="309"/>
      <c r="DD489" s="309"/>
      <c r="DE489" s="309"/>
      <c r="DF489" s="309"/>
      <c r="DG489" s="309"/>
      <c r="DH489" s="309"/>
      <c r="DI489" s="309"/>
      <c r="DJ489" s="309"/>
      <c r="DK489" s="309"/>
      <c r="DL489" s="309"/>
      <c r="DM489" s="309"/>
      <c r="DN489" s="309"/>
      <c r="DO489" s="309"/>
      <c r="DP489" s="309"/>
      <c r="DQ489" s="309"/>
      <c r="DR489" s="309"/>
      <c r="DS489" s="309"/>
      <c r="DT489" s="309"/>
      <c r="DU489" s="309"/>
      <c r="DV489" s="309"/>
      <c r="DW489" s="309"/>
      <c r="DX489" s="309"/>
      <c r="DY489" s="309"/>
      <c r="DZ489" s="309"/>
      <c r="EA489" s="309"/>
      <c r="EB489" s="309"/>
      <c r="EC489" s="309"/>
      <c r="ED489" s="309"/>
      <c r="EE489" s="309"/>
      <c r="EF489" s="309"/>
      <c r="EG489" s="309"/>
      <c r="EH489" s="309"/>
      <c r="EI489" s="309"/>
      <c r="EJ489" s="309"/>
      <c r="EK489" s="309"/>
      <c r="EL489" s="309"/>
      <c r="EM489" s="309"/>
      <c r="EN489" s="309"/>
      <c r="EO489" s="309"/>
      <c r="EP489" s="309"/>
      <c r="EQ489" s="309"/>
      <c r="ER489" s="309"/>
      <c r="ES489" s="309"/>
      <c r="ET489" s="309"/>
      <c r="EU489" s="309"/>
      <c r="EV489" s="309"/>
      <c r="EW489" s="309"/>
      <c r="EX489" s="309"/>
      <c r="EY489" s="309"/>
      <c r="EZ489" s="309"/>
      <c r="FA489" s="309"/>
      <c r="FB489" s="309"/>
      <c r="FC489" s="309"/>
      <c r="FD489" s="309"/>
      <c r="FE489" s="309"/>
      <c r="FF489" s="309"/>
      <c r="FG489" s="309"/>
      <c r="FH489" s="309"/>
      <c r="FI489" s="309"/>
      <c r="FJ489" s="309"/>
      <c r="FK489" s="309"/>
      <c r="FL489" s="309"/>
      <c r="FM489" s="309"/>
      <c r="FN489" s="309"/>
      <c r="FO489" s="309"/>
      <c r="FP489" s="309"/>
      <c r="FQ489" s="309"/>
      <c r="FR489" s="309"/>
      <c r="FS489" s="309"/>
      <c r="FT489" s="309"/>
      <c r="FU489" s="309"/>
      <c r="FV489" s="309"/>
      <c r="FW489" s="309"/>
      <c r="FX489" s="309"/>
      <c r="FY489" s="309"/>
      <c r="FZ489" s="309"/>
      <c r="GA489" s="309"/>
      <c r="GB489" s="309"/>
      <c r="GC489" s="309"/>
      <c r="GD489" s="309"/>
      <c r="GE489" s="309"/>
      <c r="GF489" s="309"/>
      <c r="GG489" s="309"/>
      <c r="GH489" s="309"/>
      <c r="GI489" s="309"/>
      <c r="GJ489" s="309"/>
      <c r="GK489" s="309"/>
      <c r="GL489" s="309"/>
      <c r="GM489" s="309"/>
      <c r="GN489" s="309"/>
      <c r="GO489" s="309"/>
      <c r="GP489" s="309"/>
      <c r="GQ489" s="309"/>
      <c r="GR489" s="309"/>
      <c r="GS489" s="309"/>
      <c r="GT489" s="309"/>
      <c r="GU489" s="309"/>
      <c r="GV489" s="309"/>
      <c r="GW489" s="309"/>
      <c r="GX489" s="309"/>
      <c r="GY489" s="309"/>
      <c r="GZ489" s="309"/>
      <c r="HA489" s="309"/>
      <c r="HB489" s="309"/>
      <c r="HC489" s="309"/>
      <c r="HD489" s="309"/>
      <c r="HE489" s="309"/>
      <c r="HF489" s="309"/>
      <c r="HG489" s="309"/>
      <c r="HH489" s="309"/>
      <c r="HI489" s="309"/>
      <c r="HJ489" s="309"/>
      <c r="HK489" s="309"/>
      <c r="HL489" s="309"/>
      <c r="HM489" s="309"/>
      <c r="HN489" s="309"/>
      <c r="HO489" s="309"/>
      <c r="HP489" s="309"/>
      <c r="HQ489" s="309"/>
      <c r="HR489" s="309"/>
      <c r="HS489" s="309"/>
      <c r="HT489" s="309"/>
      <c r="HU489" s="309"/>
      <c r="HV489" s="309"/>
      <c r="HW489" s="309"/>
      <c r="HX489" s="309"/>
      <c r="HY489" s="309"/>
      <c r="HZ489" s="309"/>
      <c r="IA489" s="309"/>
      <c r="IB489" s="309"/>
      <c r="IC489" s="309"/>
      <c r="ID489" s="309"/>
      <c r="IE489" s="309"/>
      <c r="IF489" s="309"/>
      <c r="IG489" s="309"/>
      <c r="IH489" s="309"/>
    </row>
    <row r="490" spans="1:242" ht="12.75" customHeight="1" x14ac:dyDescent="0.25">
      <c r="A490" s="247"/>
      <c r="B490" s="264"/>
      <c r="C490" s="264"/>
      <c r="D490" s="307"/>
      <c r="E490" s="307"/>
      <c r="F490" s="307"/>
      <c r="G490" s="307"/>
      <c r="H490" s="307"/>
      <c r="I490" s="307"/>
      <c r="J490" s="307"/>
      <c r="K490" s="307"/>
      <c r="L490" s="307"/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307"/>
      <c r="AB490" s="307"/>
      <c r="AC490" s="307"/>
      <c r="AD490" s="307"/>
      <c r="AE490" s="307"/>
      <c r="AF490" s="307"/>
      <c r="AG490" s="307"/>
      <c r="AH490" s="307"/>
      <c r="AI490" s="307"/>
      <c r="AJ490" s="307"/>
      <c r="AK490" s="307"/>
      <c r="AL490" s="307"/>
      <c r="AM490" s="307"/>
      <c r="AN490" s="307"/>
      <c r="AO490" s="307"/>
      <c r="AP490" s="307"/>
      <c r="AQ490" s="307"/>
      <c r="AR490" s="307"/>
      <c r="AS490" s="307"/>
      <c r="AT490" s="307"/>
      <c r="AU490" s="307"/>
      <c r="AV490" s="307"/>
      <c r="AW490" s="307"/>
      <c r="AX490" s="307"/>
      <c r="AY490" s="307"/>
      <c r="AZ490" s="307"/>
      <c r="BA490" s="307"/>
      <c r="BB490" s="307"/>
      <c r="BC490" s="307"/>
      <c r="BD490" s="307"/>
      <c r="BE490" s="307"/>
      <c r="BF490" s="307"/>
      <c r="BG490" s="307"/>
      <c r="BH490" s="307"/>
      <c r="BI490" s="307"/>
      <c r="BJ490" s="307"/>
      <c r="BK490" s="307"/>
      <c r="BL490" s="307"/>
      <c r="BM490" s="307"/>
      <c r="BN490" s="307"/>
      <c r="BO490" s="307"/>
      <c r="BP490" s="307"/>
      <c r="BQ490" s="307"/>
      <c r="BR490" s="307"/>
      <c r="BS490" s="307"/>
      <c r="BT490" s="409"/>
      <c r="BV490" s="309"/>
      <c r="BW490" s="309"/>
      <c r="BX490" s="309"/>
      <c r="BY490" s="309"/>
      <c r="BZ490" s="309"/>
      <c r="CA490" s="309"/>
      <c r="CB490" s="309"/>
      <c r="CC490" s="309"/>
      <c r="CD490" s="309"/>
      <c r="CE490" s="309"/>
      <c r="CF490" s="309"/>
      <c r="CG490" s="309"/>
      <c r="CH490" s="309"/>
      <c r="CI490" s="309"/>
      <c r="CJ490" s="309"/>
      <c r="CK490" s="309"/>
      <c r="CL490" s="309"/>
      <c r="CM490" s="309"/>
      <c r="CN490" s="309"/>
      <c r="CO490" s="309"/>
      <c r="CP490" s="309"/>
      <c r="CQ490" s="309"/>
      <c r="CR490" s="309"/>
      <c r="CS490" s="309"/>
      <c r="CT490" s="309"/>
      <c r="CU490" s="309"/>
      <c r="CV490" s="309"/>
      <c r="CW490" s="309"/>
      <c r="CX490" s="309"/>
      <c r="CY490" s="309"/>
      <c r="CZ490" s="309"/>
      <c r="DA490" s="309"/>
      <c r="DB490" s="309"/>
      <c r="DC490" s="309"/>
      <c r="DD490" s="309"/>
      <c r="DE490" s="309"/>
      <c r="DF490" s="309"/>
      <c r="DG490" s="309"/>
      <c r="DH490" s="309"/>
      <c r="DI490" s="309"/>
      <c r="DJ490" s="309"/>
      <c r="DK490" s="309"/>
      <c r="DL490" s="309"/>
      <c r="DM490" s="309"/>
      <c r="DN490" s="309"/>
      <c r="DO490" s="309"/>
      <c r="DP490" s="309"/>
      <c r="DQ490" s="309"/>
      <c r="DR490" s="309"/>
      <c r="DS490" s="309"/>
      <c r="DT490" s="309"/>
      <c r="DU490" s="309"/>
      <c r="DV490" s="309"/>
      <c r="DW490" s="309"/>
      <c r="DX490" s="309"/>
      <c r="DY490" s="309"/>
      <c r="DZ490" s="309"/>
      <c r="EA490" s="309"/>
      <c r="EB490" s="309"/>
      <c r="EC490" s="309"/>
      <c r="ED490" s="309"/>
      <c r="EE490" s="309"/>
      <c r="EF490" s="309"/>
      <c r="EG490" s="309"/>
      <c r="EH490" s="309"/>
      <c r="EI490" s="309"/>
      <c r="EJ490" s="309"/>
      <c r="EK490" s="309"/>
      <c r="EL490" s="309"/>
      <c r="EM490" s="309"/>
      <c r="EN490" s="309"/>
      <c r="EO490" s="309"/>
      <c r="EP490" s="309"/>
      <c r="EQ490" s="309"/>
      <c r="ER490" s="309"/>
      <c r="ES490" s="309"/>
      <c r="ET490" s="309"/>
      <c r="EU490" s="309"/>
      <c r="EV490" s="309"/>
      <c r="EW490" s="309"/>
      <c r="EX490" s="309"/>
      <c r="EY490" s="309"/>
      <c r="EZ490" s="309"/>
      <c r="FA490" s="309"/>
      <c r="FB490" s="309"/>
      <c r="FC490" s="309"/>
      <c r="FD490" s="309"/>
      <c r="FE490" s="309"/>
      <c r="FF490" s="309"/>
      <c r="FG490" s="309"/>
      <c r="FH490" s="309"/>
      <c r="FI490" s="309"/>
      <c r="FJ490" s="309"/>
      <c r="FK490" s="309"/>
      <c r="FL490" s="309"/>
      <c r="FM490" s="309"/>
      <c r="FN490" s="309"/>
      <c r="FO490" s="309"/>
      <c r="FP490" s="309"/>
      <c r="FQ490" s="309"/>
      <c r="FR490" s="309"/>
      <c r="FS490" s="309"/>
      <c r="FT490" s="309"/>
      <c r="FU490" s="309"/>
      <c r="FV490" s="309"/>
      <c r="FW490" s="309"/>
      <c r="FX490" s="309"/>
      <c r="FY490" s="309"/>
      <c r="FZ490" s="309"/>
      <c r="GA490" s="309"/>
      <c r="GB490" s="309"/>
      <c r="GC490" s="309"/>
      <c r="GD490" s="309"/>
      <c r="GE490" s="309"/>
      <c r="GF490" s="309"/>
      <c r="GG490" s="309"/>
      <c r="GH490" s="309"/>
      <c r="GI490" s="309"/>
      <c r="GJ490" s="309"/>
      <c r="GK490" s="309"/>
      <c r="GL490" s="309"/>
      <c r="GM490" s="309"/>
      <c r="GN490" s="309"/>
      <c r="GO490" s="309"/>
      <c r="GP490" s="309"/>
      <c r="GQ490" s="309"/>
      <c r="GR490" s="309"/>
      <c r="GS490" s="309"/>
      <c r="GT490" s="309"/>
      <c r="GU490" s="309"/>
      <c r="GV490" s="309"/>
      <c r="GW490" s="309"/>
      <c r="GX490" s="309"/>
      <c r="GY490" s="309"/>
      <c r="GZ490" s="309"/>
      <c r="HA490" s="309"/>
      <c r="HB490" s="309"/>
      <c r="HC490" s="309"/>
      <c r="HD490" s="309"/>
      <c r="HE490" s="309"/>
      <c r="HF490" s="309"/>
      <c r="HG490" s="309"/>
      <c r="HH490" s="309"/>
      <c r="HI490" s="309"/>
      <c r="HJ490" s="309"/>
      <c r="HK490" s="309"/>
      <c r="HL490" s="309"/>
      <c r="HM490" s="309"/>
      <c r="HN490" s="309"/>
      <c r="HO490" s="309"/>
      <c r="HP490" s="309"/>
      <c r="HQ490" s="309"/>
      <c r="HR490" s="309"/>
      <c r="HS490" s="309"/>
      <c r="HT490" s="309"/>
      <c r="HU490" s="309"/>
      <c r="HV490" s="309"/>
      <c r="HW490" s="309"/>
      <c r="HX490" s="309"/>
      <c r="HY490" s="309"/>
      <c r="HZ490" s="309"/>
      <c r="IA490" s="309"/>
      <c r="IB490" s="309"/>
      <c r="IC490" s="309"/>
      <c r="ID490" s="309"/>
      <c r="IE490" s="309"/>
      <c r="IF490" s="309"/>
      <c r="IG490" s="309"/>
      <c r="IH490" s="309"/>
    </row>
    <row r="491" spans="1:242" ht="12.75" customHeight="1" x14ac:dyDescent="0.25">
      <c r="A491" s="247"/>
      <c r="B491" s="264"/>
      <c r="C491" s="264"/>
      <c r="D491" s="307"/>
      <c r="E491" s="307"/>
      <c r="F491" s="307"/>
      <c r="G491" s="307"/>
      <c r="H491" s="307"/>
      <c r="I491" s="307"/>
      <c r="J491" s="307"/>
      <c r="K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307"/>
      <c r="AB491" s="307"/>
      <c r="AC491" s="307"/>
      <c r="AD491" s="307"/>
      <c r="AE491" s="307"/>
      <c r="AF491" s="307"/>
      <c r="AG491" s="307"/>
      <c r="AH491" s="307"/>
      <c r="AI491" s="307"/>
      <c r="AJ491" s="307"/>
      <c r="AK491" s="307"/>
      <c r="AL491" s="307"/>
      <c r="AM491" s="307"/>
      <c r="AN491" s="307"/>
      <c r="AO491" s="307"/>
      <c r="AP491" s="307"/>
      <c r="AQ491" s="307"/>
      <c r="AR491" s="307"/>
      <c r="AS491" s="307"/>
      <c r="AT491" s="307"/>
      <c r="AU491" s="307"/>
      <c r="AV491" s="307"/>
      <c r="AW491" s="307"/>
      <c r="AX491" s="307"/>
      <c r="AY491" s="307"/>
      <c r="AZ491" s="307"/>
      <c r="BA491" s="307"/>
      <c r="BB491" s="307"/>
      <c r="BC491" s="307"/>
      <c r="BD491" s="307"/>
      <c r="BE491" s="307"/>
      <c r="BF491" s="307"/>
      <c r="BG491" s="307"/>
      <c r="BH491" s="307"/>
      <c r="BI491" s="307"/>
      <c r="BJ491" s="307"/>
      <c r="BK491" s="307"/>
      <c r="BL491" s="307"/>
      <c r="BM491" s="307"/>
      <c r="BN491" s="307"/>
      <c r="BO491" s="307"/>
      <c r="BP491" s="307"/>
      <c r="BQ491" s="307"/>
      <c r="BR491" s="307"/>
      <c r="BS491" s="307"/>
      <c r="BT491" s="409"/>
      <c r="BV491" s="309"/>
      <c r="BW491" s="309"/>
      <c r="BX491" s="309"/>
      <c r="BY491" s="309"/>
      <c r="BZ491" s="309"/>
      <c r="CA491" s="309"/>
      <c r="CB491" s="309"/>
      <c r="CC491" s="309"/>
      <c r="CD491" s="309"/>
      <c r="CE491" s="309"/>
      <c r="CF491" s="309"/>
      <c r="CG491" s="309"/>
      <c r="CH491" s="309"/>
      <c r="CI491" s="309"/>
      <c r="CJ491" s="309"/>
      <c r="CK491" s="309"/>
      <c r="CL491" s="309"/>
      <c r="CM491" s="309"/>
      <c r="CN491" s="309"/>
      <c r="CO491" s="309"/>
      <c r="CP491" s="309"/>
      <c r="CQ491" s="309"/>
      <c r="CR491" s="309"/>
      <c r="CS491" s="309"/>
      <c r="CT491" s="309"/>
      <c r="CU491" s="309"/>
      <c r="CV491" s="309"/>
      <c r="CW491" s="309"/>
      <c r="CX491" s="309"/>
      <c r="CY491" s="309"/>
      <c r="CZ491" s="309"/>
      <c r="DA491" s="309"/>
      <c r="DB491" s="309"/>
      <c r="DC491" s="309"/>
      <c r="DD491" s="309"/>
      <c r="DE491" s="309"/>
      <c r="DF491" s="309"/>
      <c r="DG491" s="309"/>
      <c r="DH491" s="309"/>
      <c r="DI491" s="309"/>
      <c r="DJ491" s="309"/>
      <c r="DK491" s="309"/>
      <c r="DL491" s="309"/>
      <c r="DM491" s="309"/>
      <c r="DN491" s="309"/>
      <c r="DO491" s="309"/>
      <c r="DP491" s="309"/>
      <c r="DQ491" s="309"/>
      <c r="DR491" s="309"/>
      <c r="DS491" s="309"/>
      <c r="DT491" s="309"/>
      <c r="DU491" s="309"/>
      <c r="DV491" s="309"/>
      <c r="DW491" s="309"/>
      <c r="DX491" s="309"/>
      <c r="DY491" s="309"/>
      <c r="DZ491" s="309"/>
      <c r="EA491" s="309"/>
      <c r="EB491" s="309"/>
      <c r="EC491" s="309"/>
      <c r="ED491" s="309"/>
      <c r="EE491" s="309"/>
      <c r="EF491" s="309"/>
      <c r="EG491" s="309"/>
      <c r="EH491" s="309"/>
      <c r="EI491" s="309"/>
      <c r="EJ491" s="309"/>
      <c r="EK491" s="309"/>
      <c r="EL491" s="309"/>
      <c r="EM491" s="309"/>
      <c r="EN491" s="309"/>
      <c r="EO491" s="309"/>
      <c r="EP491" s="309"/>
      <c r="EQ491" s="309"/>
      <c r="ER491" s="309"/>
      <c r="ES491" s="309"/>
      <c r="ET491" s="309"/>
      <c r="EU491" s="309"/>
      <c r="EV491" s="309"/>
      <c r="EW491" s="309"/>
      <c r="EX491" s="309"/>
      <c r="EY491" s="309"/>
      <c r="EZ491" s="309"/>
      <c r="FA491" s="309"/>
      <c r="FB491" s="309"/>
      <c r="FC491" s="309"/>
      <c r="FD491" s="309"/>
      <c r="FE491" s="309"/>
      <c r="FF491" s="309"/>
      <c r="FG491" s="309"/>
      <c r="FH491" s="309"/>
      <c r="FI491" s="309"/>
      <c r="FJ491" s="309"/>
      <c r="FK491" s="309"/>
      <c r="FL491" s="309"/>
      <c r="FM491" s="309"/>
      <c r="FN491" s="309"/>
      <c r="FO491" s="309"/>
      <c r="FP491" s="309"/>
      <c r="FQ491" s="309"/>
      <c r="FR491" s="309"/>
      <c r="FS491" s="309"/>
      <c r="FT491" s="309"/>
      <c r="FU491" s="309"/>
      <c r="FV491" s="309"/>
      <c r="FW491" s="309"/>
      <c r="FX491" s="309"/>
      <c r="FY491" s="309"/>
      <c r="FZ491" s="309"/>
      <c r="GA491" s="309"/>
      <c r="GB491" s="309"/>
      <c r="GC491" s="309"/>
      <c r="GD491" s="309"/>
      <c r="GE491" s="309"/>
      <c r="GF491" s="309"/>
      <c r="GG491" s="309"/>
      <c r="GH491" s="309"/>
      <c r="GI491" s="309"/>
      <c r="GJ491" s="309"/>
      <c r="GK491" s="309"/>
      <c r="GL491" s="309"/>
      <c r="GM491" s="309"/>
      <c r="GN491" s="309"/>
      <c r="GO491" s="309"/>
      <c r="GP491" s="309"/>
      <c r="GQ491" s="309"/>
      <c r="GR491" s="309"/>
      <c r="GS491" s="309"/>
      <c r="GT491" s="309"/>
      <c r="GU491" s="309"/>
      <c r="GV491" s="309"/>
      <c r="GW491" s="309"/>
      <c r="GX491" s="309"/>
      <c r="GY491" s="309"/>
      <c r="GZ491" s="309"/>
      <c r="HA491" s="309"/>
      <c r="HB491" s="309"/>
      <c r="HC491" s="309"/>
      <c r="HD491" s="309"/>
      <c r="HE491" s="309"/>
      <c r="HF491" s="309"/>
      <c r="HG491" s="309"/>
      <c r="HH491" s="309"/>
      <c r="HI491" s="309"/>
      <c r="HJ491" s="309"/>
      <c r="HK491" s="309"/>
      <c r="HL491" s="309"/>
      <c r="HM491" s="309"/>
      <c r="HN491" s="309"/>
      <c r="HO491" s="309"/>
      <c r="HP491" s="309"/>
      <c r="HQ491" s="309"/>
      <c r="HR491" s="309"/>
      <c r="HS491" s="309"/>
      <c r="HT491" s="309"/>
      <c r="HU491" s="309"/>
      <c r="HV491" s="309"/>
      <c r="HW491" s="309"/>
      <c r="HX491" s="309"/>
      <c r="HY491" s="309"/>
      <c r="HZ491" s="309"/>
      <c r="IA491" s="309"/>
      <c r="IB491" s="309"/>
      <c r="IC491" s="309"/>
      <c r="ID491" s="309"/>
      <c r="IE491" s="309"/>
      <c r="IF491" s="309"/>
      <c r="IG491" s="309"/>
      <c r="IH491" s="309"/>
    </row>
    <row r="492" spans="1:242" ht="12.75" customHeight="1" x14ac:dyDescent="0.25">
      <c r="A492" s="247"/>
      <c r="B492" s="264"/>
      <c r="C492" s="264"/>
      <c r="D492" s="307"/>
      <c r="E492" s="307"/>
      <c r="F492" s="307"/>
      <c r="G492" s="307"/>
      <c r="H492" s="307"/>
      <c r="I492" s="307"/>
      <c r="J492" s="307"/>
      <c r="K492" s="307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307"/>
      <c r="AB492" s="307"/>
      <c r="AC492" s="307"/>
      <c r="AD492" s="307"/>
      <c r="AE492" s="307"/>
      <c r="AF492" s="307"/>
      <c r="AG492" s="307"/>
      <c r="AH492" s="307"/>
      <c r="AI492" s="307"/>
      <c r="AJ492" s="307"/>
      <c r="AK492" s="307"/>
      <c r="AL492" s="307"/>
      <c r="AM492" s="307"/>
      <c r="AN492" s="307"/>
      <c r="AO492" s="307"/>
      <c r="AP492" s="307"/>
      <c r="AQ492" s="307"/>
      <c r="AR492" s="307"/>
      <c r="AS492" s="307"/>
      <c r="AT492" s="307"/>
      <c r="AU492" s="307"/>
      <c r="AV492" s="307"/>
      <c r="AW492" s="307"/>
      <c r="AX492" s="307"/>
      <c r="AY492" s="307"/>
      <c r="AZ492" s="307"/>
      <c r="BA492" s="307"/>
      <c r="BB492" s="307"/>
      <c r="BC492" s="307"/>
      <c r="BD492" s="307"/>
      <c r="BE492" s="307"/>
      <c r="BF492" s="307"/>
      <c r="BG492" s="307"/>
      <c r="BH492" s="307"/>
      <c r="BI492" s="307"/>
      <c r="BJ492" s="307"/>
      <c r="BK492" s="307"/>
      <c r="BL492" s="307"/>
      <c r="BM492" s="307"/>
      <c r="BN492" s="307"/>
      <c r="BO492" s="307"/>
      <c r="BP492" s="307"/>
      <c r="BQ492" s="307"/>
      <c r="BR492" s="307"/>
      <c r="BS492" s="307"/>
      <c r="BT492" s="409"/>
      <c r="BV492" s="309"/>
      <c r="BW492" s="309"/>
      <c r="BX492" s="309"/>
      <c r="BY492" s="309"/>
      <c r="BZ492" s="309"/>
      <c r="CA492" s="309"/>
      <c r="CB492" s="309"/>
      <c r="CC492" s="309"/>
      <c r="CD492" s="309"/>
      <c r="CE492" s="309"/>
      <c r="CF492" s="309"/>
      <c r="CG492" s="309"/>
      <c r="CH492" s="309"/>
      <c r="CI492" s="309"/>
      <c r="CJ492" s="309"/>
      <c r="CK492" s="309"/>
      <c r="CL492" s="309"/>
      <c r="CM492" s="309"/>
      <c r="CN492" s="309"/>
      <c r="CO492" s="309"/>
      <c r="CP492" s="309"/>
      <c r="CQ492" s="309"/>
      <c r="CR492" s="309"/>
      <c r="CS492" s="309"/>
      <c r="CT492" s="309"/>
      <c r="CU492" s="309"/>
      <c r="CV492" s="309"/>
      <c r="CW492" s="309"/>
      <c r="CX492" s="309"/>
      <c r="CY492" s="309"/>
      <c r="CZ492" s="309"/>
      <c r="DA492" s="309"/>
      <c r="DB492" s="309"/>
      <c r="DC492" s="309"/>
      <c r="DD492" s="309"/>
      <c r="DE492" s="309"/>
      <c r="DF492" s="309"/>
      <c r="DG492" s="309"/>
      <c r="DH492" s="309"/>
      <c r="DI492" s="309"/>
      <c r="DJ492" s="309"/>
      <c r="DK492" s="309"/>
      <c r="DL492" s="309"/>
      <c r="DM492" s="309"/>
      <c r="DN492" s="309"/>
      <c r="DO492" s="309"/>
      <c r="DP492" s="309"/>
      <c r="DQ492" s="309"/>
      <c r="DR492" s="309"/>
      <c r="DS492" s="309"/>
      <c r="DT492" s="309"/>
      <c r="DU492" s="309"/>
      <c r="DV492" s="309"/>
      <c r="DW492" s="309"/>
      <c r="DX492" s="309"/>
      <c r="DY492" s="309"/>
      <c r="DZ492" s="309"/>
      <c r="EA492" s="309"/>
      <c r="EB492" s="309"/>
      <c r="EC492" s="309"/>
      <c r="ED492" s="309"/>
      <c r="EE492" s="309"/>
      <c r="EF492" s="309"/>
      <c r="EG492" s="309"/>
      <c r="EH492" s="309"/>
      <c r="EI492" s="309"/>
      <c r="EJ492" s="309"/>
      <c r="EK492" s="309"/>
      <c r="EL492" s="309"/>
      <c r="EM492" s="309"/>
      <c r="EN492" s="309"/>
      <c r="EO492" s="309"/>
      <c r="EP492" s="309"/>
      <c r="EQ492" s="309"/>
      <c r="ER492" s="309"/>
      <c r="ES492" s="309"/>
      <c r="ET492" s="309"/>
      <c r="EU492" s="309"/>
      <c r="EV492" s="309"/>
      <c r="EW492" s="309"/>
      <c r="EX492" s="309"/>
      <c r="EY492" s="309"/>
      <c r="EZ492" s="309"/>
      <c r="FA492" s="309"/>
      <c r="FB492" s="309"/>
      <c r="FC492" s="309"/>
      <c r="FD492" s="309"/>
      <c r="FE492" s="309"/>
      <c r="FF492" s="309"/>
      <c r="FG492" s="309"/>
      <c r="FH492" s="309"/>
      <c r="FI492" s="309"/>
      <c r="FJ492" s="309"/>
      <c r="FK492" s="309"/>
      <c r="FL492" s="309"/>
      <c r="FM492" s="309"/>
      <c r="FN492" s="309"/>
      <c r="FO492" s="309"/>
      <c r="FP492" s="309"/>
      <c r="FQ492" s="309"/>
      <c r="FR492" s="309"/>
      <c r="FS492" s="309"/>
      <c r="FT492" s="309"/>
      <c r="FU492" s="309"/>
      <c r="FV492" s="309"/>
      <c r="FW492" s="309"/>
      <c r="FX492" s="309"/>
      <c r="FY492" s="309"/>
      <c r="FZ492" s="309"/>
      <c r="GA492" s="309"/>
      <c r="GB492" s="309"/>
      <c r="GC492" s="309"/>
      <c r="GD492" s="309"/>
      <c r="GE492" s="309"/>
      <c r="GF492" s="309"/>
      <c r="GG492" s="309"/>
      <c r="GH492" s="309"/>
      <c r="GI492" s="309"/>
      <c r="GJ492" s="309"/>
      <c r="GK492" s="309"/>
      <c r="GL492" s="309"/>
      <c r="GM492" s="309"/>
      <c r="GN492" s="309"/>
      <c r="GO492" s="309"/>
      <c r="GP492" s="309"/>
      <c r="GQ492" s="309"/>
      <c r="GR492" s="309"/>
      <c r="GS492" s="309"/>
      <c r="GT492" s="309"/>
      <c r="GU492" s="309"/>
      <c r="GV492" s="309"/>
      <c r="GW492" s="309"/>
      <c r="GX492" s="309"/>
      <c r="GY492" s="309"/>
      <c r="GZ492" s="309"/>
      <c r="HA492" s="309"/>
      <c r="HB492" s="309"/>
      <c r="HC492" s="309"/>
      <c r="HD492" s="309"/>
      <c r="HE492" s="309"/>
      <c r="HF492" s="309"/>
      <c r="HG492" s="309"/>
      <c r="HH492" s="309"/>
      <c r="HI492" s="309"/>
      <c r="HJ492" s="309"/>
      <c r="HK492" s="309"/>
      <c r="HL492" s="309"/>
      <c r="HM492" s="309"/>
      <c r="HN492" s="309"/>
      <c r="HO492" s="309"/>
      <c r="HP492" s="309"/>
      <c r="HQ492" s="309"/>
      <c r="HR492" s="309"/>
      <c r="HS492" s="309"/>
      <c r="HT492" s="309"/>
      <c r="HU492" s="309"/>
      <c r="HV492" s="309"/>
      <c r="HW492" s="309"/>
      <c r="HX492" s="309"/>
      <c r="HY492" s="309"/>
      <c r="HZ492" s="309"/>
      <c r="IA492" s="309"/>
      <c r="IB492" s="309"/>
      <c r="IC492" s="309"/>
      <c r="ID492" s="309"/>
      <c r="IE492" s="309"/>
      <c r="IF492" s="309"/>
      <c r="IG492" s="309"/>
      <c r="IH492" s="309"/>
    </row>
    <row r="493" spans="1:242" ht="12.75" customHeight="1" x14ac:dyDescent="0.25">
      <c r="A493" s="247"/>
      <c r="B493" s="264"/>
      <c r="C493" s="264"/>
      <c r="D493" s="307"/>
      <c r="E493" s="307"/>
      <c r="F493" s="307"/>
      <c r="G493" s="307"/>
      <c r="H493" s="307"/>
      <c r="I493" s="307"/>
      <c r="J493" s="307"/>
      <c r="K493" s="307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307"/>
      <c r="AB493" s="307"/>
      <c r="AC493" s="307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  <c r="AN493" s="307"/>
      <c r="AO493" s="307"/>
      <c r="AP493" s="307"/>
      <c r="AQ493" s="307"/>
      <c r="AR493" s="307"/>
      <c r="AS493" s="307"/>
      <c r="AT493" s="307"/>
      <c r="AU493" s="307"/>
      <c r="AV493" s="307"/>
      <c r="AW493" s="307"/>
      <c r="AX493" s="307"/>
      <c r="AY493" s="307"/>
      <c r="AZ493" s="307"/>
      <c r="BA493" s="307"/>
      <c r="BB493" s="307"/>
      <c r="BC493" s="307"/>
      <c r="BD493" s="307"/>
      <c r="BE493" s="307"/>
      <c r="BF493" s="307"/>
      <c r="BG493" s="307"/>
      <c r="BH493" s="307"/>
      <c r="BI493" s="307"/>
      <c r="BJ493" s="307"/>
      <c r="BK493" s="307"/>
      <c r="BL493" s="307"/>
      <c r="BM493" s="307"/>
      <c r="BN493" s="307"/>
      <c r="BO493" s="307"/>
      <c r="BP493" s="307"/>
      <c r="BQ493" s="307"/>
      <c r="BR493" s="307"/>
      <c r="BS493" s="307"/>
      <c r="BT493" s="409"/>
      <c r="BV493" s="309"/>
      <c r="BW493" s="309"/>
      <c r="BX493" s="309"/>
      <c r="BY493" s="309"/>
      <c r="BZ493" s="309"/>
      <c r="CA493" s="309"/>
      <c r="CB493" s="309"/>
      <c r="CC493" s="309"/>
      <c r="CD493" s="309"/>
      <c r="CE493" s="309"/>
      <c r="CF493" s="309"/>
      <c r="CG493" s="309"/>
      <c r="CH493" s="309"/>
      <c r="CI493" s="309"/>
      <c r="CJ493" s="309"/>
      <c r="CK493" s="309"/>
      <c r="CL493" s="309"/>
      <c r="CM493" s="309"/>
      <c r="CN493" s="309"/>
      <c r="CO493" s="309"/>
      <c r="CP493" s="309"/>
      <c r="CQ493" s="309"/>
      <c r="CR493" s="309"/>
      <c r="CS493" s="309"/>
      <c r="CT493" s="309"/>
      <c r="CU493" s="309"/>
      <c r="CV493" s="309"/>
      <c r="CW493" s="309"/>
      <c r="CX493" s="309"/>
      <c r="CY493" s="309"/>
      <c r="CZ493" s="309"/>
      <c r="DA493" s="309"/>
      <c r="DB493" s="309"/>
      <c r="DC493" s="309"/>
      <c r="DD493" s="309"/>
      <c r="DE493" s="309"/>
      <c r="DF493" s="309"/>
      <c r="DG493" s="309"/>
      <c r="DH493" s="309"/>
      <c r="DI493" s="309"/>
      <c r="DJ493" s="309"/>
      <c r="DK493" s="309"/>
      <c r="DL493" s="309"/>
      <c r="DM493" s="309"/>
      <c r="DN493" s="309"/>
      <c r="DO493" s="309"/>
      <c r="DP493" s="309"/>
      <c r="DQ493" s="309"/>
      <c r="DR493" s="309"/>
      <c r="DS493" s="309"/>
      <c r="DT493" s="309"/>
      <c r="DU493" s="309"/>
      <c r="DV493" s="309"/>
      <c r="DW493" s="309"/>
      <c r="DX493" s="309"/>
      <c r="DY493" s="309"/>
      <c r="DZ493" s="309"/>
      <c r="EA493" s="309"/>
      <c r="EB493" s="309"/>
      <c r="EC493" s="309"/>
      <c r="ED493" s="309"/>
      <c r="EE493" s="309"/>
      <c r="EF493" s="309"/>
      <c r="EG493" s="309"/>
      <c r="EH493" s="309"/>
      <c r="EI493" s="309"/>
      <c r="EJ493" s="309"/>
      <c r="EK493" s="309"/>
      <c r="EL493" s="309"/>
      <c r="EM493" s="309"/>
      <c r="EN493" s="309"/>
      <c r="EO493" s="309"/>
      <c r="EP493" s="309"/>
      <c r="EQ493" s="309"/>
      <c r="ER493" s="309"/>
      <c r="ES493" s="309"/>
      <c r="ET493" s="309"/>
      <c r="EU493" s="309"/>
      <c r="EV493" s="309"/>
      <c r="EW493" s="309"/>
      <c r="EX493" s="309"/>
      <c r="EY493" s="309"/>
      <c r="EZ493" s="309"/>
      <c r="FA493" s="309"/>
      <c r="FB493" s="309"/>
      <c r="FC493" s="309"/>
      <c r="FD493" s="309"/>
      <c r="FE493" s="309"/>
      <c r="FF493" s="309"/>
      <c r="FG493" s="309"/>
      <c r="FH493" s="309"/>
      <c r="FI493" s="309"/>
      <c r="FJ493" s="309"/>
      <c r="FK493" s="309"/>
      <c r="FL493" s="309"/>
      <c r="FM493" s="309"/>
      <c r="FN493" s="309"/>
      <c r="FO493" s="309"/>
      <c r="FP493" s="309"/>
      <c r="FQ493" s="309"/>
      <c r="FR493" s="309"/>
      <c r="FS493" s="309"/>
      <c r="FT493" s="309"/>
      <c r="FU493" s="309"/>
      <c r="FV493" s="309"/>
      <c r="FW493" s="309"/>
      <c r="FX493" s="309"/>
      <c r="FY493" s="309"/>
      <c r="FZ493" s="309"/>
      <c r="GA493" s="309"/>
      <c r="GB493" s="309"/>
      <c r="GC493" s="309"/>
      <c r="GD493" s="309"/>
      <c r="GE493" s="309"/>
      <c r="GF493" s="309"/>
      <c r="GG493" s="309"/>
      <c r="GH493" s="309"/>
      <c r="GI493" s="309"/>
      <c r="GJ493" s="309"/>
      <c r="GK493" s="309"/>
      <c r="GL493" s="309"/>
      <c r="GM493" s="309"/>
      <c r="GN493" s="309"/>
      <c r="GO493" s="309"/>
      <c r="GP493" s="309"/>
      <c r="GQ493" s="309"/>
      <c r="GR493" s="309"/>
      <c r="GS493" s="309"/>
      <c r="GT493" s="309"/>
      <c r="GU493" s="309"/>
      <c r="GV493" s="309"/>
      <c r="GW493" s="309"/>
      <c r="GX493" s="309"/>
      <c r="GY493" s="309"/>
      <c r="GZ493" s="309"/>
      <c r="HA493" s="309"/>
      <c r="HB493" s="309"/>
      <c r="HC493" s="309"/>
      <c r="HD493" s="309"/>
      <c r="HE493" s="309"/>
      <c r="HF493" s="309"/>
      <c r="HG493" s="309"/>
      <c r="HH493" s="309"/>
      <c r="HI493" s="309"/>
      <c r="HJ493" s="309"/>
      <c r="HK493" s="309"/>
      <c r="HL493" s="309"/>
      <c r="HM493" s="309"/>
      <c r="HN493" s="309"/>
      <c r="HO493" s="309"/>
      <c r="HP493" s="309"/>
      <c r="HQ493" s="309"/>
      <c r="HR493" s="309"/>
      <c r="HS493" s="309"/>
      <c r="HT493" s="309"/>
      <c r="HU493" s="309"/>
      <c r="HV493" s="309"/>
      <c r="HW493" s="309"/>
      <c r="HX493" s="309"/>
      <c r="HY493" s="309"/>
      <c r="HZ493" s="309"/>
      <c r="IA493" s="309"/>
      <c r="IB493" s="309"/>
      <c r="IC493" s="309"/>
      <c r="ID493" s="309"/>
      <c r="IE493" s="309"/>
      <c r="IF493" s="309"/>
      <c r="IG493" s="309"/>
      <c r="IH493" s="309"/>
    </row>
    <row r="494" spans="1:242" ht="12.75" customHeight="1" x14ac:dyDescent="0.25">
      <c r="A494" s="247"/>
      <c r="B494" s="264"/>
      <c r="C494" s="264"/>
      <c r="D494" s="307"/>
      <c r="E494" s="307"/>
      <c r="F494" s="307"/>
      <c r="G494" s="307"/>
      <c r="H494" s="307"/>
      <c r="I494" s="307"/>
      <c r="J494" s="307"/>
      <c r="K494" s="307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307"/>
      <c r="AB494" s="307"/>
      <c r="AC494" s="307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  <c r="AN494" s="307"/>
      <c r="AO494" s="307"/>
      <c r="AP494" s="307"/>
      <c r="AQ494" s="307"/>
      <c r="AR494" s="307"/>
      <c r="AS494" s="307"/>
      <c r="AT494" s="307"/>
      <c r="AU494" s="307"/>
      <c r="AV494" s="307"/>
      <c r="AW494" s="307"/>
      <c r="AX494" s="307"/>
      <c r="AY494" s="307"/>
      <c r="AZ494" s="307"/>
      <c r="BA494" s="307"/>
      <c r="BB494" s="307"/>
      <c r="BC494" s="307"/>
      <c r="BD494" s="307"/>
      <c r="BE494" s="307"/>
      <c r="BF494" s="307"/>
      <c r="BG494" s="307"/>
      <c r="BH494" s="307"/>
      <c r="BI494" s="307"/>
      <c r="BJ494" s="307"/>
      <c r="BK494" s="307"/>
      <c r="BL494" s="307"/>
      <c r="BM494" s="307"/>
      <c r="BN494" s="307"/>
      <c r="BO494" s="307"/>
      <c r="BP494" s="307"/>
      <c r="BQ494" s="307"/>
      <c r="BR494" s="307"/>
      <c r="BS494" s="307"/>
      <c r="BT494" s="409"/>
      <c r="BV494" s="309"/>
      <c r="BW494" s="309"/>
      <c r="BX494" s="309"/>
      <c r="BY494" s="309"/>
      <c r="BZ494" s="309"/>
      <c r="CA494" s="309"/>
      <c r="CB494" s="309"/>
      <c r="CC494" s="309"/>
      <c r="CD494" s="309"/>
      <c r="CE494" s="309"/>
      <c r="CF494" s="309"/>
      <c r="CG494" s="309"/>
      <c r="CH494" s="309"/>
      <c r="CI494" s="309"/>
      <c r="CJ494" s="309"/>
      <c r="CK494" s="309"/>
      <c r="CL494" s="309"/>
      <c r="CM494" s="309"/>
      <c r="CN494" s="309"/>
      <c r="CO494" s="309"/>
      <c r="CP494" s="309"/>
      <c r="CQ494" s="309"/>
      <c r="CR494" s="309"/>
      <c r="CS494" s="309"/>
      <c r="CT494" s="309"/>
      <c r="CU494" s="309"/>
      <c r="CV494" s="309"/>
      <c r="CW494" s="309"/>
      <c r="CX494" s="309"/>
      <c r="CY494" s="309"/>
      <c r="CZ494" s="309"/>
      <c r="DA494" s="309"/>
      <c r="DB494" s="309"/>
      <c r="DC494" s="309"/>
      <c r="DD494" s="309"/>
      <c r="DE494" s="309"/>
      <c r="DF494" s="309"/>
      <c r="DG494" s="309"/>
      <c r="DH494" s="309"/>
      <c r="DI494" s="309"/>
      <c r="DJ494" s="309"/>
      <c r="DK494" s="309"/>
      <c r="DL494" s="309"/>
      <c r="DM494" s="309"/>
      <c r="DN494" s="309"/>
      <c r="DO494" s="309"/>
      <c r="DP494" s="309"/>
      <c r="DQ494" s="309"/>
      <c r="DR494" s="309"/>
      <c r="DS494" s="309"/>
      <c r="DT494" s="309"/>
      <c r="DU494" s="309"/>
      <c r="DV494" s="309"/>
      <c r="DW494" s="309"/>
      <c r="DX494" s="309"/>
      <c r="DY494" s="309"/>
      <c r="DZ494" s="309"/>
      <c r="EA494" s="309"/>
      <c r="EB494" s="309"/>
      <c r="EC494" s="309"/>
      <c r="ED494" s="309"/>
      <c r="EE494" s="309"/>
      <c r="EF494" s="309"/>
      <c r="EG494" s="309"/>
      <c r="EH494" s="309"/>
      <c r="EI494" s="309"/>
      <c r="EJ494" s="309"/>
      <c r="EK494" s="309"/>
      <c r="EL494" s="309"/>
      <c r="EM494" s="309"/>
      <c r="EN494" s="309"/>
      <c r="EO494" s="309"/>
      <c r="EP494" s="309"/>
      <c r="EQ494" s="309"/>
      <c r="ER494" s="309"/>
      <c r="ES494" s="309"/>
      <c r="ET494" s="309"/>
      <c r="EU494" s="309"/>
      <c r="EV494" s="309"/>
      <c r="EW494" s="309"/>
      <c r="EX494" s="309"/>
      <c r="EY494" s="309"/>
      <c r="EZ494" s="309"/>
      <c r="FA494" s="309"/>
      <c r="FB494" s="309"/>
      <c r="FC494" s="309"/>
      <c r="FD494" s="309"/>
      <c r="FE494" s="309"/>
      <c r="FF494" s="309"/>
      <c r="FG494" s="309"/>
      <c r="FH494" s="309"/>
      <c r="FI494" s="309"/>
      <c r="FJ494" s="309"/>
      <c r="FK494" s="309"/>
      <c r="FL494" s="309"/>
      <c r="FM494" s="309"/>
      <c r="FN494" s="309"/>
      <c r="FO494" s="309"/>
      <c r="FP494" s="309"/>
      <c r="FQ494" s="309"/>
      <c r="FR494" s="309"/>
      <c r="FS494" s="309"/>
      <c r="FT494" s="309"/>
      <c r="FU494" s="309"/>
      <c r="FV494" s="309"/>
      <c r="FW494" s="309"/>
      <c r="FX494" s="309"/>
      <c r="FY494" s="309"/>
      <c r="FZ494" s="309"/>
      <c r="GA494" s="309"/>
      <c r="GB494" s="309"/>
      <c r="GC494" s="309"/>
      <c r="GD494" s="309"/>
      <c r="GE494" s="309"/>
      <c r="GF494" s="309"/>
      <c r="GG494" s="309"/>
      <c r="GH494" s="309"/>
      <c r="GI494" s="309"/>
      <c r="GJ494" s="309"/>
      <c r="GK494" s="309"/>
      <c r="GL494" s="309"/>
      <c r="GM494" s="309"/>
      <c r="GN494" s="309"/>
      <c r="GO494" s="309"/>
      <c r="GP494" s="309"/>
      <c r="GQ494" s="309"/>
      <c r="GR494" s="309"/>
      <c r="GS494" s="309"/>
      <c r="GT494" s="309"/>
      <c r="GU494" s="309"/>
      <c r="GV494" s="309"/>
      <c r="GW494" s="309"/>
      <c r="GX494" s="309"/>
      <c r="GY494" s="309"/>
      <c r="GZ494" s="309"/>
      <c r="HA494" s="309"/>
      <c r="HB494" s="309"/>
      <c r="HC494" s="309"/>
      <c r="HD494" s="309"/>
      <c r="HE494" s="309"/>
      <c r="HF494" s="309"/>
      <c r="HG494" s="309"/>
      <c r="HH494" s="309"/>
      <c r="HI494" s="309"/>
      <c r="HJ494" s="309"/>
      <c r="HK494" s="309"/>
      <c r="HL494" s="309"/>
      <c r="HM494" s="309"/>
      <c r="HN494" s="309"/>
      <c r="HO494" s="309"/>
      <c r="HP494" s="309"/>
      <c r="HQ494" s="309"/>
      <c r="HR494" s="309"/>
      <c r="HS494" s="309"/>
      <c r="HT494" s="309"/>
      <c r="HU494" s="309"/>
      <c r="HV494" s="309"/>
      <c r="HW494" s="309"/>
      <c r="HX494" s="309"/>
      <c r="HY494" s="309"/>
      <c r="HZ494" s="309"/>
      <c r="IA494" s="309"/>
      <c r="IB494" s="309"/>
      <c r="IC494" s="309"/>
      <c r="ID494" s="309"/>
      <c r="IE494" s="309"/>
      <c r="IF494" s="309"/>
      <c r="IG494" s="309"/>
      <c r="IH494" s="309"/>
    </row>
    <row r="495" spans="1:242" ht="12.75" customHeight="1" x14ac:dyDescent="0.25">
      <c r="A495" s="247"/>
      <c r="B495" s="264"/>
      <c r="C495" s="264"/>
      <c r="D495" s="307"/>
      <c r="E495" s="307"/>
      <c r="F495" s="307"/>
      <c r="G495" s="307"/>
      <c r="H495" s="307"/>
      <c r="I495" s="307"/>
      <c r="J495" s="307"/>
      <c r="K495" s="307"/>
      <c r="L495" s="307"/>
      <c r="M495" s="307"/>
      <c r="N495" s="307"/>
      <c r="O495" s="307"/>
      <c r="P495" s="307"/>
      <c r="Q495" s="307"/>
      <c r="R495" s="307"/>
      <c r="S495" s="307"/>
      <c r="T495" s="307"/>
      <c r="U495" s="307"/>
      <c r="V495" s="307"/>
      <c r="W495" s="307"/>
      <c r="X495" s="307"/>
      <c r="Y495" s="307"/>
      <c r="Z495" s="307"/>
      <c r="AA495" s="307"/>
      <c r="AB495" s="307"/>
      <c r="AC495" s="307"/>
      <c r="AD495" s="307"/>
      <c r="AE495" s="307"/>
      <c r="AF495" s="307"/>
      <c r="AG495" s="307"/>
      <c r="AH495" s="307"/>
      <c r="AI495" s="307"/>
      <c r="AJ495" s="307"/>
      <c r="AK495" s="307"/>
      <c r="AL495" s="307"/>
      <c r="AM495" s="307"/>
      <c r="AN495" s="307"/>
      <c r="AO495" s="307"/>
      <c r="AP495" s="307"/>
      <c r="AQ495" s="307"/>
      <c r="AR495" s="307"/>
      <c r="AS495" s="307"/>
      <c r="AT495" s="307"/>
      <c r="AU495" s="307"/>
      <c r="AV495" s="307"/>
      <c r="AW495" s="307"/>
      <c r="AX495" s="307"/>
      <c r="AY495" s="307"/>
      <c r="AZ495" s="307"/>
      <c r="BA495" s="307"/>
      <c r="BB495" s="307"/>
      <c r="BC495" s="307"/>
      <c r="BD495" s="307"/>
      <c r="BE495" s="307"/>
      <c r="BF495" s="307"/>
      <c r="BG495" s="307"/>
      <c r="BH495" s="307"/>
      <c r="BI495" s="307"/>
      <c r="BJ495" s="307"/>
      <c r="BK495" s="307"/>
      <c r="BL495" s="307"/>
      <c r="BM495" s="307"/>
      <c r="BN495" s="307"/>
      <c r="BO495" s="307"/>
      <c r="BP495" s="307"/>
      <c r="BQ495" s="307"/>
      <c r="BR495" s="307"/>
      <c r="BS495" s="307"/>
      <c r="BT495" s="409"/>
      <c r="BV495" s="309"/>
      <c r="BW495" s="309"/>
      <c r="BX495" s="309"/>
      <c r="BY495" s="309"/>
      <c r="BZ495" s="309"/>
      <c r="CA495" s="309"/>
      <c r="CB495" s="309"/>
      <c r="CC495" s="309"/>
      <c r="CD495" s="309"/>
      <c r="CE495" s="309"/>
      <c r="CF495" s="309"/>
      <c r="CG495" s="309"/>
      <c r="CH495" s="309"/>
      <c r="CI495" s="309"/>
      <c r="CJ495" s="309"/>
      <c r="CK495" s="309"/>
      <c r="CL495" s="309"/>
      <c r="CM495" s="309"/>
      <c r="CN495" s="309"/>
      <c r="CO495" s="309"/>
      <c r="CP495" s="309"/>
      <c r="CQ495" s="309"/>
      <c r="CR495" s="309"/>
      <c r="CS495" s="309"/>
      <c r="CT495" s="309"/>
      <c r="CU495" s="309"/>
      <c r="CV495" s="309"/>
      <c r="CW495" s="309"/>
      <c r="CX495" s="309"/>
      <c r="CY495" s="309"/>
      <c r="CZ495" s="309"/>
      <c r="DA495" s="309"/>
      <c r="DB495" s="309"/>
      <c r="DC495" s="309"/>
      <c r="DD495" s="309"/>
      <c r="DE495" s="309"/>
      <c r="DF495" s="309"/>
      <c r="DG495" s="309"/>
      <c r="DH495" s="309"/>
      <c r="DI495" s="309"/>
      <c r="DJ495" s="309"/>
      <c r="DK495" s="309"/>
      <c r="DL495" s="309"/>
      <c r="DM495" s="309"/>
      <c r="DN495" s="309"/>
      <c r="DO495" s="309"/>
      <c r="DP495" s="309"/>
      <c r="DQ495" s="309"/>
      <c r="DR495" s="309"/>
      <c r="DS495" s="309"/>
      <c r="DT495" s="309"/>
      <c r="DU495" s="309"/>
      <c r="DV495" s="309"/>
      <c r="DW495" s="309"/>
      <c r="DX495" s="309"/>
      <c r="DY495" s="309"/>
      <c r="DZ495" s="309"/>
      <c r="EA495" s="309"/>
      <c r="EB495" s="309"/>
      <c r="EC495" s="309"/>
      <c r="ED495" s="309"/>
      <c r="EE495" s="309"/>
      <c r="EF495" s="309"/>
      <c r="EG495" s="309"/>
      <c r="EH495" s="309"/>
      <c r="EI495" s="309"/>
      <c r="EJ495" s="309"/>
      <c r="EK495" s="309"/>
      <c r="EL495" s="309"/>
      <c r="EM495" s="309"/>
      <c r="EN495" s="309"/>
      <c r="EO495" s="309"/>
      <c r="EP495" s="309"/>
      <c r="EQ495" s="309"/>
      <c r="ER495" s="309"/>
      <c r="ES495" s="309"/>
      <c r="ET495" s="309"/>
      <c r="EU495" s="309"/>
      <c r="EV495" s="309"/>
      <c r="EW495" s="309"/>
      <c r="EX495" s="309"/>
      <c r="EY495" s="309"/>
      <c r="EZ495" s="309"/>
      <c r="FA495" s="309"/>
      <c r="FB495" s="309"/>
      <c r="FC495" s="309"/>
      <c r="FD495" s="309"/>
      <c r="FE495" s="309"/>
      <c r="FF495" s="309"/>
      <c r="FG495" s="309"/>
      <c r="FH495" s="309"/>
      <c r="FI495" s="309"/>
      <c r="FJ495" s="309"/>
      <c r="FK495" s="309"/>
      <c r="FL495" s="309"/>
      <c r="FM495" s="309"/>
      <c r="FN495" s="309"/>
      <c r="FO495" s="309"/>
      <c r="FP495" s="309"/>
      <c r="FQ495" s="309"/>
      <c r="FR495" s="309"/>
      <c r="FS495" s="309"/>
      <c r="FT495" s="309"/>
      <c r="FU495" s="309"/>
      <c r="FV495" s="309"/>
      <c r="FW495" s="309"/>
      <c r="FX495" s="309"/>
      <c r="FY495" s="309"/>
      <c r="FZ495" s="309"/>
      <c r="GA495" s="309"/>
      <c r="GB495" s="309"/>
      <c r="GC495" s="309"/>
      <c r="GD495" s="309"/>
      <c r="GE495" s="309"/>
      <c r="GF495" s="309"/>
      <c r="GG495" s="309"/>
      <c r="GH495" s="309"/>
      <c r="GI495" s="309"/>
      <c r="GJ495" s="309"/>
      <c r="GK495" s="309"/>
      <c r="GL495" s="309"/>
      <c r="GM495" s="309"/>
      <c r="GN495" s="309"/>
      <c r="GO495" s="309"/>
      <c r="GP495" s="309"/>
      <c r="GQ495" s="309"/>
      <c r="GR495" s="309"/>
      <c r="GS495" s="309"/>
      <c r="GT495" s="309"/>
      <c r="GU495" s="309"/>
      <c r="GV495" s="309"/>
      <c r="GW495" s="309"/>
      <c r="GX495" s="309"/>
      <c r="GY495" s="309"/>
      <c r="GZ495" s="309"/>
      <c r="HA495" s="309"/>
      <c r="HB495" s="309"/>
      <c r="HC495" s="309"/>
      <c r="HD495" s="309"/>
      <c r="HE495" s="309"/>
      <c r="HF495" s="309"/>
      <c r="HG495" s="309"/>
      <c r="HH495" s="309"/>
      <c r="HI495" s="309"/>
      <c r="HJ495" s="309"/>
      <c r="HK495" s="309"/>
      <c r="HL495" s="309"/>
      <c r="HM495" s="309"/>
      <c r="HN495" s="309"/>
      <c r="HO495" s="309"/>
      <c r="HP495" s="309"/>
      <c r="HQ495" s="309"/>
      <c r="HR495" s="309"/>
      <c r="HS495" s="309"/>
      <c r="HT495" s="309"/>
      <c r="HU495" s="309"/>
      <c r="HV495" s="309"/>
      <c r="HW495" s="309"/>
      <c r="HX495" s="309"/>
      <c r="HY495" s="309"/>
      <c r="HZ495" s="309"/>
      <c r="IA495" s="309"/>
      <c r="IB495" s="309"/>
      <c r="IC495" s="309"/>
      <c r="ID495" s="309"/>
      <c r="IE495" s="309"/>
      <c r="IF495" s="309"/>
      <c r="IG495" s="309"/>
      <c r="IH495" s="309"/>
    </row>
    <row r="496" spans="1:242" ht="12.75" customHeight="1" x14ac:dyDescent="0.25">
      <c r="A496" s="247"/>
      <c r="B496" s="264"/>
      <c r="C496" s="264"/>
      <c r="D496" s="307"/>
      <c r="E496" s="307"/>
      <c r="F496" s="307"/>
      <c r="G496" s="307"/>
      <c r="H496" s="307"/>
      <c r="I496" s="307"/>
      <c r="J496" s="307"/>
      <c r="K496" s="307"/>
      <c r="L496" s="307"/>
      <c r="M496" s="307"/>
      <c r="N496" s="307"/>
      <c r="O496" s="307"/>
      <c r="P496" s="307"/>
      <c r="Q496" s="307"/>
      <c r="R496" s="307"/>
      <c r="S496" s="307"/>
      <c r="T496" s="307"/>
      <c r="U496" s="307"/>
      <c r="V496" s="307"/>
      <c r="W496" s="307"/>
      <c r="X496" s="307"/>
      <c r="Y496" s="307"/>
      <c r="Z496" s="307"/>
      <c r="AA496" s="307"/>
      <c r="AB496" s="307"/>
      <c r="AC496" s="307"/>
      <c r="AD496" s="307"/>
      <c r="AE496" s="307"/>
      <c r="AF496" s="307"/>
      <c r="AG496" s="307"/>
      <c r="AH496" s="307"/>
      <c r="AI496" s="307"/>
      <c r="AJ496" s="307"/>
      <c r="AK496" s="307"/>
      <c r="AL496" s="307"/>
      <c r="AM496" s="307"/>
      <c r="AN496" s="307"/>
      <c r="AO496" s="307"/>
      <c r="AP496" s="307"/>
      <c r="AQ496" s="307"/>
      <c r="AR496" s="307"/>
      <c r="AS496" s="307"/>
      <c r="AT496" s="307"/>
      <c r="AU496" s="307"/>
      <c r="AV496" s="307"/>
      <c r="AW496" s="307"/>
      <c r="AX496" s="307"/>
      <c r="AY496" s="307"/>
      <c r="AZ496" s="307"/>
      <c r="BA496" s="307"/>
      <c r="BB496" s="307"/>
      <c r="BC496" s="307"/>
      <c r="BD496" s="307"/>
      <c r="BE496" s="307"/>
      <c r="BF496" s="307"/>
      <c r="BG496" s="307"/>
      <c r="BH496" s="307"/>
      <c r="BI496" s="307"/>
      <c r="BJ496" s="307"/>
      <c r="BK496" s="307"/>
      <c r="BL496" s="307"/>
      <c r="BM496" s="307"/>
      <c r="BN496" s="307"/>
      <c r="BO496" s="307"/>
      <c r="BP496" s="307"/>
      <c r="BQ496" s="307"/>
      <c r="BR496" s="307"/>
      <c r="BS496" s="307"/>
      <c r="BT496" s="409"/>
      <c r="BV496" s="309"/>
      <c r="BW496" s="309"/>
      <c r="BX496" s="309"/>
      <c r="BY496" s="309"/>
      <c r="BZ496" s="309"/>
      <c r="CA496" s="309"/>
      <c r="CB496" s="309"/>
      <c r="CC496" s="309"/>
      <c r="CD496" s="309"/>
      <c r="CE496" s="309"/>
      <c r="CF496" s="309"/>
      <c r="CG496" s="309"/>
      <c r="CH496" s="309"/>
      <c r="CI496" s="309"/>
      <c r="CJ496" s="309"/>
      <c r="CK496" s="309"/>
      <c r="CL496" s="309"/>
      <c r="CM496" s="309"/>
      <c r="CN496" s="309"/>
      <c r="CO496" s="309"/>
      <c r="CP496" s="309"/>
      <c r="CQ496" s="309"/>
      <c r="CR496" s="309"/>
      <c r="CS496" s="309"/>
      <c r="CT496" s="309"/>
      <c r="CU496" s="309"/>
      <c r="CV496" s="309"/>
      <c r="CW496" s="309"/>
      <c r="CX496" s="309"/>
      <c r="CY496" s="309"/>
      <c r="CZ496" s="309"/>
      <c r="DA496" s="309"/>
      <c r="DB496" s="309"/>
      <c r="DC496" s="309"/>
      <c r="DD496" s="309"/>
      <c r="DE496" s="309"/>
      <c r="DF496" s="309"/>
      <c r="DG496" s="309"/>
      <c r="DH496" s="309"/>
      <c r="DI496" s="309"/>
      <c r="DJ496" s="309"/>
      <c r="DK496" s="309"/>
      <c r="DL496" s="309"/>
      <c r="DM496" s="309"/>
      <c r="DN496" s="309"/>
      <c r="DO496" s="309"/>
      <c r="DP496" s="309"/>
      <c r="DQ496" s="309"/>
      <c r="DR496" s="309"/>
      <c r="DS496" s="309"/>
      <c r="DT496" s="309"/>
      <c r="DU496" s="309"/>
      <c r="DV496" s="309"/>
      <c r="DW496" s="309"/>
      <c r="DX496" s="309"/>
      <c r="DY496" s="309"/>
      <c r="DZ496" s="309"/>
      <c r="EA496" s="309"/>
      <c r="EB496" s="309"/>
      <c r="EC496" s="309"/>
      <c r="ED496" s="309"/>
      <c r="EE496" s="309"/>
      <c r="EF496" s="309"/>
      <c r="EG496" s="309"/>
      <c r="EH496" s="309"/>
      <c r="EI496" s="309"/>
      <c r="EJ496" s="309"/>
      <c r="EK496" s="309"/>
      <c r="EL496" s="309"/>
      <c r="EM496" s="309"/>
      <c r="EN496" s="309"/>
      <c r="EO496" s="309"/>
      <c r="EP496" s="309"/>
      <c r="EQ496" s="309"/>
      <c r="ER496" s="309"/>
      <c r="ES496" s="309"/>
      <c r="ET496" s="309"/>
      <c r="EU496" s="309"/>
      <c r="EV496" s="309"/>
      <c r="EW496" s="309"/>
      <c r="EX496" s="309"/>
      <c r="EY496" s="309"/>
      <c r="EZ496" s="309"/>
      <c r="FA496" s="309"/>
      <c r="FB496" s="309"/>
      <c r="FC496" s="309"/>
      <c r="FD496" s="309"/>
      <c r="FE496" s="309"/>
      <c r="FF496" s="309"/>
      <c r="FG496" s="309"/>
      <c r="FH496" s="309"/>
      <c r="FI496" s="309"/>
      <c r="FJ496" s="309"/>
      <c r="FK496" s="309"/>
      <c r="FL496" s="309"/>
      <c r="FM496" s="309"/>
      <c r="FN496" s="309"/>
      <c r="FO496" s="309"/>
      <c r="FP496" s="309"/>
      <c r="FQ496" s="309"/>
      <c r="FR496" s="309"/>
      <c r="FS496" s="309"/>
      <c r="FT496" s="309"/>
      <c r="FU496" s="309"/>
      <c r="FV496" s="309"/>
      <c r="FW496" s="309"/>
      <c r="FX496" s="309"/>
      <c r="FY496" s="309"/>
      <c r="FZ496" s="309"/>
      <c r="GA496" s="309"/>
      <c r="GB496" s="309"/>
      <c r="GC496" s="309"/>
      <c r="GD496" s="309"/>
      <c r="GE496" s="309"/>
      <c r="GF496" s="309"/>
      <c r="GG496" s="309"/>
      <c r="GH496" s="309"/>
      <c r="GI496" s="309"/>
      <c r="GJ496" s="309"/>
      <c r="GK496" s="309"/>
      <c r="GL496" s="309"/>
      <c r="GM496" s="309"/>
      <c r="GN496" s="309"/>
      <c r="GO496" s="309"/>
      <c r="GP496" s="309"/>
      <c r="GQ496" s="309"/>
      <c r="GR496" s="309"/>
      <c r="GS496" s="309"/>
      <c r="GT496" s="309"/>
      <c r="GU496" s="309"/>
      <c r="GV496" s="309"/>
      <c r="GW496" s="309"/>
      <c r="GX496" s="309"/>
      <c r="GY496" s="309"/>
      <c r="GZ496" s="309"/>
      <c r="HA496" s="309"/>
      <c r="HB496" s="309"/>
      <c r="HC496" s="309"/>
      <c r="HD496" s="309"/>
      <c r="HE496" s="309"/>
      <c r="HF496" s="309"/>
      <c r="HG496" s="309"/>
      <c r="HH496" s="309"/>
      <c r="HI496" s="309"/>
      <c r="HJ496" s="309"/>
      <c r="HK496" s="309"/>
      <c r="HL496" s="309"/>
      <c r="HM496" s="309"/>
      <c r="HN496" s="309"/>
      <c r="HO496" s="309"/>
      <c r="HP496" s="309"/>
      <c r="HQ496" s="309"/>
      <c r="HR496" s="309"/>
      <c r="HS496" s="309"/>
      <c r="HT496" s="309"/>
      <c r="HU496" s="309"/>
      <c r="HV496" s="309"/>
      <c r="HW496" s="309"/>
      <c r="HX496" s="309"/>
      <c r="HY496" s="309"/>
      <c r="HZ496" s="309"/>
      <c r="IA496" s="309"/>
      <c r="IB496" s="309"/>
      <c r="IC496" s="309"/>
      <c r="ID496" s="309"/>
      <c r="IE496" s="309"/>
      <c r="IF496" s="309"/>
      <c r="IG496" s="309"/>
      <c r="IH496" s="309"/>
    </row>
    <row r="497" spans="1:242" ht="12.75" customHeight="1" x14ac:dyDescent="0.25">
      <c r="A497" s="247"/>
      <c r="B497" s="264"/>
      <c r="C497" s="264"/>
      <c r="D497" s="307"/>
      <c r="E497" s="307"/>
      <c r="F497" s="307"/>
      <c r="G497" s="307"/>
      <c r="H497" s="307"/>
      <c r="I497" s="307"/>
      <c r="J497" s="307"/>
      <c r="K497" s="307"/>
      <c r="L497" s="307"/>
      <c r="M497" s="307"/>
      <c r="N497" s="307"/>
      <c r="O497" s="307"/>
      <c r="P497" s="307"/>
      <c r="Q497" s="307"/>
      <c r="R497" s="307"/>
      <c r="S497" s="307"/>
      <c r="T497" s="307"/>
      <c r="U497" s="307"/>
      <c r="V497" s="307"/>
      <c r="W497" s="307"/>
      <c r="X497" s="307"/>
      <c r="Y497" s="307"/>
      <c r="Z497" s="307"/>
      <c r="AA497" s="307"/>
      <c r="AB497" s="307"/>
      <c r="AC497" s="307"/>
      <c r="AD497" s="307"/>
      <c r="AE497" s="307"/>
      <c r="AF497" s="307"/>
      <c r="AG497" s="307"/>
      <c r="AH497" s="307"/>
      <c r="AI497" s="307"/>
      <c r="AJ497" s="307"/>
      <c r="AK497" s="307"/>
      <c r="AL497" s="307"/>
      <c r="AM497" s="307"/>
      <c r="AN497" s="307"/>
      <c r="AO497" s="307"/>
      <c r="AP497" s="307"/>
      <c r="AQ497" s="307"/>
      <c r="AR497" s="307"/>
      <c r="AS497" s="307"/>
      <c r="AT497" s="307"/>
      <c r="AU497" s="307"/>
      <c r="AV497" s="307"/>
      <c r="AW497" s="307"/>
      <c r="AX497" s="307"/>
      <c r="AY497" s="307"/>
      <c r="AZ497" s="307"/>
      <c r="BA497" s="307"/>
      <c r="BB497" s="307"/>
      <c r="BC497" s="307"/>
      <c r="BD497" s="307"/>
      <c r="BE497" s="307"/>
      <c r="BF497" s="307"/>
      <c r="BG497" s="307"/>
      <c r="BH497" s="307"/>
      <c r="BI497" s="307"/>
      <c r="BJ497" s="307"/>
      <c r="BK497" s="307"/>
      <c r="BL497" s="307"/>
      <c r="BM497" s="307"/>
      <c r="BN497" s="307"/>
      <c r="BO497" s="307"/>
      <c r="BP497" s="307"/>
      <c r="BQ497" s="307"/>
      <c r="BR497" s="307"/>
      <c r="BS497" s="307"/>
      <c r="BT497" s="409"/>
      <c r="BV497" s="309"/>
      <c r="BW497" s="309"/>
      <c r="BX497" s="309"/>
      <c r="BY497" s="309"/>
      <c r="BZ497" s="309"/>
      <c r="CA497" s="309"/>
      <c r="CB497" s="309"/>
      <c r="CC497" s="309"/>
      <c r="CD497" s="309"/>
      <c r="CE497" s="309"/>
      <c r="CF497" s="309"/>
      <c r="CG497" s="309"/>
      <c r="CH497" s="309"/>
      <c r="CI497" s="309"/>
      <c r="CJ497" s="309"/>
      <c r="CK497" s="309"/>
      <c r="CL497" s="309"/>
      <c r="CM497" s="309"/>
      <c r="CN497" s="309"/>
      <c r="CO497" s="309"/>
      <c r="CP497" s="309"/>
      <c r="CQ497" s="309"/>
      <c r="CR497" s="309"/>
      <c r="CS497" s="309"/>
      <c r="CT497" s="309"/>
      <c r="CU497" s="309"/>
      <c r="CV497" s="309"/>
      <c r="CW497" s="309"/>
      <c r="CX497" s="309"/>
      <c r="CY497" s="309"/>
      <c r="CZ497" s="309"/>
      <c r="DA497" s="309"/>
      <c r="DB497" s="309"/>
      <c r="DC497" s="309"/>
      <c r="DD497" s="309"/>
      <c r="DE497" s="309"/>
      <c r="DF497" s="309"/>
      <c r="DG497" s="309"/>
      <c r="DH497" s="309"/>
      <c r="DI497" s="309"/>
      <c r="DJ497" s="309"/>
      <c r="DK497" s="309"/>
      <c r="DL497" s="309"/>
      <c r="DM497" s="309"/>
      <c r="DN497" s="309"/>
      <c r="DO497" s="309"/>
      <c r="DP497" s="309"/>
      <c r="DQ497" s="309"/>
      <c r="DR497" s="309"/>
      <c r="DS497" s="309"/>
      <c r="DT497" s="309"/>
      <c r="DU497" s="309"/>
      <c r="DV497" s="309"/>
      <c r="DW497" s="309"/>
      <c r="DX497" s="309"/>
      <c r="DY497" s="309"/>
      <c r="DZ497" s="309"/>
      <c r="EA497" s="309"/>
      <c r="EB497" s="309"/>
      <c r="EC497" s="309"/>
      <c r="ED497" s="309"/>
      <c r="EE497" s="309"/>
      <c r="EF497" s="309"/>
      <c r="EG497" s="309"/>
      <c r="EH497" s="309"/>
      <c r="EI497" s="309"/>
      <c r="EJ497" s="309"/>
      <c r="EK497" s="309"/>
      <c r="EL497" s="309"/>
      <c r="EM497" s="309"/>
      <c r="EN497" s="309"/>
      <c r="EO497" s="309"/>
      <c r="EP497" s="309"/>
      <c r="EQ497" s="309"/>
      <c r="ER497" s="309"/>
      <c r="ES497" s="309"/>
      <c r="ET497" s="309"/>
      <c r="EU497" s="309"/>
      <c r="EV497" s="309"/>
      <c r="EW497" s="309"/>
      <c r="EX497" s="309"/>
      <c r="EY497" s="309"/>
      <c r="EZ497" s="309"/>
      <c r="FA497" s="309"/>
      <c r="FB497" s="309"/>
      <c r="FC497" s="309"/>
      <c r="FD497" s="309"/>
      <c r="FE497" s="309"/>
      <c r="FF497" s="309"/>
      <c r="FG497" s="309"/>
      <c r="FH497" s="309"/>
      <c r="FI497" s="309"/>
      <c r="FJ497" s="309"/>
      <c r="FK497" s="309"/>
      <c r="FL497" s="309"/>
      <c r="FM497" s="309"/>
      <c r="FN497" s="309"/>
      <c r="FO497" s="309"/>
      <c r="FP497" s="309"/>
      <c r="FQ497" s="309"/>
      <c r="FR497" s="309"/>
      <c r="FS497" s="309"/>
      <c r="FT497" s="309"/>
      <c r="FU497" s="309"/>
      <c r="FV497" s="309"/>
      <c r="FW497" s="309"/>
      <c r="FX497" s="309"/>
      <c r="FY497" s="309"/>
      <c r="FZ497" s="309"/>
      <c r="GA497" s="309"/>
      <c r="GB497" s="309"/>
      <c r="GC497" s="309"/>
      <c r="GD497" s="309"/>
      <c r="GE497" s="309"/>
      <c r="GF497" s="309"/>
      <c r="GG497" s="309"/>
      <c r="GH497" s="309"/>
      <c r="GI497" s="309"/>
      <c r="GJ497" s="309"/>
      <c r="GK497" s="309"/>
      <c r="GL497" s="309"/>
      <c r="GM497" s="309"/>
      <c r="GN497" s="309"/>
      <c r="GO497" s="309"/>
      <c r="GP497" s="309"/>
      <c r="GQ497" s="309"/>
      <c r="GR497" s="309"/>
      <c r="GS497" s="309"/>
      <c r="GT497" s="309"/>
      <c r="GU497" s="309"/>
      <c r="GV497" s="309"/>
      <c r="GW497" s="309"/>
      <c r="GX497" s="309"/>
      <c r="GY497" s="309"/>
      <c r="GZ497" s="309"/>
      <c r="HA497" s="309"/>
      <c r="HB497" s="309"/>
      <c r="HC497" s="309"/>
      <c r="HD497" s="309"/>
      <c r="HE497" s="309"/>
      <c r="HF497" s="309"/>
      <c r="HG497" s="309"/>
      <c r="HH497" s="309"/>
      <c r="HI497" s="309"/>
      <c r="HJ497" s="309"/>
      <c r="HK497" s="309"/>
      <c r="HL497" s="309"/>
      <c r="HM497" s="309"/>
      <c r="HN497" s="309"/>
      <c r="HO497" s="309"/>
      <c r="HP497" s="309"/>
      <c r="HQ497" s="309"/>
      <c r="HR497" s="309"/>
      <c r="HS497" s="309"/>
      <c r="HT497" s="309"/>
      <c r="HU497" s="309"/>
      <c r="HV497" s="309"/>
      <c r="HW497" s="309"/>
      <c r="HX497" s="309"/>
      <c r="HY497" s="309"/>
      <c r="HZ497" s="309"/>
      <c r="IA497" s="309"/>
      <c r="IB497" s="309"/>
      <c r="IC497" s="309"/>
      <c r="ID497" s="309"/>
      <c r="IE497" s="309"/>
      <c r="IF497" s="309"/>
      <c r="IG497" s="309"/>
      <c r="IH497" s="309"/>
    </row>
    <row r="498" spans="1:242" ht="12.75" customHeight="1" x14ac:dyDescent="0.25">
      <c r="A498" s="247"/>
      <c r="B498" s="264"/>
      <c r="C498" s="264"/>
      <c r="D498" s="307"/>
      <c r="E498" s="307"/>
      <c r="F498" s="307"/>
      <c r="G498" s="307"/>
      <c r="H498" s="307"/>
      <c r="I498" s="307"/>
      <c r="J498" s="307"/>
      <c r="K498" s="307"/>
      <c r="L498" s="307"/>
      <c r="M498" s="307"/>
      <c r="N498" s="307"/>
      <c r="O498" s="307"/>
      <c r="P498" s="307"/>
      <c r="Q498" s="307"/>
      <c r="R498" s="307"/>
      <c r="S498" s="307"/>
      <c r="T498" s="307"/>
      <c r="U498" s="307"/>
      <c r="V498" s="307"/>
      <c r="W498" s="307"/>
      <c r="X498" s="307"/>
      <c r="Y498" s="307"/>
      <c r="Z498" s="307"/>
      <c r="AA498" s="307"/>
      <c r="AB498" s="307"/>
      <c r="AC498" s="307"/>
      <c r="AD498" s="307"/>
      <c r="AE498" s="307"/>
      <c r="AF498" s="307"/>
      <c r="AG498" s="307"/>
      <c r="AH498" s="307"/>
      <c r="AI498" s="307"/>
      <c r="AJ498" s="307"/>
      <c r="AK498" s="307"/>
      <c r="AL498" s="307"/>
      <c r="AM498" s="307"/>
      <c r="AN498" s="307"/>
      <c r="AO498" s="307"/>
      <c r="AP498" s="307"/>
      <c r="AQ498" s="307"/>
      <c r="AR498" s="307"/>
      <c r="AS498" s="307"/>
      <c r="AT498" s="307"/>
      <c r="AU498" s="307"/>
      <c r="AV498" s="307"/>
      <c r="AW498" s="307"/>
      <c r="AX498" s="307"/>
      <c r="AY498" s="307"/>
      <c r="AZ498" s="307"/>
      <c r="BA498" s="307"/>
      <c r="BB498" s="307"/>
      <c r="BC498" s="307"/>
      <c r="BD498" s="307"/>
      <c r="BE498" s="307"/>
      <c r="BF498" s="307"/>
      <c r="BG498" s="307"/>
      <c r="BH498" s="307"/>
      <c r="BI498" s="307"/>
      <c r="BJ498" s="307"/>
      <c r="BK498" s="307"/>
      <c r="BL498" s="307"/>
      <c r="BM498" s="307"/>
      <c r="BN498" s="307"/>
      <c r="BO498" s="307"/>
      <c r="BP498" s="307"/>
      <c r="BQ498" s="307"/>
      <c r="BR498" s="307"/>
      <c r="BS498" s="307"/>
      <c r="BT498" s="409"/>
      <c r="BV498" s="309"/>
      <c r="BW498" s="309"/>
      <c r="BX498" s="309"/>
      <c r="BY498" s="309"/>
      <c r="BZ498" s="309"/>
      <c r="CA498" s="309"/>
      <c r="CB498" s="309"/>
      <c r="CC498" s="309"/>
      <c r="CD498" s="309"/>
      <c r="CE498" s="309"/>
      <c r="CF498" s="309"/>
      <c r="CG498" s="309"/>
      <c r="CH498" s="309"/>
      <c r="CI498" s="309"/>
      <c r="CJ498" s="309"/>
      <c r="CK498" s="309"/>
      <c r="CL498" s="309"/>
      <c r="CM498" s="309"/>
      <c r="CN498" s="309"/>
      <c r="CO498" s="309"/>
      <c r="CP498" s="309"/>
      <c r="CQ498" s="309"/>
      <c r="CR498" s="309"/>
      <c r="CS498" s="309"/>
      <c r="CT498" s="309"/>
      <c r="CU498" s="309"/>
      <c r="CV498" s="309"/>
      <c r="CW498" s="309"/>
      <c r="CX498" s="309"/>
      <c r="CY498" s="309"/>
      <c r="CZ498" s="309"/>
      <c r="DA498" s="309"/>
      <c r="DB498" s="309"/>
      <c r="DC498" s="309"/>
      <c r="DD498" s="309"/>
      <c r="DE498" s="309"/>
      <c r="DF498" s="309"/>
      <c r="DG498" s="309"/>
      <c r="DH498" s="309"/>
      <c r="DI498" s="309"/>
      <c r="DJ498" s="309"/>
      <c r="DK498" s="309"/>
      <c r="DL498" s="309"/>
      <c r="DM498" s="309"/>
      <c r="DN498" s="309"/>
      <c r="DO498" s="309"/>
      <c r="DP498" s="309"/>
      <c r="DQ498" s="309"/>
      <c r="DR498" s="309"/>
      <c r="DS498" s="309"/>
      <c r="DT498" s="309"/>
      <c r="DU498" s="309"/>
      <c r="DV498" s="309"/>
      <c r="DW498" s="309"/>
      <c r="DX498" s="309"/>
      <c r="DY498" s="309"/>
      <c r="DZ498" s="309"/>
      <c r="EA498" s="309"/>
      <c r="EB498" s="309"/>
      <c r="EC498" s="309"/>
      <c r="ED498" s="309"/>
      <c r="EE498" s="309"/>
      <c r="EF498" s="309"/>
      <c r="EG498" s="309"/>
      <c r="EH498" s="309"/>
      <c r="EI498" s="309"/>
      <c r="EJ498" s="309"/>
      <c r="EK498" s="309"/>
      <c r="EL498" s="309"/>
      <c r="EM498" s="309"/>
      <c r="EN498" s="309"/>
      <c r="EO498" s="309"/>
      <c r="EP498" s="309"/>
      <c r="EQ498" s="309"/>
      <c r="ER498" s="309"/>
      <c r="ES498" s="309"/>
      <c r="ET498" s="309"/>
      <c r="EU498" s="309"/>
      <c r="EV498" s="309"/>
      <c r="EW498" s="309"/>
      <c r="EX498" s="309"/>
      <c r="EY498" s="309"/>
      <c r="EZ498" s="309"/>
      <c r="FA498" s="309"/>
      <c r="FB498" s="309"/>
      <c r="FC498" s="309"/>
      <c r="FD498" s="309"/>
      <c r="FE498" s="309"/>
      <c r="FF498" s="309"/>
      <c r="FG498" s="309"/>
      <c r="FH498" s="309"/>
      <c r="FI498" s="309"/>
      <c r="FJ498" s="309"/>
      <c r="FK498" s="309"/>
      <c r="FL498" s="309"/>
      <c r="FM498" s="309"/>
      <c r="FN498" s="309"/>
      <c r="FO498" s="309"/>
      <c r="FP498" s="309"/>
      <c r="FQ498" s="309"/>
      <c r="FR498" s="309"/>
      <c r="FS498" s="309"/>
      <c r="FT498" s="309"/>
      <c r="FU498" s="309"/>
      <c r="FV498" s="309"/>
      <c r="FW498" s="309"/>
      <c r="FX498" s="309"/>
      <c r="FY498" s="309"/>
      <c r="FZ498" s="309"/>
      <c r="GA498" s="309"/>
      <c r="GB498" s="309"/>
      <c r="GC498" s="309"/>
      <c r="GD498" s="309"/>
      <c r="GE498" s="309"/>
      <c r="GF498" s="309"/>
      <c r="GG498" s="309"/>
      <c r="GH498" s="309"/>
      <c r="GI498" s="309"/>
      <c r="GJ498" s="309"/>
      <c r="GK498" s="309"/>
      <c r="GL498" s="309"/>
      <c r="GM498" s="309"/>
      <c r="GN498" s="309"/>
      <c r="GO498" s="309"/>
      <c r="GP498" s="309"/>
      <c r="GQ498" s="309"/>
      <c r="GR498" s="309"/>
      <c r="GS498" s="309"/>
      <c r="GT498" s="309"/>
      <c r="GU498" s="309"/>
      <c r="GV498" s="309"/>
      <c r="GW498" s="309"/>
      <c r="GX498" s="309"/>
      <c r="GY498" s="309"/>
      <c r="GZ498" s="309"/>
      <c r="HA498" s="309"/>
      <c r="HB498" s="309"/>
      <c r="HC498" s="309"/>
      <c r="HD498" s="309"/>
      <c r="HE498" s="309"/>
      <c r="HF498" s="309"/>
      <c r="HG498" s="309"/>
      <c r="HH498" s="309"/>
      <c r="HI498" s="309"/>
      <c r="HJ498" s="309"/>
      <c r="HK498" s="309"/>
      <c r="HL498" s="309"/>
      <c r="HM498" s="309"/>
      <c r="HN498" s="309"/>
      <c r="HO498" s="309"/>
      <c r="HP498" s="309"/>
      <c r="HQ498" s="309"/>
      <c r="HR498" s="309"/>
      <c r="HS498" s="309"/>
      <c r="HT498" s="309"/>
      <c r="HU498" s="309"/>
      <c r="HV498" s="309"/>
      <c r="HW498" s="309"/>
      <c r="HX498" s="309"/>
      <c r="HY498" s="309"/>
      <c r="HZ498" s="309"/>
      <c r="IA498" s="309"/>
      <c r="IB498" s="309"/>
      <c r="IC498" s="309"/>
      <c r="ID498" s="309"/>
      <c r="IE498" s="309"/>
      <c r="IF498" s="309"/>
      <c r="IG498" s="309"/>
      <c r="IH498" s="309"/>
    </row>
    <row r="499" spans="1:242" ht="12.75" customHeight="1" x14ac:dyDescent="0.25">
      <c r="A499" s="247"/>
      <c r="B499" s="264"/>
      <c r="C499" s="264"/>
      <c r="D499" s="307"/>
      <c r="E499" s="307"/>
      <c r="F499" s="307"/>
      <c r="G499" s="307"/>
      <c r="H499" s="307"/>
      <c r="I499" s="307"/>
      <c r="J499" s="307"/>
      <c r="K499" s="307"/>
      <c r="L499" s="307"/>
      <c r="M499" s="307"/>
      <c r="N499" s="307"/>
      <c r="O499" s="307"/>
      <c r="P499" s="307"/>
      <c r="Q499" s="307"/>
      <c r="R499" s="307"/>
      <c r="S499" s="307"/>
      <c r="T499" s="307"/>
      <c r="U499" s="307"/>
      <c r="V499" s="307"/>
      <c r="W499" s="307"/>
      <c r="X499" s="307"/>
      <c r="Y499" s="307"/>
      <c r="Z499" s="307"/>
      <c r="AA499" s="307"/>
      <c r="AB499" s="307"/>
      <c r="AC499" s="307"/>
      <c r="AD499" s="307"/>
      <c r="AE499" s="307"/>
      <c r="AF499" s="307"/>
      <c r="AG499" s="307"/>
      <c r="AH499" s="307"/>
      <c r="AI499" s="307"/>
      <c r="AJ499" s="307"/>
      <c r="AK499" s="307"/>
      <c r="AL499" s="307"/>
      <c r="AM499" s="307"/>
      <c r="AN499" s="307"/>
      <c r="AO499" s="307"/>
      <c r="AP499" s="307"/>
      <c r="AQ499" s="307"/>
      <c r="AR499" s="307"/>
      <c r="AS499" s="307"/>
      <c r="AT499" s="307"/>
      <c r="AU499" s="307"/>
      <c r="AV499" s="307"/>
      <c r="AW499" s="307"/>
      <c r="AX499" s="307"/>
      <c r="AY499" s="307"/>
      <c r="AZ499" s="307"/>
      <c r="BA499" s="307"/>
      <c r="BB499" s="307"/>
      <c r="BC499" s="307"/>
      <c r="BD499" s="307"/>
      <c r="BE499" s="307"/>
      <c r="BF499" s="307"/>
      <c r="BG499" s="307"/>
      <c r="BH499" s="307"/>
      <c r="BI499" s="307"/>
      <c r="BJ499" s="307"/>
      <c r="BK499" s="307"/>
      <c r="BL499" s="307"/>
      <c r="BM499" s="307"/>
      <c r="BN499" s="307"/>
      <c r="BO499" s="307"/>
      <c r="BP499" s="307"/>
      <c r="BQ499" s="307"/>
      <c r="BR499" s="307"/>
      <c r="BS499" s="307"/>
      <c r="BT499" s="409"/>
      <c r="BV499" s="309"/>
      <c r="BW499" s="309"/>
      <c r="BX499" s="309"/>
      <c r="BY499" s="309"/>
      <c r="BZ499" s="309"/>
      <c r="CA499" s="309"/>
      <c r="CB499" s="309"/>
      <c r="CC499" s="309"/>
      <c r="CD499" s="309"/>
      <c r="CE499" s="309"/>
      <c r="CF499" s="309"/>
      <c r="CG499" s="309"/>
      <c r="CH499" s="309"/>
      <c r="CI499" s="309"/>
      <c r="CJ499" s="309"/>
      <c r="CK499" s="309"/>
      <c r="CL499" s="309"/>
      <c r="CM499" s="309"/>
      <c r="CN499" s="309"/>
      <c r="CO499" s="309"/>
      <c r="CP499" s="309"/>
      <c r="CQ499" s="309"/>
      <c r="CR499" s="309"/>
      <c r="CS499" s="309"/>
      <c r="CT499" s="309"/>
      <c r="CU499" s="309"/>
      <c r="CV499" s="309"/>
      <c r="CW499" s="309"/>
      <c r="CX499" s="309"/>
      <c r="CY499" s="309"/>
      <c r="CZ499" s="309"/>
      <c r="DA499" s="309"/>
      <c r="DB499" s="309"/>
      <c r="DC499" s="309"/>
      <c r="DD499" s="309"/>
      <c r="DE499" s="309"/>
      <c r="DF499" s="309"/>
      <c r="DG499" s="309"/>
      <c r="DH499" s="309"/>
      <c r="DI499" s="309"/>
      <c r="DJ499" s="309"/>
      <c r="DK499" s="309"/>
      <c r="DL499" s="309"/>
      <c r="DM499" s="309"/>
      <c r="DN499" s="309"/>
      <c r="DO499" s="309"/>
      <c r="DP499" s="309"/>
      <c r="DQ499" s="309"/>
      <c r="DR499" s="309"/>
      <c r="DS499" s="309"/>
      <c r="DT499" s="309"/>
      <c r="DU499" s="309"/>
      <c r="DV499" s="309"/>
      <c r="DW499" s="309"/>
      <c r="DX499" s="309"/>
      <c r="DY499" s="309"/>
      <c r="DZ499" s="309"/>
      <c r="EA499" s="309"/>
      <c r="EB499" s="309"/>
      <c r="EC499" s="309"/>
      <c r="ED499" s="309"/>
      <c r="EE499" s="309"/>
      <c r="EF499" s="309"/>
      <c r="EG499" s="309"/>
      <c r="EH499" s="309"/>
      <c r="EI499" s="309"/>
      <c r="EJ499" s="309"/>
      <c r="EK499" s="309"/>
      <c r="EL499" s="309"/>
      <c r="EM499" s="309"/>
      <c r="EN499" s="309"/>
      <c r="EO499" s="309"/>
      <c r="EP499" s="309"/>
      <c r="EQ499" s="309"/>
      <c r="ER499" s="309"/>
      <c r="ES499" s="309"/>
      <c r="ET499" s="309"/>
      <c r="EU499" s="309"/>
      <c r="EV499" s="309"/>
      <c r="EW499" s="309"/>
      <c r="EX499" s="309"/>
      <c r="EY499" s="309"/>
      <c r="EZ499" s="309"/>
      <c r="FA499" s="309"/>
      <c r="FB499" s="309"/>
      <c r="FC499" s="309"/>
      <c r="FD499" s="309"/>
      <c r="FE499" s="309"/>
      <c r="FF499" s="309"/>
      <c r="FG499" s="309"/>
      <c r="FH499" s="309"/>
      <c r="FI499" s="309"/>
      <c r="FJ499" s="309"/>
      <c r="FK499" s="309"/>
      <c r="FL499" s="309"/>
      <c r="FM499" s="309"/>
      <c r="FN499" s="309"/>
      <c r="FO499" s="309"/>
      <c r="FP499" s="309"/>
      <c r="FQ499" s="309"/>
      <c r="FR499" s="309"/>
      <c r="FS499" s="309"/>
      <c r="FT499" s="309"/>
      <c r="FU499" s="309"/>
      <c r="FV499" s="309"/>
      <c r="FW499" s="309"/>
      <c r="FX499" s="309"/>
      <c r="FY499" s="309"/>
      <c r="FZ499" s="309"/>
      <c r="GA499" s="309"/>
      <c r="GB499" s="309"/>
      <c r="GC499" s="309"/>
      <c r="GD499" s="309"/>
      <c r="GE499" s="309"/>
      <c r="GF499" s="309"/>
      <c r="GG499" s="309"/>
      <c r="GH499" s="309"/>
      <c r="GI499" s="309"/>
      <c r="GJ499" s="309"/>
      <c r="GK499" s="309"/>
      <c r="GL499" s="309"/>
      <c r="GM499" s="309"/>
      <c r="GN499" s="309"/>
      <c r="GO499" s="309"/>
      <c r="GP499" s="309"/>
      <c r="GQ499" s="309"/>
      <c r="GR499" s="309"/>
      <c r="GS499" s="309"/>
      <c r="GT499" s="309"/>
      <c r="GU499" s="309"/>
      <c r="GV499" s="309"/>
      <c r="GW499" s="309"/>
      <c r="GX499" s="309"/>
      <c r="GY499" s="309"/>
      <c r="GZ499" s="309"/>
      <c r="HA499" s="309"/>
      <c r="HB499" s="309"/>
      <c r="HC499" s="309"/>
      <c r="HD499" s="309"/>
      <c r="HE499" s="309"/>
      <c r="HF499" s="309"/>
      <c r="HG499" s="309"/>
      <c r="HH499" s="309"/>
      <c r="HI499" s="309"/>
      <c r="HJ499" s="309"/>
      <c r="HK499" s="309"/>
      <c r="HL499" s="309"/>
      <c r="HM499" s="309"/>
      <c r="HN499" s="309"/>
      <c r="HO499" s="309"/>
      <c r="HP499" s="309"/>
      <c r="HQ499" s="309"/>
      <c r="HR499" s="309"/>
      <c r="HS499" s="309"/>
      <c r="HT499" s="309"/>
      <c r="HU499" s="309"/>
      <c r="HV499" s="309"/>
      <c r="HW499" s="309"/>
      <c r="HX499" s="309"/>
      <c r="HY499" s="309"/>
      <c r="HZ499" s="309"/>
      <c r="IA499" s="309"/>
      <c r="IB499" s="309"/>
      <c r="IC499" s="309"/>
      <c r="ID499" s="309"/>
      <c r="IE499" s="309"/>
      <c r="IF499" s="309"/>
      <c r="IG499" s="309"/>
      <c r="IH499" s="309"/>
    </row>
    <row r="500" spans="1:242" ht="12.75" customHeight="1" x14ac:dyDescent="0.25">
      <c r="A500" s="247"/>
      <c r="B500" s="264"/>
      <c r="C500" s="264"/>
      <c r="D500" s="307"/>
      <c r="E500" s="307"/>
      <c r="F500" s="307"/>
      <c r="G500" s="307"/>
      <c r="H500" s="307"/>
      <c r="I500" s="307"/>
      <c r="J500" s="307"/>
      <c r="K500" s="307"/>
      <c r="L500" s="307"/>
      <c r="M500" s="307"/>
      <c r="N500" s="307"/>
      <c r="O500" s="307"/>
      <c r="P500" s="307"/>
      <c r="Q500" s="307"/>
      <c r="R500" s="307"/>
      <c r="S500" s="307"/>
      <c r="T500" s="307"/>
      <c r="U500" s="307"/>
      <c r="V500" s="307"/>
      <c r="W500" s="307"/>
      <c r="X500" s="307"/>
      <c r="Y500" s="307"/>
      <c r="Z500" s="307"/>
      <c r="AA500" s="307"/>
      <c r="AB500" s="307"/>
      <c r="AC500" s="307"/>
      <c r="AD500" s="307"/>
      <c r="AE500" s="307"/>
      <c r="AF500" s="307"/>
      <c r="AG500" s="307"/>
      <c r="AH500" s="307"/>
      <c r="AI500" s="307"/>
      <c r="AJ500" s="307"/>
      <c r="AK500" s="307"/>
      <c r="AL500" s="307"/>
      <c r="AM500" s="307"/>
      <c r="AN500" s="307"/>
      <c r="AO500" s="307"/>
      <c r="AP500" s="307"/>
      <c r="AQ500" s="307"/>
      <c r="AR500" s="307"/>
      <c r="AS500" s="307"/>
      <c r="AT500" s="307"/>
      <c r="AU500" s="307"/>
      <c r="AV500" s="307"/>
      <c r="AW500" s="307"/>
      <c r="AX500" s="307"/>
      <c r="AY500" s="307"/>
      <c r="AZ500" s="307"/>
      <c r="BA500" s="307"/>
      <c r="BB500" s="307"/>
      <c r="BC500" s="307"/>
      <c r="BD500" s="307"/>
      <c r="BE500" s="307"/>
      <c r="BF500" s="307"/>
      <c r="BG500" s="307"/>
      <c r="BH500" s="307"/>
      <c r="BI500" s="307"/>
      <c r="BJ500" s="307"/>
      <c r="BK500" s="307"/>
      <c r="BL500" s="307"/>
      <c r="BM500" s="307"/>
      <c r="BN500" s="307"/>
      <c r="BO500" s="307"/>
      <c r="BP500" s="307"/>
      <c r="BQ500" s="307"/>
      <c r="BR500" s="307"/>
      <c r="BS500" s="307"/>
      <c r="BT500" s="409"/>
      <c r="BV500" s="309"/>
      <c r="BW500" s="309"/>
      <c r="BX500" s="309"/>
      <c r="BY500" s="309"/>
      <c r="BZ500" s="309"/>
      <c r="CA500" s="309"/>
      <c r="CB500" s="309"/>
      <c r="CC500" s="309"/>
      <c r="CD500" s="309"/>
      <c r="CE500" s="309"/>
      <c r="CF500" s="309"/>
      <c r="CG500" s="309"/>
      <c r="CH500" s="309"/>
      <c r="CI500" s="309"/>
      <c r="CJ500" s="309"/>
      <c r="CK500" s="309"/>
      <c r="CL500" s="309"/>
      <c r="CM500" s="309"/>
      <c r="CN500" s="309"/>
      <c r="CO500" s="309"/>
      <c r="CP500" s="309"/>
      <c r="CQ500" s="309"/>
      <c r="CR500" s="309"/>
      <c r="CS500" s="309"/>
      <c r="CT500" s="309"/>
      <c r="CU500" s="309"/>
      <c r="CV500" s="309"/>
      <c r="CW500" s="309"/>
      <c r="CX500" s="309"/>
      <c r="CY500" s="309"/>
      <c r="CZ500" s="309"/>
      <c r="DA500" s="309"/>
      <c r="DB500" s="309"/>
      <c r="DC500" s="309"/>
      <c r="DD500" s="309"/>
      <c r="DE500" s="309"/>
      <c r="DF500" s="309"/>
      <c r="DG500" s="309"/>
      <c r="DH500" s="309"/>
      <c r="DI500" s="309"/>
      <c r="DJ500" s="309"/>
      <c r="DK500" s="309"/>
      <c r="DL500" s="309"/>
      <c r="DM500" s="309"/>
      <c r="DN500" s="309"/>
      <c r="DO500" s="309"/>
      <c r="DP500" s="309"/>
      <c r="DQ500" s="309"/>
      <c r="DR500" s="309"/>
      <c r="DS500" s="309"/>
      <c r="DT500" s="309"/>
      <c r="DU500" s="309"/>
      <c r="DV500" s="309"/>
      <c r="DW500" s="309"/>
      <c r="DX500" s="309"/>
      <c r="DY500" s="309"/>
      <c r="DZ500" s="309"/>
      <c r="EA500" s="309"/>
      <c r="EB500" s="309"/>
      <c r="EC500" s="309"/>
      <c r="ED500" s="309"/>
      <c r="EE500" s="309"/>
      <c r="EF500" s="309"/>
      <c r="EG500" s="309"/>
      <c r="EH500" s="309"/>
      <c r="EI500" s="309"/>
      <c r="EJ500" s="309"/>
      <c r="EK500" s="309"/>
      <c r="EL500" s="309"/>
      <c r="EM500" s="309"/>
      <c r="EN500" s="309"/>
      <c r="EO500" s="309"/>
      <c r="EP500" s="309"/>
      <c r="EQ500" s="309"/>
      <c r="ER500" s="309"/>
      <c r="ES500" s="309"/>
      <c r="ET500" s="309"/>
      <c r="EU500" s="309"/>
      <c r="EV500" s="309"/>
      <c r="EW500" s="309"/>
      <c r="EX500" s="309"/>
      <c r="EY500" s="309"/>
      <c r="EZ500" s="309"/>
      <c r="FA500" s="309"/>
      <c r="FB500" s="309"/>
      <c r="FC500" s="309"/>
      <c r="FD500" s="309"/>
      <c r="FE500" s="309"/>
      <c r="FF500" s="309"/>
      <c r="FG500" s="309"/>
      <c r="FH500" s="309"/>
      <c r="FI500" s="309"/>
      <c r="FJ500" s="309"/>
      <c r="FK500" s="309"/>
      <c r="FL500" s="309"/>
      <c r="FM500" s="309"/>
      <c r="FN500" s="309"/>
      <c r="FO500" s="309"/>
      <c r="FP500" s="309"/>
      <c r="FQ500" s="309"/>
      <c r="FR500" s="309"/>
      <c r="FS500" s="309"/>
      <c r="FT500" s="309"/>
      <c r="FU500" s="309"/>
      <c r="FV500" s="309"/>
      <c r="FW500" s="309"/>
      <c r="FX500" s="309"/>
      <c r="FY500" s="309"/>
      <c r="FZ500" s="309"/>
      <c r="GA500" s="309"/>
      <c r="GB500" s="309"/>
      <c r="GC500" s="309"/>
      <c r="GD500" s="309"/>
      <c r="GE500" s="309"/>
      <c r="GF500" s="309"/>
      <c r="GG500" s="309"/>
      <c r="GH500" s="309"/>
      <c r="GI500" s="309"/>
      <c r="GJ500" s="309"/>
      <c r="GK500" s="309"/>
      <c r="GL500" s="309"/>
      <c r="GM500" s="309"/>
      <c r="GN500" s="309"/>
      <c r="GO500" s="309"/>
      <c r="GP500" s="309"/>
      <c r="GQ500" s="309"/>
      <c r="GR500" s="309"/>
      <c r="GS500" s="309"/>
      <c r="GT500" s="309"/>
      <c r="GU500" s="309"/>
      <c r="GV500" s="309"/>
      <c r="GW500" s="309"/>
      <c r="GX500" s="309"/>
      <c r="GY500" s="309"/>
      <c r="GZ500" s="309"/>
      <c r="HA500" s="309"/>
      <c r="HB500" s="309"/>
      <c r="HC500" s="309"/>
      <c r="HD500" s="309"/>
      <c r="HE500" s="309"/>
      <c r="HF500" s="309"/>
      <c r="HG500" s="309"/>
      <c r="HH500" s="309"/>
      <c r="HI500" s="309"/>
      <c r="HJ500" s="309"/>
      <c r="HK500" s="309"/>
      <c r="HL500" s="309"/>
      <c r="HM500" s="309"/>
      <c r="HN500" s="309"/>
      <c r="HO500" s="309"/>
      <c r="HP500" s="309"/>
      <c r="HQ500" s="309"/>
      <c r="HR500" s="309"/>
      <c r="HS500" s="309"/>
      <c r="HT500" s="309"/>
      <c r="HU500" s="309"/>
      <c r="HV500" s="309"/>
      <c r="HW500" s="309"/>
      <c r="HX500" s="309"/>
      <c r="HY500" s="309"/>
      <c r="HZ500" s="309"/>
      <c r="IA500" s="309"/>
      <c r="IB500" s="309"/>
      <c r="IC500" s="309"/>
      <c r="ID500" s="309"/>
      <c r="IE500" s="309"/>
      <c r="IF500" s="309"/>
      <c r="IG500" s="309"/>
      <c r="IH500" s="309"/>
    </row>
    <row r="501" spans="1:242" ht="12.75" customHeight="1" x14ac:dyDescent="0.25">
      <c r="A501" s="247"/>
      <c r="B501" s="264"/>
      <c r="C501" s="264"/>
      <c r="D501" s="307"/>
      <c r="E501" s="307"/>
      <c r="F501" s="307"/>
      <c r="G501" s="307"/>
      <c r="H501" s="307"/>
      <c r="I501" s="307"/>
      <c r="J501" s="307"/>
      <c r="K501" s="307"/>
      <c r="L501" s="307"/>
      <c r="M501" s="307"/>
      <c r="N501" s="307"/>
      <c r="O501" s="307"/>
      <c r="P501" s="307"/>
      <c r="Q501" s="307"/>
      <c r="R501" s="307"/>
      <c r="S501" s="307"/>
      <c r="T501" s="307"/>
      <c r="U501" s="307"/>
      <c r="V501" s="307"/>
      <c r="W501" s="307"/>
      <c r="X501" s="307"/>
      <c r="Y501" s="307"/>
      <c r="Z501" s="307"/>
      <c r="AA501" s="307"/>
      <c r="AB501" s="307"/>
      <c r="AC501" s="307"/>
      <c r="AD501" s="307"/>
      <c r="AE501" s="307"/>
      <c r="AF501" s="307"/>
      <c r="AG501" s="307"/>
      <c r="AH501" s="307"/>
      <c r="AI501" s="307"/>
      <c r="AJ501" s="307"/>
      <c r="AK501" s="307"/>
      <c r="AL501" s="307"/>
      <c r="AM501" s="307"/>
      <c r="AN501" s="307"/>
      <c r="AO501" s="307"/>
      <c r="AP501" s="307"/>
      <c r="AQ501" s="307"/>
      <c r="AR501" s="307"/>
      <c r="AS501" s="307"/>
      <c r="AT501" s="307"/>
      <c r="AU501" s="307"/>
      <c r="AV501" s="307"/>
      <c r="AW501" s="307"/>
      <c r="AX501" s="307"/>
      <c r="AY501" s="307"/>
      <c r="AZ501" s="307"/>
      <c r="BA501" s="307"/>
      <c r="BB501" s="307"/>
      <c r="BC501" s="307"/>
      <c r="BD501" s="307"/>
      <c r="BE501" s="307"/>
      <c r="BF501" s="307"/>
      <c r="BG501" s="307"/>
      <c r="BH501" s="307"/>
      <c r="BI501" s="307"/>
      <c r="BJ501" s="307"/>
      <c r="BK501" s="307"/>
      <c r="BL501" s="307"/>
      <c r="BM501" s="307"/>
      <c r="BN501" s="307"/>
      <c r="BO501" s="307"/>
      <c r="BP501" s="307"/>
      <c r="BQ501" s="307"/>
      <c r="BR501" s="307"/>
      <c r="BS501" s="307"/>
      <c r="BT501" s="409"/>
      <c r="BV501" s="309"/>
      <c r="BW501" s="309"/>
      <c r="BX501" s="309"/>
      <c r="BY501" s="309"/>
      <c r="BZ501" s="309"/>
      <c r="CA501" s="309"/>
      <c r="CB501" s="309"/>
      <c r="CC501" s="309"/>
      <c r="CD501" s="309"/>
      <c r="CE501" s="309"/>
      <c r="CF501" s="309"/>
      <c r="CG501" s="309"/>
      <c r="CH501" s="309"/>
      <c r="CI501" s="309"/>
      <c r="CJ501" s="309"/>
      <c r="CK501" s="309"/>
      <c r="CL501" s="309"/>
      <c r="CM501" s="309"/>
      <c r="CN501" s="309"/>
      <c r="CO501" s="309"/>
      <c r="CP501" s="309"/>
      <c r="CQ501" s="309"/>
      <c r="CR501" s="309"/>
      <c r="CS501" s="309"/>
      <c r="CT501" s="309"/>
      <c r="CU501" s="309"/>
      <c r="CV501" s="309"/>
      <c r="CW501" s="309"/>
      <c r="CX501" s="309"/>
      <c r="CY501" s="309"/>
      <c r="CZ501" s="309"/>
      <c r="DA501" s="309"/>
      <c r="DB501" s="309"/>
      <c r="DC501" s="309"/>
      <c r="DD501" s="309"/>
      <c r="DE501" s="309"/>
      <c r="DF501" s="309"/>
      <c r="DG501" s="309"/>
      <c r="DH501" s="309"/>
      <c r="DI501" s="309"/>
      <c r="DJ501" s="309"/>
      <c r="DK501" s="309"/>
      <c r="DL501" s="309"/>
      <c r="DM501" s="309"/>
      <c r="DN501" s="309"/>
      <c r="DO501" s="309"/>
      <c r="DP501" s="309"/>
      <c r="DQ501" s="309"/>
      <c r="DR501" s="309"/>
      <c r="DS501" s="309"/>
      <c r="DT501" s="309"/>
      <c r="DU501" s="309"/>
      <c r="DV501" s="309"/>
      <c r="DW501" s="309"/>
      <c r="DX501" s="309"/>
      <c r="DY501" s="309"/>
      <c r="DZ501" s="309"/>
      <c r="EA501" s="309"/>
      <c r="EB501" s="309"/>
      <c r="EC501" s="309"/>
      <c r="ED501" s="309"/>
      <c r="EE501" s="309"/>
      <c r="EF501" s="309"/>
      <c r="EG501" s="309"/>
      <c r="EH501" s="309"/>
      <c r="EI501" s="309"/>
      <c r="EJ501" s="309"/>
      <c r="EK501" s="309"/>
      <c r="EL501" s="309"/>
      <c r="EM501" s="309"/>
      <c r="EN501" s="309"/>
      <c r="EO501" s="309"/>
      <c r="EP501" s="309"/>
      <c r="EQ501" s="309"/>
      <c r="ER501" s="309"/>
      <c r="ES501" s="309"/>
      <c r="ET501" s="309"/>
      <c r="EU501" s="309"/>
      <c r="EV501" s="309"/>
      <c r="EW501" s="309"/>
      <c r="EX501" s="309"/>
      <c r="EY501" s="309"/>
      <c r="EZ501" s="309"/>
      <c r="FA501" s="309"/>
      <c r="FB501" s="309"/>
      <c r="FC501" s="309"/>
      <c r="FD501" s="309"/>
      <c r="FE501" s="309"/>
      <c r="FF501" s="309"/>
      <c r="FG501" s="309"/>
      <c r="FH501" s="309"/>
      <c r="FI501" s="309"/>
      <c r="FJ501" s="309"/>
      <c r="FK501" s="309"/>
      <c r="FL501" s="309"/>
      <c r="FM501" s="309"/>
      <c r="FN501" s="309"/>
      <c r="FO501" s="309"/>
      <c r="FP501" s="309"/>
      <c r="FQ501" s="309"/>
      <c r="FR501" s="309"/>
      <c r="FS501" s="309"/>
      <c r="FT501" s="309"/>
      <c r="FU501" s="309"/>
      <c r="FV501" s="309"/>
      <c r="FW501" s="309"/>
      <c r="FX501" s="309"/>
      <c r="FY501" s="309"/>
      <c r="FZ501" s="309"/>
      <c r="GA501" s="309"/>
      <c r="GB501" s="309"/>
      <c r="GC501" s="309"/>
      <c r="GD501" s="309"/>
      <c r="GE501" s="309"/>
      <c r="GF501" s="309"/>
      <c r="GG501" s="309"/>
      <c r="GH501" s="309"/>
      <c r="GI501" s="309"/>
      <c r="GJ501" s="309"/>
      <c r="GK501" s="309"/>
      <c r="GL501" s="309"/>
      <c r="GM501" s="309"/>
      <c r="GN501" s="309"/>
      <c r="GO501" s="309"/>
      <c r="GP501" s="309"/>
      <c r="GQ501" s="309"/>
      <c r="GR501" s="309"/>
      <c r="GS501" s="309"/>
      <c r="GT501" s="309"/>
      <c r="GU501" s="309"/>
      <c r="GV501" s="309"/>
      <c r="GW501" s="309"/>
      <c r="GX501" s="309"/>
      <c r="GY501" s="309"/>
      <c r="GZ501" s="309"/>
      <c r="HA501" s="309"/>
      <c r="HB501" s="309"/>
      <c r="HC501" s="309"/>
      <c r="HD501" s="309"/>
      <c r="HE501" s="309"/>
      <c r="HF501" s="309"/>
      <c r="HG501" s="309"/>
      <c r="HH501" s="309"/>
      <c r="HI501" s="309"/>
      <c r="HJ501" s="309"/>
      <c r="HK501" s="309"/>
      <c r="HL501" s="309"/>
      <c r="HM501" s="309"/>
      <c r="HN501" s="309"/>
      <c r="HO501" s="309"/>
      <c r="HP501" s="309"/>
      <c r="HQ501" s="309"/>
      <c r="HR501" s="309"/>
      <c r="HS501" s="309"/>
      <c r="HT501" s="309"/>
      <c r="HU501" s="309"/>
      <c r="HV501" s="309"/>
      <c r="HW501" s="309"/>
      <c r="HX501" s="309"/>
      <c r="HY501" s="309"/>
      <c r="HZ501" s="309"/>
      <c r="IA501" s="309"/>
      <c r="IB501" s="309"/>
      <c r="IC501" s="309"/>
      <c r="ID501" s="309"/>
      <c r="IE501" s="309"/>
      <c r="IF501" s="309"/>
      <c r="IG501" s="309"/>
      <c r="IH501" s="309"/>
    </row>
    <row r="502" spans="1:242" ht="12.75" customHeight="1" x14ac:dyDescent="0.25">
      <c r="A502" s="247"/>
      <c r="B502" s="264"/>
      <c r="C502" s="264"/>
      <c r="D502" s="307"/>
      <c r="E502" s="307"/>
      <c r="F502" s="307"/>
      <c r="G502" s="307"/>
      <c r="H502" s="307"/>
      <c r="I502" s="307"/>
      <c r="J502" s="307"/>
      <c r="K502" s="307"/>
      <c r="L502" s="307"/>
      <c r="M502" s="307"/>
      <c r="N502" s="307"/>
      <c r="O502" s="307"/>
      <c r="P502" s="307"/>
      <c r="Q502" s="307"/>
      <c r="R502" s="307"/>
      <c r="S502" s="307"/>
      <c r="T502" s="307"/>
      <c r="U502" s="307"/>
      <c r="V502" s="307"/>
      <c r="W502" s="307"/>
      <c r="X502" s="307"/>
      <c r="Y502" s="307"/>
      <c r="Z502" s="307"/>
      <c r="AA502" s="307"/>
      <c r="AB502" s="307"/>
      <c r="AC502" s="307"/>
      <c r="AD502" s="307"/>
      <c r="AE502" s="307"/>
      <c r="AF502" s="307"/>
      <c r="AG502" s="307"/>
      <c r="AH502" s="307"/>
      <c r="AI502" s="307"/>
      <c r="AJ502" s="307"/>
      <c r="AK502" s="307"/>
      <c r="AL502" s="307"/>
      <c r="AM502" s="307"/>
      <c r="AN502" s="307"/>
      <c r="AO502" s="307"/>
      <c r="AP502" s="307"/>
      <c r="AQ502" s="307"/>
      <c r="AR502" s="307"/>
      <c r="AS502" s="307"/>
      <c r="AT502" s="307"/>
      <c r="AU502" s="307"/>
      <c r="AV502" s="307"/>
      <c r="AW502" s="307"/>
      <c r="AX502" s="307"/>
      <c r="AY502" s="307"/>
      <c r="AZ502" s="307"/>
      <c r="BA502" s="307"/>
      <c r="BB502" s="307"/>
      <c r="BC502" s="307"/>
      <c r="BD502" s="307"/>
      <c r="BE502" s="307"/>
      <c r="BF502" s="307"/>
      <c r="BG502" s="307"/>
      <c r="BH502" s="307"/>
      <c r="BI502" s="307"/>
      <c r="BJ502" s="307"/>
      <c r="BK502" s="307"/>
      <c r="BL502" s="307"/>
      <c r="BM502" s="307"/>
      <c r="BN502" s="307"/>
      <c r="BO502" s="307"/>
      <c r="BP502" s="307"/>
      <c r="BQ502" s="307"/>
      <c r="BR502" s="307"/>
      <c r="BS502" s="307"/>
      <c r="BT502" s="409"/>
      <c r="BV502" s="309"/>
      <c r="BW502" s="309"/>
      <c r="BX502" s="309"/>
      <c r="BY502" s="309"/>
      <c r="BZ502" s="309"/>
      <c r="CA502" s="309"/>
      <c r="CB502" s="309"/>
      <c r="CC502" s="309"/>
      <c r="CD502" s="309"/>
      <c r="CE502" s="309"/>
      <c r="CF502" s="309"/>
      <c r="CG502" s="309"/>
      <c r="CH502" s="309"/>
      <c r="CI502" s="309"/>
      <c r="CJ502" s="309"/>
      <c r="CK502" s="309"/>
      <c r="CL502" s="309"/>
      <c r="CM502" s="309"/>
      <c r="CN502" s="309"/>
      <c r="CO502" s="309"/>
      <c r="CP502" s="309"/>
      <c r="CQ502" s="309"/>
      <c r="CR502" s="309"/>
      <c r="CS502" s="309"/>
      <c r="CT502" s="309"/>
      <c r="CU502" s="309"/>
      <c r="CV502" s="309"/>
      <c r="CW502" s="309"/>
      <c r="CX502" s="309"/>
      <c r="CY502" s="309"/>
      <c r="CZ502" s="309"/>
      <c r="DA502" s="309"/>
      <c r="DB502" s="309"/>
      <c r="DC502" s="309"/>
      <c r="DD502" s="309"/>
      <c r="DE502" s="309"/>
      <c r="DF502" s="309"/>
      <c r="DG502" s="309"/>
      <c r="DH502" s="309"/>
      <c r="DI502" s="309"/>
      <c r="DJ502" s="309"/>
      <c r="DK502" s="309"/>
      <c r="DL502" s="309"/>
      <c r="DM502" s="309"/>
      <c r="DN502" s="309"/>
      <c r="DO502" s="309"/>
      <c r="DP502" s="309"/>
      <c r="DQ502" s="309"/>
      <c r="DR502" s="309"/>
      <c r="DS502" s="309"/>
      <c r="DT502" s="309"/>
      <c r="DU502" s="309"/>
      <c r="DV502" s="309"/>
      <c r="DW502" s="309"/>
      <c r="DX502" s="309"/>
      <c r="DY502" s="309"/>
      <c r="DZ502" s="309"/>
      <c r="EA502" s="309"/>
      <c r="EB502" s="309"/>
      <c r="EC502" s="309"/>
      <c r="ED502" s="309"/>
      <c r="EE502" s="309"/>
      <c r="EF502" s="309"/>
      <c r="EG502" s="309"/>
      <c r="EH502" s="309"/>
      <c r="EI502" s="309"/>
      <c r="EJ502" s="309"/>
      <c r="EK502" s="309"/>
      <c r="EL502" s="309"/>
      <c r="EM502" s="309"/>
      <c r="EN502" s="309"/>
      <c r="EO502" s="309"/>
      <c r="EP502" s="309"/>
      <c r="EQ502" s="309"/>
      <c r="ER502" s="309"/>
      <c r="ES502" s="309"/>
      <c r="ET502" s="309"/>
      <c r="EU502" s="309"/>
      <c r="EV502" s="309"/>
      <c r="EW502" s="309"/>
      <c r="EX502" s="309"/>
      <c r="EY502" s="309"/>
      <c r="EZ502" s="309"/>
      <c r="FA502" s="309"/>
      <c r="FB502" s="309"/>
      <c r="FC502" s="309"/>
      <c r="FD502" s="309"/>
      <c r="FE502" s="309"/>
      <c r="FF502" s="309"/>
      <c r="FG502" s="309"/>
      <c r="FH502" s="309"/>
      <c r="FI502" s="309"/>
      <c r="FJ502" s="309"/>
      <c r="FK502" s="309"/>
      <c r="FL502" s="309"/>
      <c r="FM502" s="309"/>
      <c r="FN502" s="309"/>
      <c r="FO502" s="309"/>
      <c r="FP502" s="309"/>
      <c r="FQ502" s="309"/>
      <c r="FR502" s="309"/>
      <c r="FS502" s="309"/>
      <c r="FT502" s="309"/>
      <c r="FU502" s="309"/>
      <c r="FV502" s="309"/>
      <c r="FW502" s="309"/>
      <c r="FX502" s="309"/>
      <c r="FY502" s="309"/>
      <c r="FZ502" s="309"/>
      <c r="GA502" s="309"/>
      <c r="GB502" s="309"/>
      <c r="GC502" s="309"/>
      <c r="GD502" s="309"/>
      <c r="GE502" s="309"/>
      <c r="GF502" s="309"/>
      <c r="GG502" s="309"/>
      <c r="GH502" s="309"/>
      <c r="GI502" s="309"/>
      <c r="GJ502" s="309"/>
      <c r="GK502" s="309"/>
      <c r="GL502" s="309"/>
      <c r="GM502" s="309"/>
      <c r="GN502" s="309"/>
      <c r="GO502" s="309"/>
      <c r="GP502" s="309"/>
      <c r="GQ502" s="309"/>
      <c r="GR502" s="309"/>
      <c r="GS502" s="309"/>
      <c r="GT502" s="309"/>
      <c r="GU502" s="309"/>
      <c r="GV502" s="309"/>
      <c r="GW502" s="309"/>
      <c r="GX502" s="309"/>
      <c r="GY502" s="309"/>
      <c r="GZ502" s="309"/>
      <c r="HA502" s="309"/>
      <c r="HB502" s="309"/>
      <c r="HC502" s="309"/>
      <c r="HD502" s="309"/>
      <c r="HE502" s="309"/>
      <c r="HF502" s="309"/>
      <c r="HG502" s="309"/>
      <c r="HH502" s="309"/>
      <c r="HI502" s="309"/>
      <c r="HJ502" s="309"/>
      <c r="HK502" s="309"/>
      <c r="HL502" s="309"/>
      <c r="HM502" s="309"/>
      <c r="HN502" s="309"/>
      <c r="HO502" s="309"/>
      <c r="HP502" s="309"/>
      <c r="HQ502" s="309"/>
      <c r="HR502" s="309"/>
      <c r="HS502" s="309"/>
      <c r="HT502" s="309"/>
      <c r="HU502" s="309"/>
      <c r="HV502" s="309"/>
      <c r="HW502" s="309"/>
      <c r="HX502" s="309"/>
      <c r="HY502" s="309"/>
      <c r="HZ502" s="309"/>
      <c r="IA502" s="309"/>
      <c r="IB502" s="309"/>
      <c r="IC502" s="309"/>
      <c r="ID502" s="309"/>
      <c r="IE502" s="309"/>
      <c r="IF502" s="309"/>
      <c r="IG502" s="309"/>
      <c r="IH502" s="309"/>
    </row>
    <row r="503" spans="1:242" ht="12.75" customHeight="1" x14ac:dyDescent="0.25">
      <c r="A503" s="247"/>
      <c r="B503" s="264"/>
      <c r="C503" s="264"/>
      <c r="D503" s="307"/>
      <c r="E503" s="307"/>
      <c r="F503" s="307"/>
      <c r="G503" s="307"/>
      <c r="H503" s="307"/>
      <c r="I503" s="307"/>
      <c r="J503" s="307"/>
      <c r="K503" s="307"/>
      <c r="L503" s="307"/>
      <c r="M503" s="307"/>
      <c r="N503" s="307"/>
      <c r="O503" s="307"/>
      <c r="P503" s="307"/>
      <c r="Q503" s="307"/>
      <c r="R503" s="307"/>
      <c r="S503" s="307"/>
      <c r="T503" s="307"/>
      <c r="U503" s="307"/>
      <c r="V503" s="307"/>
      <c r="W503" s="307"/>
      <c r="X503" s="307"/>
      <c r="Y503" s="307"/>
      <c r="Z503" s="307"/>
      <c r="AA503" s="307"/>
      <c r="AB503" s="307"/>
      <c r="AC503" s="307"/>
      <c r="AD503" s="307"/>
      <c r="AE503" s="307"/>
      <c r="AF503" s="307"/>
      <c r="AG503" s="307"/>
      <c r="AH503" s="307"/>
      <c r="AI503" s="307"/>
      <c r="AJ503" s="307"/>
      <c r="AK503" s="307"/>
      <c r="AL503" s="307"/>
      <c r="AM503" s="307"/>
      <c r="AN503" s="307"/>
      <c r="AO503" s="307"/>
      <c r="AP503" s="307"/>
      <c r="AQ503" s="307"/>
      <c r="AR503" s="307"/>
      <c r="AS503" s="307"/>
      <c r="AT503" s="307"/>
      <c r="AU503" s="307"/>
      <c r="AV503" s="307"/>
      <c r="AW503" s="307"/>
      <c r="AX503" s="307"/>
      <c r="AY503" s="307"/>
      <c r="AZ503" s="307"/>
      <c r="BA503" s="307"/>
      <c r="BB503" s="307"/>
      <c r="BC503" s="307"/>
      <c r="BD503" s="307"/>
      <c r="BE503" s="307"/>
      <c r="BF503" s="307"/>
      <c r="BG503" s="307"/>
      <c r="BH503" s="307"/>
      <c r="BI503" s="307"/>
      <c r="BJ503" s="307"/>
      <c r="BK503" s="307"/>
      <c r="BL503" s="307"/>
      <c r="BM503" s="307"/>
      <c r="BN503" s="307"/>
      <c r="BO503" s="307"/>
      <c r="BP503" s="307"/>
      <c r="BQ503" s="307"/>
      <c r="BR503" s="307"/>
      <c r="BS503" s="307"/>
      <c r="BT503" s="409"/>
      <c r="BV503" s="309"/>
      <c r="BW503" s="309"/>
      <c r="BX503" s="309"/>
      <c r="BY503" s="309"/>
      <c r="BZ503" s="309"/>
      <c r="CA503" s="309"/>
      <c r="CB503" s="309"/>
      <c r="CC503" s="309"/>
      <c r="CD503" s="309"/>
      <c r="CE503" s="309"/>
      <c r="CF503" s="309"/>
      <c r="CG503" s="309"/>
      <c r="CH503" s="309"/>
      <c r="CI503" s="309"/>
      <c r="CJ503" s="309"/>
      <c r="CK503" s="309"/>
      <c r="CL503" s="309"/>
      <c r="CM503" s="309"/>
      <c r="CN503" s="309"/>
      <c r="CO503" s="309"/>
      <c r="CP503" s="309"/>
      <c r="CQ503" s="309"/>
      <c r="CR503" s="309"/>
      <c r="CS503" s="309"/>
      <c r="CT503" s="309"/>
      <c r="CU503" s="309"/>
      <c r="CV503" s="309"/>
      <c r="CW503" s="309"/>
      <c r="CX503" s="309"/>
      <c r="CY503" s="309"/>
      <c r="CZ503" s="309"/>
      <c r="DA503" s="309"/>
      <c r="DB503" s="309"/>
      <c r="DC503" s="309"/>
      <c r="DD503" s="309"/>
      <c r="DE503" s="309"/>
      <c r="DF503" s="309"/>
      <c r="DG503" s="309"/>
      <c r="DH503" s="309"/>
      <c r="DI503" s="309"/>
      <c r="DJ503" s="309"/>
      <c r="DK503" s="309"/>
      <c r="DL503" s="309"/>
      <c r="DM503" s="309"/>
      <c r="DN503" s="309"/>
      <c r="DO503" s="309"/>
      <c r="DP503" s="309"/>
      <c r="DQ503" s="309"/>
      <c r="DR503" s="309"/>
      <c r="DS503" s="309"/>
      <c r="DT503" s="309"/>
      <c r="DU503" s="309"/>
      <c r="DV503" s="309"/>
      <c r="DW503" s="309"/>
      <c r="DX503" s="309"/>
      <c r="DY503" s="309"/>
      <c r="DZ503" s="309"/>
      <c r="EA503" s="309"/>
      <c r="EB503" s="309"/>
      <c r="EC503" s="309"/>
      <c r="ED503" s="309"/>
      <c r="EE503" s="309"/>
      <c r="EF503" s="309"/>
      <c r="EG503" s="309"/>
      <c r="EH503" s="309"/>
      <c r="EI503" s="309"/>
      <c r="EJ503" s="309"/>
      <c r="EK503" s="309"/>
      <c r="EL503" s="309"/>
      <c r="EM503" s="309"/>
      <c r="EN503" s="309"/>
      <c r="EO503" s="309"/>
      <c r="EP503" s="309"/>
      <c r="EQ503" s="309"/>
      <c r="ER503" s="309"/>
      <c r="ES503" s="309"/>
      <c r="ET503" s="309"/>
      <c r="EU503" s="309"/>
      <c r="EV503" s="309"/>
      <c r="EW503" s="309"/>
      <c r="EX503" s="309"/>
      <c r="EY503" s="309"/>
      <c r="EZ503" s="309"/>
      <c r="FA503" s="309"/>
      <c r="FB503" s="309"/>
      <c r="FC503" s="309"/>
      <c r="FD503" s="309"/>
      <c r="FE503" s="309"/>
      <c r="FF503" s="309"/>
      <c r="FG503" s="309"/>
      <c r="FH503" s="309"/>
      <c r="FI503" s="309"/>
      <c r="FJ503" s="309"/>
      <c r="FK503" s="309"/>
      <c r="FL503" s="309"/>
      <c r="FM503" s="309"/>
      <c r="FN503" s="309"/>
      <c r="FO503" s="309"/>
      <c r="FP503" s="309"/>
      <c r="FQ503" s="309"/>
      <c r="FR503" s="309"/>
      <c r="FS503" s="309"/>
      <c r="FT503" s="309"/>
      <c r="FU503" s="309"/>
      <c r="FV503" s="309"/>
      <c r="FW503" s="309"/>
      <c r="FX503" s="309"/>
      <c r="FY503" s="309"/>
      <c r="FZ503" s="309"/>
      <c r="GA503" s="309"/>
      <c r="GB503" s="309"/>
      <c r="GC503" s="309"/>
      <c r="GD503" s="309"/>
      <c r="GE503" s="309"/>
      <c r="GF503" s="309"/>
      <c r="GG503" s="309"/>
      <c r="GH503" s="309"/>
      <c r="GI503" s="309"/>
      <c r="GJ503" s="309"/>
      <c r="GK503" s="309"/>
      <c r="GL503" s="309"/>
      <c r="GM503" s="309"/>
      <c r="GN503" s="309"/>
      <c r="GO503" s="309"/>
      <c r="GP503" s="309"/>
      <c r="GQ503" s="309"/>
      <c r="GR503" s="309"/>
      <c r="GS503" s="309"/>
      <c r="GT503" s="309"/>
      <c r="GU503" s="309"/>
      <c r="GV503" s="309"/>
      <c r="GW503" s="309"/>
      <c r="GX503" s="309"/>
      <c r="GY503" s="309"/>
      <c r="GZ503" s="309"/>
      <c r="HA503" s="309"/>
      <c r="HB503" s="309"/>
      <c r="HC503" s="309"/>
      <c r="HD503" s="309"/>
      <c r="HE503" s="309"/>
      <c r="HF503" s="309"/>
      <c r="HG503" s="309"/>
      <c r="HH503" s="309"/>
      <c r="HI503" s="309"/>
      <c r="HJ503" s="309"/>
      <c r="HK503" s="309"/>
      <c r="HL503" s="309"/>
      <c r="HM503" s="309"/>
      <c r="HN503" s="309"/>
      <c r="HO503" s="309"/>
      <c r="HP503" s="309"/>
      <c r="HQ503" s="309"/>
      <c r="HR503" s="309"/>
      <c r="HS503" s="309"/>
      <c r="HT503" s="309"/>
      <c r="HU503" s="309"/>
      <c r="HV503" s="309"/>
      <c r="HW503" s="309"/>
      <c r="HX503" s="309"/>
      <c r="HY503" s="309"/>
      <c r="HZ503" s="309"/>
      <c r="IA503" s="309"/>
      <c r="IB503" s="309"/>
      <c r="IC503" s="309"/>
      <c r="ID503" s="309"/>
      <c r="IE503" s="309"/>
      <c r="IF503" s="309"/>
      <c r="IG503" s="309"/>
      <c r="IH503" s="309"/>
    </row>
    <row r="504" spans="1:242" ht="12.75" customHeight="1" x14ac:dyDescent="0.25">
      <c r="A504" s="247"/>
      <c r="B504" s="264"/>
      <c r="C504" s="264"/>
      <c r="D504" s="307"/>
      <c r="E504" s="307"/>
      <c r="F504" s="307"/>
      <c r="G504" s="307"/>
      <c r="H504" s="307"/>
      <c r="I504" s="307"/>
      <c r="J504" s="307"/>
      <c r="K504" s="307"/>
      <c r="L504" s="307"/>
      <c r="M504" s="307"/>
      <c r="N504" s="307"/>
      <c r="O504" s="307"/>
      <c r="P504" s="307"/>
      <c r="Q504" s="307"/>
      <c r="R504" s="307"/>
      <c r="S504" s="307"/>
      <c r="T504" s="307"/>
      <c r="U504" s="307"/>
      <c r="V504" s="307"/>
      <c r="W504" s="307"/>
      <c r="X504" s="307"/>
      <c r="Y504" s="307"/>
      <c r="Z504" s="307"/>
      <c r="AA504" s="307"/>
      <c r="AB504" s="307"/>
      <c r="AC504" s="307"/>
      <c r="AD504" s="307"/>
      <c r="AE504" s="307"/>
      <c r="AF504" s="307"/>
      <c r="AG504" s="307"/>
      <c r="AH504" s="307"/>
      <c r="AI504" s="307"/>
      <c r="AJ504" s="307"/>
      <c r="AK504" s="307"/>
      <c r="AL504" s="307"/>
      <c r="AM504" s="307"/>
      <c r="AN504" s="307"/>
      <c r="AO504" s="307"/>
      <c r="AP504" s="307"/>
      <c r="AQ504" s="307"/>
      <c r="AR504" s="307"/>
      <c r="AS504" s="307"/>
      <c r="AT504" s="307"/>
      <c r="AU504" s="307"/>
      <c r="AV504" s="307"/>
      <c r="AW504" s="307"/>
      <c r="AX504" s="307"/>
      <c r="AY504" s="307"/>
      <c r="AZ504" s="307"/>
      <c r="BA504" s="307"/>
      <c r="BB504" s="307"/>
      <c r="BC504" s="307"/>
      <c r="BD504" s="307"/>
      <c r="BE504" s="307"/>
      <c r="BF504" s="307"/>
      <c r="BG504" s="307"/>
      <c r="BH504" s="307"/>
      <c r="BI504" s="307"/>
      <c r="BJ504" s="307"/>
      <c r="BK504" s="307"/>
      <c r="BL504" s="307"/>
      <c r="BM504" s="307"/>
      <c r="BN504" s="307"/>
      <c r="BO504" s="307"/>
      <c r="BP504" s="307"/>
      <c r="BQ504" s="307"/>
      <c r="BR504" s="307"/>
      <c r="BS504" s="307"/>
      <c r="BT504" s="409"/>
      <c r="BV504" s="309"/>
      <c r="BW504" s="309"/>
      <c r="BX504" s="309"/>
      <c r="BY504" s="309"/>
      <c r="BZ504" s="309"/>
      <c r="CA504" s="309"/>
      <c r="CB504" s="309"/>
      <c r="CC504" s="309"/>
      <c r="CD504" s="309"/>
      <c r="CE504" s="309"/>
      <c r="CF504" s="309"/>
      <c r="CG504" s="309"/>
      <c r="CH504" s="309"/>
      <c r="CI504" s="309"/>
      <c r="CJ504" s="309"/>
      <c r="CK504" s="309"/>
      <c r="CL504" s="309"/>
      <c r="CM504" s="309"/>
      <c r="CN504" s="309"/>
      <c r="CO504" s="309"/>
      <c r="CP504" s="309"/>
      <c r="CQ504" s="309"/>
      <c r="CR504" s="309"/>
      <c r="CS504" s="309"/>
      <c r="CT504" s="309"/>
      <c r="CU504" s="309"/>
      <c r="CV504" s="309"/>
      <c r="CW504" s="309"/>
      <c r="CX504" s="309"/>
      <c r="CY504" s="309"/>
      <c r="CZ504" s="309"/>
      <c r="DA504" s="309"/>
      <c r="DB504" s="309"/>
      <c r="DC504" s="309"/>
      <c r="DD504" s="309"/>
      <c r="DE504" s="309"/>
      <c r="DF504" s="309"/>
      <c r="DG504" s="309"/>
      <c r="DH504" s="309"/>
      <c r="DI504" s="309"/>
      <c r="DJ504" s="309"/>
      <c r="DK504" s="309"/>
      <c r="DL504" s="309"/>
      <c r="DM504" s="309"/>
      <c r="DN504" s="309"/>
      <c r="DO504" s="309"/>
      <c r="DP504" s="309"/>
      <c r="DQ504" s="309"/>
      <c r="DR504" s="309"/>
      <c r="DS504" s="309"/>
      <c r="DT504" s="309"/>
      <c r="DU504" s="309"/>
      <c r="DV504" s="309"/>
      <c r="DW504" s="309"/>
      <c r="DX504" s="309"/>
      <c r="DY504" s="309"/>
      <c r="DZ504" s="309"/>
      <c r="EA504" s="309"/>
      <c r="EB504" s="309"/>
      <c r="EC504" s="309"/>
      <c r="ED504" s="309"/>
      <c r="EE504" s="309"/>
      <c r="EF504" s="309"/>
      <c r="EG504" s="309"/>
      <c r="EH504" s="309"/>
      <c r="EI504" s="309"/>
      <c r="EJ504" s="309"/>
      <c r="EK504" s="309"/>
      <c r="EL504" s="309"/>
      <c r="EM504" s="309"/>
      <c r="EN504" s="309"/>
      <c r="EO504" s="309"/>
      <c r="EP504" s="309"/>
      <c r="EQ504" s="309"/>
      <c r="ER504" s="309"/>
      <c r="ES504" s="309"/>
      <c r="ET504" s="309"/>
      <c r="EU504" s="309"/>
      <c r="EV504" s="309"/>
      <c r="EW504" s="309"/>
      <c r="EX504" s="309"/>
      <c r="EY504" s="309"/>
      <c r="EZ504" s="309"/>
      <c r="FA504" s="309"/>
      <c r="FB504" s="309"/>
      <c r="FC504" s="309"/>
      <c r="FD504" s="309"/>
      <c r="FE504" s="309"/>
      <c r="FF504" s="309"/>
      <c r="FG504" s="309"/>
      <c r="FH504" s="309"/>
      <c r="FI504" s="309"/>
      <c r="FJ504" s="309"/>
      <c r="FK504" s="309"/>
      <c r="FL504" s="309"/>
      <c r="FM504" s="309"/>
      <c r="FN504" s="309"/>
      <c r="FO504" s="309"/>
      <c r="FP504" s="309"/>
      <c r="FQ504" s="309"/>
      <c r="FR504" s="309"/>
      <c r="FS504" s="309"/>
      <c r="FT504" s="309"/>
      <c r="FU504" s="309"/>
      <c r="FV504" s="309"/>
      <c r="FW504" s="309"/>
      <c r="FX504" s="309"/>
      <c r="FY504" s="309"/>
      <c r="FZ504" s="309"/>
      <c r="GA504" s="309"/>
      <c r="GB504" s="309"/>
      <c r="GC504" s="309"/>
      <c r="GD504" s="309"/>
      <c r="GE504" s="309"/>
      <c r="GF504" s="309"/>
      <c r="GG504" s="309"/>
      <c r="GH504" s="309"/>
      <c r="GI504" s="309"/>
      <c r="GJ504" s="309"/>
      <c r="GK504" s="309"/>
      <c r="GL504" s="309"/>
      <c r="GM504" s="309"/>
      <c r="GN504" s="309"/>
      <c r="GO504" s="309"/>
      <c r="GP504" s="309"/>
      <c r="GQ504" s="309"/>
      <c r="GR504" s="309"/>
      <c r="GS504" s="309"/>
      <c r="GT504" s="309"/>
      <c r="GU504" s="309"/>
      <c r="GV504" s="309"/>
      <c r="GW504" s="309"/>
      <c r="GX504" s="309"/>
      <c r="GY504" s="309"/>
      <c r="GZ504" s="309"/>
      <c r="HA504" s="309"/>
      <c r="HB504" s="309"/>
      <c r="HC504" s="309"/>
      <c r="HD504" s="309"/>
      <c r="HE504" s="309"/>
      <c r="HF504" s="309"/>
      <c r="HG504" s="309"/>
      <c r="HH504" s="309"/>
      <c r="HI504" s="309"/>
      <c r="HJ504" s="309"/>
      <c r="HK504" s="309"/>
      <c r="HL504" s="309"/>
      <c r="HM504" s="309"/>
      <c r="HN504" s="309"/>
      <c r="HO504" s="309"/>
      <c r="HP504" s="309"/>
      <c r="HQ504" s="309"/>
      <c r="HR504" s="309"/>
      <c r="HS504" s="309"/>
      <c r="HT504" s="309"/>
      <c r="HU504" s="309"/>
      <c r="HV504" s="309"/>
      <c r="HW504" s="309"/>
      <c r="HX504" s="309"/>
      <c r="HY504" s="309"/>
      <c r="HZ504" s="309"/>
      <c r="IA504" s="309"/>
      <c r="IB504" s="309"/>
      <c r="IC504" s="309"/>
      <c r="ID504" s="309"/>
      <c r="IE504" s="309"/>
      <c r="IF504" s="309"/>
      <c r="IG504" s="309"/>
      <c r="IH504" s="309"/>
    </row>
    <row r="505" spans="1:242" ht="12.75" customHeight="1" x14ac:dyDescent="0.25">
      <c r="A505" s="247"/>
      <c r="B505" s="264"/>
      <c r="C505" s="264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7"/>
      <c r="U505" s="307"/>
      <c r="V505" s="307"/>
      <c r="W505" s="307"/>
      <c r="X505" s="307"/>
      <c r="Y505" s="307"/>
      <c r="Z505" s="307"/>
      <c r="AA505" s="307"/>
      <c r="AB505" s="307"/>
      <c r="AC505" s="307"/>
      <c r="AD505" s="307"/>
      <c r="AE505" s="307"/>
      <c r="AF505" s="307"/>
      <c r="AG505" s="307"/>
      <c r="AH505" s="307"/>
      <c r="AI505" s="307"/>
      <c r="AJ505" s="307"/>
      <c r="AK505" s="307"/>
      <c r="AL505" s="307"/>
      <c r="AM505" s="307"/>
      <c r="AN505" s="307"/>
      <c r="AO505" s="307"/>
      <c r="AP505" s="307"/>
      <c r="AQ505" s="307"/>
      <c r="AR505" s="307"/>
      <c r="AS505" s="307"/>
      <c r="AT505" s="307"/>
      <c r="AU505" s="307"/>
      <c r="AV505" s="307"/>
      <c r="AW505" s="307"/>
      <c r="AX505" s="307"/>
      <c r="AY505" s="307"/>
      <c r="AZ505" s="307"/>
      <c r="BA505" s="307"/>
      <c r="BB505" s="307"/>
      <c r="BC505" s="307"/>
      <c r="BD505" s="307"/>
      <c r="BE505" s="307"/>
      <c r="BF505" s="307"/>
      <c r="BG505" s="307"/>
      <c r="BH505" s="307"/>
      <c r="BI505" s="307"/>
      <c r="BJ505" s="307"/>
      <c r="BK505" s="307"/>
      <c r="BL505" s="307"/>
      <c r="BM505" s="307"/>
      <c r="BN505" s="307"/>
      <c r="BO505" s="307"/>
      <c r="BP505" s="307"/>
      <c r="BQ505" s="307"/>
      <c r="BR505" s="307"/>
      <c r="BS505" s="307"/>
      <c r="BT505" s="409"/>
      <c r="BV505" s="309"/>
      <c r="BW505" s="309"/>
      <c r="BX505" s="309"/>
      <c r="BY505" s="309"/>
      <c r="BZ505" s="309"/>
      <c r="CA505" s="309"/>
      <c r="CB505" s="309"/>
      <c r="CC505" s="309"/>
      <c r="CD505" s="309"/>
      <c r="CE505" s="309"/>
      <c r="CF505" s="309"/>
      <c r="CG505" s="309"/>
      <c r="CH505" s="309"/>
      <c r="CI505" s="309"/>
      <c r="CJ505" s="309"/>
      <c r="CK505" s="309"/>
      <c r="CL505" s="309"/>
      <c r="CM505" s="309"/>
      <c r="CN505" s="309"/>
      <c r="CO505" s="309"/>
      <c r="CP505" s="309"/>
      <c r="CQ505" s="309"/>
      <c r="CR505" s="309"/>
      <c r="CS505" s="309"/>
      <c r="CT505" s="309"/>
      <c r="CU505" s="309"/>
      <c r="CV505" s="309"/>
      <c r="CW505" s="309"/>
      <c r="CX505" s="309"/>
      <c r="CY505" s="309"/>
      <c r="CZ505" s="309"/>
      <c r="DA505" s="309"/>
      <c r="DB505" s="309"/>
      <c r="DC505" s="309"/>
      <c r="DD505" s="309"/>
      <c r="DE505" s="309"/>
      <c r="DF505" s="309"/>
      <c r="DG505" s="309"/>
      <c r="DH505" s="309"/>
      <c r="DI505" s="309"/>
      <c r="DJ505" s="309"/>
      <c r="DK505" s="309"/>
      <c r="DL505" s="309"/>
      <c r="DM505" s="309"/>
      <c r="DN505" s="309"/>
      <c r="DO505" s="309"/>
      <c r="DP505" s="309"/>
      <c r="DQ505" s="309"/>
      <c r="DR505" s="309"/>
      <c r="DS505" s="309"/>
      <c r="DT505" s="309"/>
      <c r="DU505" s="309"/>
      <c r="DV505" s="309"/>
      <c r="DW505" s="309"/>
      <c r="DX505" s="309"/>
      <c r="DY505" s="309"/>
      <c r="DZ505" s="309"/>
      <c r="EA505" s="309"/>
      <c r="EB505" s="309"/>
      <c r="EC505" s="309"/>
      <c r="ED505" s="309"/>
      <c r="EE505" s="309"/>
      <c r="EF505" s="309"/>
      <c r="EG505" s="309"/>
      <c r="EH505" s="309"/>
      <c r="EI505" s="309"/>
      <c r="EJ505" s="309"/>
      <c r="EK505" s="309"/>
      <c r="EL505" s="309"/>
      <c r="EM505" s="309"/>
      <c r="EN505" s="309"/>
      <c r="EO505" s="309"/>
      <c r="EP505" s="309"/>
      <c r="EQ505" s="309"/>
      <c r="ER505" s="309"/>
      <c r="ES505" s="309"/>
      <c r="ET505" s="309"/>
      <c r="EU505" s="309"/>
      <c r="EV505" s="309"/>
      <c r="EW505" s="309"/>
      <c r="EX505" s="309"/>
      <c r="EY505" s="309"/>
      <c r="EZ505" s="309"/>
      <c r="FA505" s="309"/>
      <c r="FB505" s="309"/>
      <c r="FC505" s="309"/>
      <c r="FD505" s="309"/>
      <c r="FE505" s="309"/>
      <c r="FF505" s="309"/>
      <c r="FG505" s="309"/>
      <c r="FH505" s="309"/>
      <c r="FI505" s="309"/>
      <c r="FJ505" s="309"/>
      <c r="FK505" s="309"/>
      <c r="FL505" s="309"/>
      <c r="FM505" s="309"/>
      <c r="FN505" s="309"/>
      <c r="FO505" s="309"/>
      <c r="FP505" s="309"/>
      <c r="FQ505" s="309"/>
      <c r="FR505" s="309"/>
      <c r="FS505" s="309"/>
      <c r="FT505" s="309"/>
      <c r="FU505" s="309"/>
      <c r="FV505" s="309"/>
      <c r="FW505" s="309"/>
      <c r="FX505" s="309"/>
      <c r="FY505" s="309"/>
      <c r="FZ505" s="309"/>
      <c r="GA505" s="309"/>
      <c r="GB505" s="309"/>
      <c r="GC505" s="309"/>
      <c r="GD505" s="309"/>
      <c r="GE505" s="309"/>
      <c r="GF505" s="309"/>
      <c r="GG505" s="309"/>
      <c r="GH505" s="309"/>
      <c r="GI505" s="309"/>
      <c r="GJ505" s="309"/>
      <c r="GK505" s="309"/>
      <c r="GL505" s="309"/>
      <c r="GM505" s="309"/>
      <c r="GN505" s="309"/>
      <c r="GO505" s="309"/>
      <c r="GP505" s="309"/>
      <c r="GQ505" s="309"/>
      <c r="GR505" s="309"/>
      <c r="GS505" s="309"/>
      <c r="GT505" s="309"/>
      <c r="GU505" s="309"/>
      <c r="GV505" s="309"/>
      <c r="GW505" s="309"/>
      <c r="GX505" s="309"/>
      <c r="GY505" s="309"/>
      <c r="GZ505" s="309"/>
      <c r="HA505" s="309"/>
      <c r="HB505" s="309"/>
      <c r="HC505" s="309"/>
      <c r="HD505" s="309"/>
      <c r="HE505" s="309"/>
      <c r="HF505" s="309"/>
      <c r="HG505" s="309"/>
      <c r="HH505" s="309"/>
      <c r="HI505" s="309"/>
      <c r="HJ505" s="309"/>
      <c r="HK505" s="309"/>
      <c r="HL505" s="309"/>
      <c r="HM505" s="309"/>
      <c r="HN505" s="309"/>
      <c r="HO505" s="309"/>
      <c r="HP505" s="309"/>
      <c r="HQ505" s="309"/>
      <c r="HR505" s="309"/>
      <c r="HS505" s="309"/>
      <c r="HT505" s="309"/>
      <c r="HU505" s="309"/>
      <c r="HV505" s="309"/>
      <c r="HW505" s="309"/>
      <c r="HX505" s="309"/>
      <c r="HY505" s="309"/>
      <c r="HZ505" s="309"/>
      <c r="IA505" s="309"/>
      <c r="IB505" s="309"/>
      <c r="IC505" s="309"/>
      <c r="ID505" s="309"/>
      <c r="IE505" s="309"/>
      <c r="IF505" s="309"/>
      <c r="IG505" s="309"/>
      <c r="IH505" s="309"/>
    </row>
    <row r="506" spans="1:242" ht="12.75" customHeight="1" x14ac:dyDescent="0.25">
      <c r="A506" s="247"/>
      <c r="B506" s="264"/>
      <c r="C506" s="264"/>
      <c r="D506" s="307"/>
      <c r="E506" s="307"/>
      <c r="F506" s="307"/>
      <c r="G506" s="307"/>
      <c r="H506" s="307"/>
      <c r="I506" s="307"/>
      <c r="J506" s="307"/>
      <c r="K506" s="307"/>
      <c r="L506" s="307"/>
      <c r="M506" s="307"/>
      <c r="N506" s="307"/>
      <c r="O506" s="307"/>
      <c r="P506" s="307"/>
      <c r="Q506" s="307"/>
      <c r="R506" s="307"/>
      <c r="S506" s="307"/>
      <c r="T506" s="307"/>
      <c r="U506" s="307"/>
      <c r="V506" s="307"/>
      <c r="W506" s="307"/>
      <c r="X506" s="307"/>
      <c r="Y506" s="307"/>
      <c r="Z506" s="307"/>
      <c r="AA506" s="307"/>
      <c r="AB506" s="307"/>
      <c r="AC506" s="307"/>
      <c r="AD506" s="307"/>
      <c r="AE506" s="307"/>
      <c r="AF506" s="307"/>
      <c r="AG506" s="307"/>
      <c r="AH506" s="307"/>
      <c r="AI506" s="307"/>
      <c r="AJ506" s="307"/>
      <c r="AK506" s="307"/>
      <c r="AL506" s="307"/>
      <c r="AM506" s="307"/>
      <c r="AN506" s="307"/>
      <c r="AO506" s="307"/>
      <c r="AP506" s="307"/>
      <c r="AQ506" s="307"/>
      <c r="AR506" s="307"/>
      <c r="AS506" s="307"/>
      <c r="AT506" s="307"/>
      <c r="AU506" s="307"/>
      <c r="AV506" s="307"/>
      <c r="AW506" s="307"/>
      <c r="AX506" s="307"/>
      <c r="AY506" s="307"/>
      <c r="AZ506" s="307"/>
      <c r="BA506" s="307"/>
      <c r="BB506" s="307"/>
      <c r="BC506" s="307"/>
      <c r="BD506" s="307"/>
      <c r="BE506" s="307"/>
      <c r="BF506" s="307"/>
      <c r="BG506" s="307"/>
      <c r="BH506" s="307"/>
      <c r="BI506" s="307"/>
      <c r="BJ506" s="307"/>
      <c r="BK506" s="307"/>
      <c r="BL506" s="307"/>
      <c r="BM506" s="307"/>
      <c r="BN506" s="307"/>
      <c r="BO506" s="307"/>
      <c r="BP506" s="307"/>
      <c r="BQ506" s="307"/>
      <c r="BR506" s="307"/>
      <c r="BS506" s="307"/>
      <c r="BT506" s="409"/>
      <c r="BV506" s="309"/>
      <c r="BW506" s="309"/>
      <c r="BX506" s="309"/>
      <c r="BY506" s="309"/>
      <c r="BZ506" s="309"/>
      <c r="CA506" s="309"/>
      <c r="CB506" s="309"/>
      <c r="CC506" s="309"/>
      <c r="CD506" s="309"/>
      <c r="CE506" s="309"/>
      <c r="CF506" s="309"/>
      <c r="CG506" s="309"/>
      <c r="CH506" s="309"/>
      <c r="CI506" s="309"/>
      <c r="CJ506" s="309"/>
      <c r="CK506" s="309"/>
      <c r="CL506" s="309"/>
      <c r="CM506" s="309"/>
      <c r="CN506" s="309"/>
      <c r="CO506" s="309"/>
      <c r="CP506" s="309"/>
      <c r="CQ506" s="309"/>
      <c r="CR506" s="309"/>
      <c r="CS506" s="309"/>
      <c r="CT506" s="309"/>
      <c r="CU506" s="309"/>
      <c r="CV506" s="309"/>
      <c r="CW506" s="309"/>
      <c r="CX506" s="309"/>
      <c r="CY506" s="309"/>
      <c r="CZ506" s="309"/>
      <c r="DA506" s="309"/>
      <c r="DB506" s="309"/>
      <c r="DC506" s="309"/>
      <c r="DD506" s="309"/>
      <c r="DE506" s="309"/>
      <c r="DF506" s="309"/>
      <c r="DG506" s="309"/>
      <c r="DH506" s="309"/>
      <c r="DI506" s="309"/>
      <c r="DJ506" s="309"/>
      <c r="DK506" s="309"/>
      <c r="DL506" s="309"/>
      <c r="DM506" s="309"/>
      <c r="DN506" s="309"/>
      <c r="DO506" s="309"/>
      <c r="DP506" s="309"/>
      <c r="DQ506" s="309"/>
      <c r="DR506" s="309"/>
      <c r="DS506" s="309"/>
      <c r="DT506" s="309"/>
      <c r="DU506" s="309"/>
      <c r="DV506" s="309"/>
      <c r="DW506" s="309"/>
      <c r="DX506" s="309"/>
      <c r="DY506" s="309"/>
      <c r="DZ506" s="309"/>
      <c r="EA506" s="309"/>
      <c r="EB506" s="309"/>
      <c r="EC506" s="309"/>
      <c r="ED506" s="309"/>
      <c r="EE506" s="309"/>
      <c r="EF506" s="309"/>
      <c r="EG506" s="309"/>
      <c r="EH506" s="309"/>
      <c r="EI506" s="309"/>
      <c r="EJ506" s="309"/>
      <c r="EK506" s="309"/>
      <c r="EL506" s="309"/>
      <c r="EM506" s="309"/>
      <c r="EN506" s="309"/>
      <c r="EO506" s="309"/>
      <c r="EP506" s="309"/>
      <c r="EQ506" s="309"/>
      <c r="ER506" s="309"/>
      <c r="ES506" s="309"/>
      <c r="ET506" s="309"/>
      <c r="EU506" s="309"/>
      <c r="EV506" s="309"/>
      <c r="EW506" s="309"/>
      <c r="EX506" s="309"/>
      <c r="EY506" s="309"/>
      <c r="EZ506" s="309"/>
      <c r="FA506" s="309"/>
      <c r="FB506" s="309"/>
      <c r="FC506" s="309"/>
      <c r="FD506" s="309"/>
      <c r="FE506" s="309"/>
      <c r="FF506" s="309"/>
      <c r="FG506" s="309"/>
      <c r="FH506" s="309"/>
      <c r="FI506" s="309"/>
      <c r="FJ506" s="309"/>
      <c r="FK506" s="309"/>
      <c r="FL506" s="309"/>
      <c r="FM506" s="309"/>
      <c r="FN506" s="309"/>
      <c r="FO506" s="309"/>
      <c r="FP506" s="309"/>
      <c r="FQ506" s="309"/>
      <c r="FR506" s="309"/>
      <c r="FS506" s="309"/>
      <c r="FT506" s="309"/>
      <c r="FU506" s="309"/>
      <c r="FV506" s="309"/>
      <c r="FW506" s="309"/>
      <c r="FX506" s="309"/>
      <c r="FY506" s="309"/>
      <c r="FZ506" s="309"/>
      <c r="GA506" s="309"/>
      <c r="GB506" s="309"/>
      <c r="GC506" s="309"/>
      <c r="GD506" s="309"/>
      <c r="GE506" s="309"/>
      <c r="GF506" s="309"/>
      <c r="GG506" s="309"/>
      <c r="GH506" s="309"/>
      <c r="GI506" s="309"/>
      <c r="GJ506" s="309"/>
      <c r="GK506" s="309"/>
      <c r="GL506" s="309"/>
      <c r="GM506" s="309"/>
      <c r="GN506" s="309"/>
      <c r="GO506" s="309"/>
      <c r="GP506" s="309"/>
      <c r="GQ506" s="309"/>
      <c r="GR506" s="309"/>
      <c r="GS506" s="309"/>
      <c r="GT506" s="309"/>
      <c r="GU506" s="309"/>
      <c r="GV506" s="309"/>
      <c r="GW506" s="309"/>
      <c r="GX506" s="309"/>
      <c r="GY506" s="309"/>
      <c r="GZ506" s="309"/>
      <c r="HA506" s="309"/>
      <c r="HB506" s="309"/>
      <c r="HC506" s="309"/>
      <c r="HD506" s="309"/>
      <c r="HE506" s="309"/>
      <c r="HF506" s="309"/>
      <c r="HG506" s="309"/>
      <c r="HH506" s="309"/>
      <c r="HI506" s="309"/>
      <c r="HJ506" s="309"/>
      <c r="HK506" s="309"/>
      <c r="HL506" s="309"/>
      <c r="HM506" s="309"/>
      <c r="HN506" s="309"/>
      <c r="HO506" s="309"/>
      <c r="HP506" s="309"/>
      <c r="HQ506" s="309"/>
      <c r="HR506" s="309"/>
      <c r="HS506" s="309"/>
      <c r="HT506" s="309"/>
      <c r="HU506" s="309"/>
      <c r="HV506" s="309"/>
      <c r="HW506" s="309"/>
      <c r="HX506" s="309"/>
      <c r="HY506" s="309"/>
      <c r="HZ506" s="309"/>
      <c r="IA506" s="309"/>
      <c r="IB506" s="309"/>
      <c r="IC506" s="309"/>
      <c r="ID506" s="309"/>
      <c r="IE506" s="309"/>
      <c r="IF506" s="309"/>
      <c r="IG506" s="309"/>
      <c r="IH506" s="309"/>
    </row>
    <row r="507" spans="1:242" ht="12.75" customHeight="1" x14ac:dyDescent="0.25">
      <c r="A507" s="247"/>
      <c r="B507" s="264"/>
      <c r="C507" s="264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307"/>
      <c r="Q507" s="307"/>
      <c r="R507" s="307"/>
      <c r="S507" s="307"/>
      <c r="T507" s="307"/>
      <c r="U507" s="307"/>
      <c r="V507" s="307"/>
      <c r="W507" s="307"/>
      <c r="X507" s="307"/>
      <c r="Y507" s="307"/>
      <c r="Z507" s="307"/>
      <c r="AA507" s="307"/>
      <c r="AB507" s="307"/>
      <c r="AC507" s="307"/>
      <c r="AD507" s="307"/>
      <c r="AE507" s="307"/>
      <c r="AF507" s="307"/>
      <c r="AG507" s="307"/>
      <c r="AH507" s="307"/>
      <c r="AI507" s="307"/>
      <c r="AJ507" s="307"/>
      <c r="AK507" s="307"/>
      <c r="AL507" s="307"/>
      <c r="AM507" s="307"/>
      <c r="AN507" s="307"/>
      <c r="AO507" s="307"/>
      <c r="AP507" s="307"/>
      <c r="AQ507" s="307"/>
      <c r="AR507" s="307"/>
      <c r="AS507" s="307"/>
      <c r="AT507" s="307"/>
      <c r="AU507" s="307"/>
      <c r="AV507" s="307"/>
      <c r="AW507" s="307"/>
      <c r="AX507" s="307"/>
      <c r="AY507" s="307"/>
      <c r="AZ507" s="307"/>
      <c r="BA507" s="307"/>
      <c r="BB507" s="307"/>
      <c r="BC507" s="307"/>
      <c r="BD507" s="307"/>
      <c r="BE507" s="307"/>
      <c r="BF507" s="307"/>
      <c r="BG507" s="307"/>
      <c r="BH507" s="307"/>
      <c r="BI507" s="307"/>
      <c r="BJ507" s="307"/>
      <c r="BK507" s="307"/>
      <c r="BL507" s="307"/>
      <c r="BM507" s="307"/>
      <c r="BN507" s="307"/>
      <c r="BO507" s="307"/>
      <c r="BP507" s="307"/>
      <c r="BQ507" s="307"/>
      <c r="BR507" s="307"/>
      <c r="BS507" s="307"/>
      <c r="BT507" s="409"/>
      <c r="BV507" s="309"/>
      <c r="BW507" s="309"/>
      <c r="BX507" s="309"/>
      <c r="BY507" s="309"/>
      <c r="BZ507" s="309"/>
      <c r="CA507" s="309"/>
      <c r="CB507" s="309"/>
      <c r="CC507" s="309"/>
      <c r="CD507" s="309"/>
      <c r="CE507" s="309"/>
      <c r="CF507" s="309"/>
      <c r="CG507" s="309"/>
      <c r="CH507" s="309"/>
      <c r="CI507" s="309"/>
      <c r="CJ507" s="309"/>
      <c r="CK507" s="309"/>
      <c r="CL507" s="309"/>
      <c r="CM507" s="309"/>
      <c r="CN507" s="309"/>
      <c r="CO507" s="309"/>
      <c r="CP507" s="309"/>
      <c r="CQ507" s="309"/>
      <c r="CR507" s="309"/>
      <c r="CS507" s="309"/>
      <c r="CT507" s="309"/>
      <c r="CU507" s="309"/>
      <c r="CV507" s="309"/>
      <c r="CW507" s="309"/>
      <c r="CX507" s="309"/>
      <c r="CY507" s="309"/>
      <c r="CZ507" s="309"/>
      <c r="DA507" s="309"/>
      <c r="DB507" s="309"/>
      <c r="DC507" s="309"/>
      <c r="DD507" s="309"/>
      <c r="DE507" s="309"/>
      <c r="DF507" s="309"/>
      <c r="DG507" s="309"/>
      <c r="DH507" s="309"/>
      <c r="DI507" s="309"/>
      <c r="DJ507" s="309"/>
      <c r="DK507" s="309"/>
      <c r="DL507" s="309"/>
      <c r="DM507" s="309"/>
      <c r="DN507" s="309"/>
      <c r="DO507" s="309"/>
      <c r="DP507" s="309"/>
      <c r="DQ507" s="309"/>
      <c r="DR507" s="309"/>
      <c r="DS507" s="309"/>
      <c r="DT507" s="309"/>
      <c r="DU507" s="309"/>
      <c r="DV507" s="309"/>
      <c r="DW507" s="309"/>
      <c r="DX507" s="309"/>
      <c r="DY507" s="309"/>
      <c r="DZ507" s="309"/>
      <c r="EA507" s="309"/>
      <c r="EB507" s="309"/>
      <c r="EC507" s="309"/>
      <c r="ED507" s="309"/>
      <c r="EE507" s="309"/>
      <c r="EF507" s="309"/>
      <c r="EG507" s="309"/>
      <c r="EH507" s="309"/>
      <c r="EI507" s="309"/>
      <c r="EJ507" s="309"/>
      <c r="EK507" s="309"/>
      <c r="EL507" s="309"/>
      <c r="EM507" s="309"/>
      <c r="EN507" s="309"/>
      <c r="EO507" s="309"/>
      <c r="EP507" s="309"/>
      <c r="EQ507" s="309"/>
      <c r="ER507" s="309"/>
      <c r="ES507" s="309"/>
      <c r="ET507" s="309"/>
      <c r="EU507" s="309"/>
      <c r="EV507" s="309"/>
      <c r="EW507" s="309"/>
      <c r="EX507" s="309"/>
      <c r="EY507" s="309"/>
      <c r="EZ507" s="309"/>
      <c r="FA507" s="309"/>
      <c r="FB507" s="309"/>
      <c r="FC507" s="309"/>
      <c r="FD507" s="309"/>
      <c r="FE507" s="309"/>
      <c r="FF507" s="309"/>
      <c r="FG507" s="309"/>
      <c r="FH507" s="309"/>
      <c r="FI507" s="309"/>
      <c r="FJ507" s="309"/>
      <c r="FK507" s="309"/>
      <c r="FL507" s="309"/>
      <c r="FM507" s="309"/>
      <c r="FN507" s="309"/>
      <c r="FO507" s="309"/>
      <c r="FP507" s="309"/>
      <c r="FQ507" s="309"/>
      <c r="FR507" s="309"/>
      <c r="FS507" s="309"/>
      <c r="FT507" s="309"/>
      <c r="FU507" s="309"/>
      <c r="FV507" s="309"/>
      <c r="FW507" s="309"/>
      <c r="FX507" s="309"/>
      <c r="FY507" s="309"/>
      <c r="FZ507" s="309"/>
      <c r="GA507" s="309"/>
      <c r="GB507" s="309"/>
      <c r="GC507" s="309"/>
      <c r="GD507" s="309"/>
      <c r="GE507" s="309"/>
      <c r="GF507" s="309"/>
      <c r="GG507" s="309"/>
      <c r="GH507" s="309"/>
      <c r="GI507" s="309"/>
      <c r="GJ507" s="309"/>
      <c r="GK507" s="309"/>
      <c r="GL507" s="309"/>
      <c r="GM507" s="309"/>
      <c r="GN507" s="309"/>
      <c r="GO507" s="309"/>
      <c r="GP507" s="309"/>
      <c r="GQ507" s="309"/>
      <c r="GR507" s="309"/>
      <c r="GS507" s="309"/>
      <c r="GT507" s="309"/>
      <c r="GU507" s="309"/>
      <c r="GV507" s="309"/>
      <c r="GW507" s="309"/>
      <c r="GX507" s="309"/>
      <c r="GY507" s="309"/>
      <c r="GZ507" s="309"/>
      <c r="HA507" s="309"/>
      <c r="HB507" s="309"/>
      <c r="HC507" s="309"/>
      <c r="HD507" s="309"/>
      <c r="HE507" s="309"/>
      <c r="HF507" s="309"/>
      <c r="HG507" s="309"/>
      <c r="HH507" s="309"/>
      <c r="HI507" s="309"/>
      <c r="HJ507" s="309"/>
      <c r="HK507" s="309"/>
      <c r="HL507" s="309"/>
      <c r="HM507" s="309"/>
      <c r="HN507" s="309"/>
      <c r="HO507" s="309"/>
      <c r="HP507" s="309"/>
      <c r="HQ507" s="309"/>
      <c r="HR507" s="309"/>
      <c r="HS507" s="309"/>
      <c r="HT507" s="309"/>
      <c r="HU507" s="309"/>
      <c r="HV507" s="309"/>
      <c r="HW507" s="309"/>
      <c r="HX507" s="309"/>
      <c r="HY507" s="309"/>
      <c r="HZ507" s="309"/>
      <c r="IA507" s="309"/>
      <c r="IB507" s="309"/>
      <c r="IC507" s="309"/>
      <c r="ID507" s="309"/>
      <c r="IE507" s="309"/>
      <c r="IF507" s="309"/>
      <c r="IG507" s="309"/>
      <c r="IH507" s="309"/>
    </row>
    <row r="508" spans="1:242" ht="12.75" customHeight="1" x14ac:dyDescent="0.25">
      <c r="A508" s="247"/>
      <c r="B508" s="264"/>
      <c r="C508" s="264"/>
      <c r="D508" s="307"/>
      <c r="E508" s="307"/>
      <c r="F508" s="307"/>
      <c r="G508" s="307"/>
      <c r="H508" s="307"/>
      <c r="I508" s="307"/>
      <c r="J508" s="307"/>
      <c r="K508" s="307"/>
      <c r="L508" s="307"/>
      <c r="M508" s="307"/>
      <c r="N508" s="307"/>
      <c r="O508" s="307"/>
      <c r="P508" s="307"/>
      <c r="Q508" s="307"/>
      <c r="R508" s="307"/>
      <c r="S508" s="307"/>
      <c r="T508" s="307"/>
      <c r="U508" s="307"/>
      <c r="V508" s="307"/>
      <c r="W508" s="307"/>
      <c r="X508" s="307"/>
      <c r="Y508" s="307"/>
      <c r="Z508" s="307"/>
      <c r="AA508" s="307"/>
      <c r="AB508" s="307"/>
      <c r="AC508" s="307"/>
      <c r="AD508" s="307"/>
      <c r="AE508" s="307"/>
      <c r="AF508" s="307"/>
      <c r="AG508" s="307"/>
      <c r="AH508" s="307"/>
      <c r="AI508" s="307"/>
      <c r="AJ508" s="307"/>
      <c r="AK508" s="307"/>
      <c r="AL508" s="307"/>
      <c r="AM508" s="307"/>
      <c r="AN508" s="307"/>
      <c r="AO508" s="307"/>
      <c r="AP508" s="307"/>
      <c r="AQ508" s="307"/>
      <c r="AR508" s="307"/>
      <c r="AS508" s="307"/>
      <c r="AT508" s="307"/>
      <c r="AU508" s="307"/>
      <c r="AV508" s="307"/>
      <c r="AW508" s="307"/>
      <c r="AX508" s="307"/>
      <c r="AY508" s="307"/>
      <c r="AZ508" s="307"/>
      <c r="BA508" s="307"/>
      <c r="BB508" s="307"/>
      <c r="BC508" s="307"/>
      <c r="BD508" s="307"/>
      <c r="BE508" s="307"/>
      <c r="BF508" s="307"/>
      <c r="BG508" s="307"/>
      <c r="BH508" s="307"/>
      <c r="BI508" s="307"/>
      <c r="BJ508" s="307"/>
      <c r="BK508" s="307"/>
      <c r="BL508" s="307"/>
      <c r="BM508" s="307"/>
      <c r="BN508" s="307"/>
      <c r="BO508" s="307"/>
      <c r="BP508" s="307"/>
      <c r="BQ508" s="307"/>
      <c r="BR508" s="307"/>
      <c r="BS508" s="307"/>
      <c r="BT508" s="409"/>
      <c r="BV508" s="309"/>
      <c r="BW508" s="309"/>
      <c r="BX508" s="309"/>
      <c r="BY508" s="309"/>
      <c r="BZ508" s="309"/>
      <c r="CA508" s="309"/>
      <c r="CB508" s="309"/>
      <c r="CC508" s="309"/>
      <c r="CD508" s="309"/>
      <c r="CE508" s="309"/>
      <c r="CF508" s="309"/>
      <c r="CG508" s="309"/>
      <c r="CH508" s="309"/>
      <c r="CI508" s="309"/>
      <c r="CJ508" s="309"/>
      <c r="CK508" s="309"/>
      <c r="CL508" s="309"/>
      <c r="CM508" s="309"/>
      <c r="CN508" s="309"/>
      <c r="CO508" s="309"/>
      <c r="CP508" s="309"/>
      <c r="CQ508" s="309"/>
      <c r="CR508" s="309"/>
      <c r="CS508" s="309"/>
      <c r="CT508" s="309"/>
      <c r="CU508" s="309"/>
      <c r="CV508" s="309"/>
      <c r="CW508" s="309"/>
      <c r="CX508" s="309"/>
      <c r="CY508" s="309"/>
      <c r="CZ508" s="309"/>
      <c r="DA508" s="309"/>
      <c r="DB508" s="309"/>
      <c r="DC508" s="309"/>
      <c r="DD508" s="309"/>
      <c r="DE508" s="309"/>
      <c r="DF508" s="309"/>
      <c r="DG508" s="309"/>
      <c r="DH508" s="309"/>
      <c r="DI508" s="309"/>
      <c r="DJ508" s="309"/>
      <c r="DK508" s="309"/>
      <c r="DL508" s="309"/>
      <c r="DM508" s="309"/>
      <c r="DN508" s="309"/>
      <c r="DO508" s="309"/>
      <c r="DP508" s="309"/>
      <c r="DQ508" s="309"/>
      <c r="DR508" s="309"/>
      <c r="DS508" s="309"/>
      <c r="DT508" s="309"/>
      <c r="DU508" s="309"/>
      <c r="DV508" s="309"/>
      <c r="DW508" s="309"/>
      <c r="DX508" s="309"/>
      <c r="DY508" s="309"/>
      <c r="DZ508" s="309"/>
      <c r="EA508" s="309"/>
      <c r="EB508" s="309"/>
      <c r="EC508" s="309"/>
      <c r="ED508" s="309"/>
      <c r="EE508" s="309"/>
      <c r="EF508" s="309"/>
      <c r="EG508" s="309"/>
      <c r="EH508" s="309"/>
      <c r="EI508" s="309"/>
      <c r="EJ508" s="309"/>
      <c r="EK508" s="309"/>
      <c r="EL508" s="309"/>
      <c r="EM508" s="309"/>
      <c r="EN508" s="309"/>
      <c r="EO508" s="309"/>
      <c r="EP508" s="309"/>
      <c r="EQ508" s="309"/>
      <c r="ER508" s="309"/>
      <c r="ES508" s="309"/>
      <c r="ET508" s="309"/>
      <c r="EU508" s="309"/>
      <c r="EV508" s="309"/>
      <c r="EW508" s="309"/>
      <c r="EX508" s="309"/>
      <c r="EY508" s="309"/>
      <c r="EZ508" s="309"/>
      <c r="FA508" s="309"/>
      <c r="FB508" s="309"/>
      <c r="FC508" s="309"/>
      <c r="FD508" s="309"/>
      <c r="FE508" s="309"/>
      <c r="FF508" s="309"/>
      <c r="FG508" s="309"/>
      <c r="FH508" s="309"/>
      <c r="FI508" s="309"/>
      <c r="FJ508" s="309"/>
      <c r="FK508" s="309"/>
      <c r="FL508" s="309"/>
      <c r="FM508" s="309"/>
      <c r="FN508" s="309"/>
      <c r="FO508" s="309"/>
      <c r="FP508" s="309"/>
      <c r="FQ508" s="309"/>
      <c r="FR508" s="309"/>
      <c r="FS508" s="309"/>
      <c r="FT508" s="309"/>
      <c r="FU508" s="309"/>
      <c r="FV508" s="309"/>
      <c r="FW508" s="309"/>
      <c r="FX508" s="309"/>
      <c r="FY508" s="309"/>
      <c r="FZ508" s="309"/>
      <c r="GA508" s="309"/>
      <c r="GB508" s="309"/>
      <c r="GC508" s="309"/>
      <c r="GD508" s="309"/>
      <c r="GE508" s="309"/>
      <c r="GF508" s="309"/>
      <c r="GG508" s="309"/>
      <c r="GH508" s="309"/>
      <c r="GI508" s="309"/>
      <c r="GJ508" s="309"/>
      <c r="GK508" s="309"/>
      <c r="GL508" s="309"/>
      <c r="GM508" s="309"/>
      <c r="GN508" s="309"/>
      <c r="GO508" s="309"/>
      <c r="GP508" s="309"/>
      <c r="GQ508" s="309"/>
      <c r="GR508" s="309"/>
      <c r="GS508" s="309"/>
      <c r="GT508" s="309"/>
      <c r="GU508" s="309"/>
      <c r="GV508" s="309"/>
      <c r="GW508" s="309"/>
      <c r="GX508" s="309"/>
      <c r="GY508" s="309"/>
      <c r="GZ508" s="309"/>
      <c r="HA508" s="309"/>
      <c r="HB508" s="309"/>
      <c r="HC508" s="309"/>
      <c r="HD508" s="309"/>
      <c r="HE508" s="309"/>
      <c r="HF508" s="309"/>
      <c r="HG508" s="309"/>
      <c r="HH508" s="309"/>
      <c r="HI508" s="309"/>
      <c r="HJ508" s="309"/>
      <c r="HK508" s="309"/>
      <c r="HL508" s="309"/>
      <c r="HM508" s="309"/>
      <c r="HN508" s="309"/>
      <c r="HO508" s="309"/>
      <c r="HP508" s="309"/>
      <c r="HQ508" s="309"/>
      <c r="HR508" s="309"/>
      <c r="HS508" s="309"/>
      <c r="HT508" s="309"/>
      <c r="HU508" s="309"/>
      <c r="HV508" s="309"/>
      <c r="HW508" s="309"/>
      <c r="HX508" s="309"/>
      <c r="HY508" s="309"/>
      <c r="HZ508" s="309"/>
      <c r="IA508" s="309"/>
      <c r="IB508" s="309"/>
      <c r="IC508" s="309"/>
      <c r="ID508" s="309"/>
      <c r="IE508" s="309"/>
      <c r="IF508" s="309"/>
      <c r="IG508" s="309"/>
      <c r="IH508" s="309"/>
    </row>
    <row r="509" spans="1:242" ht="12.75" customHeight="1" x14ac:dyDescent="0.25">
      <c r="A509" s="247"/>
      <c r="B509" s="264"/>
      <c r="C509" s="264"/>
      <c r="D509" s="307"/>
      <c r="E509" s="307"/>
      <c r="F509" s="307"/>
      <c r="G509" s="307"/>
      <c r="H509" s="307"/>
      <c r="I509" s="307"/>
      <c r="J509" s="307"/>
      <c r="K509" s="307"/>
      <c r="L509" s="307"/>
      <c r="M509" s="307"/>
      <c r="N509" s="307"/>
      <c r="O509" s="307"/>
      <c r="P509" s="307"/>
      <c r="Q509" s="307"/>
      <c r="R509" s="307"/>
      <c r="S509" s="307"/>
      <c r="T509" s="307"/>
      <c r="U509" s="307"/>
      <c r="V509" s="307"/>
      <c r="W509" s="307"/>
      <c r="X509" s="307"/>
      <c r="Y509" s="307"/>
      <c r="Z509" s="307"/>
      <c r="AA509" s="307"/>
      <c r="AB509" s="307"/>
      <c r="AC509" s="307"/>
      <c r="AD509" s="307"/>
      <c r="AE509" s="307"/>
      <c r="AF509" s="307"/>
      <c r="AG509" s="307"/>
      <c r="AH509" s="307"/>
      <c r="AI509" s="307"/>
      <c r="AJ509" s="307"/>
      <c r="AK509" s="307"/>
      <c r="AL509" s="307"/>
      <c r="AM509" s="307"/>
      <c r="AN509" s="307"/>
      <c r="AO509" s="307"/>
      <c r="AP509" s="307"/>
      <c r="AQ509" s="307"/>
      <c r="AR509" s="307"/>
      <c r="AS509" s="307"/>
      <c r="AT509" s="307"/>
      <c r="AU509" s="307"/>
      <c r="AV509" s="307"/>
      <c r="AW509" s="307"/>
      <c r="AX509" s="307"/>
      <c r="AY509" s="307"/>
      <c r="AZ509" s="307"/>
      <c r="BA509" s="307"/>
      <c r="BB509" s="307"/>
      <c r="BC509" s="307"/>
      <c r="BD509" s="307"/>
      <c r="BE509" s="307"/>
      <c r="BF509" s="307"/>
      <c r="BG509" s="307"/>
      <c r="BH509" s="307"/>
      <c r="BI509" s="307"/>
      <c r="BJ509" s="307"/>
      <c r="BK509" s="307"/>
      <c r="BL509" s="307"/>
      <c r="BM509" s="307"/>
      <c r="BN509" s="307"/>
      <c r="BO509" s="307"/>
      <c r="BP509" s="307"/>
      <c r="BQ509" s="307"/>
      <c r="BR509" s="307"/>
      <c r="BS509" s="307"/>
      <c r="BT509" s="409"/>
      <c r="BV509" s="309"/>
      <c r="BW509" s="309"/>
      <c r="BX509" s="309"/>
      <c r="BY509" s="309"/>
      <c r="BZ509" s="309"/>
      <c r="CA509" s="309"/>
      <c r="CB509" s="309"/>
      <c r="CC509" s="309"/>
      <c r="CD509" s="309"/>
      <c r="CE509" s="309"/>
      <c r="CF509" s="309"/>
      <c r="CG509" s="309"/>
      <c r="CH509" s="309"/>
      <c r="CI509" s="309"/>
      <c r="CJ509" s="309"/>
      <c r="CK509" s="309"/>
      <c r="CL509" s="309"/>
      <c r="CM509" s="309"/>
      <c r="CN509" s="309"/>
      <c r="CO509" s="309"/>
      <c r="CP509" s="309"/>
      <c r="CQ509" s="309"/>
      <c r="CR509" s="309"/>
      <c r="CS509" s="309"/>
      <c r="CT509" s="309"/>
      <c r="CU509" s="309"/>
      <c r="CV509" s="309"/>
      <c r="CW509" s="309"/>
      <c r="CX509" s="309"/>
      <c r="CY509" s="309"/>
      <c r="CZ509" s="309"/>
      <c r="DA509" s="309"/>
      <c r="DB509" s="309"/>
      <c r="DC509" s="309"/>
      <c r="DD509" s="309"/>
      <c r="DE509" s="309"/>
      <c r="DF509" s="309"/>
      <c r="DG509" s="309"/>
      <c r="DH509" s="309"/>
      <c r="DI509" s="309"/>
      <c r="DJ509" s="309"/>
      <c r="DK509" s="309"/>
      <c r="DL509" s="309"/>
      <c r="DM509" s="309"/>
      <c r="DN509" s="309"/>
      <c r="DO509" s="309"/>
      <c r="DP509" s="309"/>
      <c r="DQ509" s="309"/>
      <c r="DR509" s="309"/>
      <c r="DS509" s="309"/>
      <c r="DT509" s="309"/>
      <c r="DU509" s="309"/>
      <c r="DV509" s="309"/>
      <c r="DW509" s="309"/>
      <c r="DX509" s="309"/>
      <c r="DY509" s="309"/>
      <c r="DZ509" s="309"/>
      <c r="EA509" s="309"/>
      <c r="EB509" s="309"/>
      <c r="EC509" s="309"/>
      <c r="ED509" s="309"/>
      <c r="EE509" s="309"/>
      <c r="EF509" s="309"/>
      <c r="EG509" s="309"/>
      <c r="EH509" s="309"/>
      <c r="EI509" s="309"/>
      <c r="EJ509" s="309"/>
      <c r="EK509" s="309"/>
      <c r="EL509" s="309"/>
      <c r="EM509" s="309"/>
      <c r="EN509" s="309"/>
      <c r="EO509" s="309"/>
      <c r="EP509" s="309"/>
      <c r="EQ509" s="309"/>
      <c r="ER509" s="309"/>
      <c r="ES509" s="309"/>
      <c r="ET509" s="309"/>
      <c r="EU509" s="309"/>
      <c r="EV509" s="309"/>
      <c r="EW509" s="309"/>
      <c r="EX509" s="309"/>
      <c r="EY509" s="309"/>
      <c r="EZ509" s="309"/>
      <c r="FA509" s="309"/>
      <c r="FB509" s="309"/>
      <c r="FC509" s="309"/>
      <c r="FD509" s="309"/>
      <c r="FE509" s="309"/>
      <c r="FF509" s="309"/>
      <c r="FG509" s="309"/>
      <c r="FH509" s="309"/>
      <c r="FI509" s="309"/>
      <c r="FJ509" s="309"/>
      <c r="FK509" s="309"/>
      <c r="FL509" s="309"/>
      <c r="FM509" s="309"/>
      <c r="FN509" s="309"/>
      <c r="FO509" s="309"/>
      <c r="FP509" s="309"/>
      <c r="FQ509" s="309"/>
      <c r="FR509" s="309"/>
      <c r="FS509" s="309"/>
      <c r="FT509" s="309"/>
      <c r="FU509" s="309"/>
      <c r="FV509" s="309"/>
      <c r="FW509" s="309"/>
      <c r="FX509" s="309"/>
      <c r="FY509" s="309"/>
      <c r="FZ509" s="309"/>
      <c r="GA509" s="309"/>
      <c r="GB509" s="309"/>
      <c r="GC509" s="309"/>
      <c r="GD509" s="309"/>
      <c r="GE509" s="309"/>
      <c r="GF509" s="309"/>
      <c r="GG509" s="309"/>
      <c r="GH509" s="309"/>
      <c r="GI509" s="309"/>
      <c r="GJ509" s="309"/>
      <c r="GK509" s="309"/>
      <c r="GL509" s="309"/>
      <c r="GM509" s="309"/>
      <c r="GN509" s="309"/>
      <c r="GO509" s="309"/>
      <c r="GP509" s="309"/>
      <c r="GQ509" s="309"/>
      <c r="GR509" s="309"/>
      <c r="GS509" s="309"/>
      <c r="GT509" s="309"/>
      <c r="GU509" s="309"/>
      <c r="GV509" s="309"/>
      <c r="GW509" s="309"/>
      <c r="GX509" s="309"/>
      <c r="GY509" s="309"/>
      <c r="GZ509" s="309"/>
      <c r="HA509" s="309"/>
      <c r="HB509" s="309"/>
      <c r="HC509" s="309"/>
      <c r="HD509" s="309"/>
      <c r="HE509" s="309"/>
      <c r="HF509" s="309"/>
      <c r="HG509" s="309"/>
      <c r="HH509" s="309"/>
      <c r="HI509" s="309"/>
      <c r="HJ509" s="309"/>
      <c r="HK509" s="309"/>
      <c r="HL509" s="309"/>
      <c r="HM509" s="309"/>
      <c r="HN509" s="309"/>
      <c r="HO509" s="309"/>
      <c r="HP509" s="309"/>
      <c r="HQ509" s="309"/>
      <c r="HR509" s="309"/>
      <c r="HS509" s="309"/>
      <c r="HT509" s="309"/>
      <c r="HU509" s="309"/>
      <c r="HV509" s="309"/>
      <c r="HW509" s="309"/>
      <c r="HX509" s="309"/>
      <c r="HY509" s="309"/>
      <c r="HZ509" s="309"/>
      <c r="IA509" s="309"/>
      <c r="IB509" s="309"/>
      <c r="IC509" s="309"/>
      <c r="ID509" s="309"/>
      <c r="IE509" s="309"/>
      <c r="IF509" s="309"/>
      <c r="IG509" s="309"/>
      <c r="IH509" s="309"/>
    </row>
    <row r="510" spans="1:242" ht="12.75" customHeight="1" x14ac:dyDescent="0.25">
      <c r="A510" s="247"/>
      <c r="B510" s="264"/>
      <c r="C510" s="264"/>
      <c r="D510" s="307"/>
      <c r="E510" s="307"/>
      <c r="F510" s="307"/>
      <c r="G510" s="307"/>
      <c r="H510" s="307"/>
      <c r="I510" s="307"/>
      <c r="J510" s="307"/>
      <c r="K510" s="307"/>
      <c r="L510" s="307"/>
      <c r="M510" s="307"/>
      <c r="N510" s="307"/>
      <c r="O510" s="307"/>
      <c r="P510" s="307"/>
      <c r="Q510" s="307"/>
      <c r="R510" s="307"/>
      <c r="S510" s="307"/>
      <c r="T510" s="307"/>
      <c r="U510" s="307"/>
      <c r="V510" s="307"/>
      <c r="W510" s="307"/>
      <c r="X510" s="307"/>
      <c r="Y510" s="307"/>
      <c r="Z510" s="307"/>
      <c r="AA510" s="307"/>
      <c r="AB510" s="307"/>
      <c r="AC510" s="307"/>
      <c r="AD510" s="307"/>
      <c r="AE510" s="307"/>
      <c r="AF510" s="307"/>
      <c r="AG510" s="307"/>
      <c r="AH510" s="307"/>
      <c r="AI510" s="307"/>
      <c r="AJ510" s="307"/>
      <c r="AK510" s="307"/>
      <c r="AL510" s="307"/>
      <c r="AM510" s="307"/>
      <c r="AN510" s="307"/>
      <c r="AO510" s="307"/>
      <c r="AP510" s="307"/>
      <c r="AQ510" s="307"/>
      <c r="AR510" s="307"/>
      <c r="AS510" s="307"/>
      <c r="AT510" s="307"/>
      <c r="AU510" s="307"/>
      <c r="AV510" s="307"/>
      <c r="AW510" s="307"/>
      <c r="AX510" s="307"/>
      <c r="AY510" s="307"/>
      <c r="AZ510" s="307"/>
      <c r="BA510" s="307"/>
      <c r="BB510" s="307"/>
      <c r="BC510" s="307"/>
      <c r="BD510" s="307"/>
      <c r="BE510" s="307"/>
      <c r="BF510" s="307"/>
      <c r="BG510" s="307"/>
      <c r="BH510" s="307"/>
      <c r="BI510" s="307"/>
      <c r="BJ510" s="307"/>
      <c r="BK510" s="307"/>
      <c r="BL510" s="307"/>
      <c r="BM510" s="307"/>
      <c r="BN510" s="307"/>
      <c r="BO510" s="307"/>
      <c r="BP510" s="307"/>
      <c r="BQ510" s="307"/>
      <c r="BR510" s="307"/>
      <c r="BS510" s="307"/>
      <c r="BT510" s="409"/>
      <c r="BV510" s="309"/>
      <c r="BW510" s="309"/>
      <c r="BX510" s="309"/>
      <c r="BY510" s="309"/>
      <c r="BZ510" s="309"/>
      <c r="CA510" s="309"/>
      <c r="CB510" s="309"/>
      <c r="CC510" s="309"/>
      <c r="CD510" s="309"/>
      <c r="CE510" s="309"/>
      <c r="CF510" s="309"/>
      <c r="CG510" s="309"/>
      <c r="CH510" s="309"/>
      <c r="CI510" s="309"/>
      <c r="CJ510" s="309"/>
      <c r="CK510" s="309"/>
      <c r="CL510" s="309"/>
      <c r="CM510" s="309"/>
      <c r="CN510" s="309"/>
      <c r="CO510" s="309"/>
      <c r="CP510" s="309"/>
      <c r="CQ510" s="309"/>
      <c r="CR510" s="309"/>
      <c r="CS510" s="309"/>
      <c r="CT510" s="309"/>
      <c r="CU510" s="309"/>
      <c r="CV510" s="309"/>
      <c r="CW510" s="309"/>
      <c r="CX510" s="309"/>
      <c r="CY510" s="309"/>
      <c r="CZ510" s="309"/>
      <c r="DA510" s="309"/>
      <c r="DB510" s="309"/>
      <c r="DC510" s="309"/>
      <c r="DD510" s="309"/>
      <c r="DE510" s="309"/>
      <c r="DF510" s="309"/>
      <c r="DG510" s="309"/>
      <c r="DH510" s="309"/>
      <c r="DI510" s="309"/>
      <c r="DJ510" s="309"/>
      <c r="DK510" s="309"/>
      <c r="DL510" s="309"/>
      <c r="DM510" s="309"/>
      <c r="DN510" s="309"/>
      <c r="DO510" s="309"/>
      <c r="DP510" s="309"/>
      <c r="DQ510" s="309"/>
      <c r="DR510" s="309"/>
      <c r="DS510" s="309"/>
      <c r="DT510" s="309"/>
      <c r="DU510" s="309"/>
      <c r="DV510" s="309"/>
      <c r="DW510" s="309"/>
      <c r="DX510" s="309"/>
      <c r="DY510" s="309"/>
      <c r="DZ510" s="309"/>
      <c r="EA510" s="309"/>
      <c r="EB510" s="309"/>
      <c r="EC510" s="309"/>
      <c r="ED510" s="309"/>
      <c r="EE510" s="309"/>
      <c r="EF510" s="309"/>
      <c r="EG510" s="309"/>
      <c r="EH510" s="309"/>
      <c r="EI510" s="309"/>
      <c r="EJ510" s="309"/>
      <c r="EK510" s="309"/>
      <c r="EL510" s="309"/>
      <c r="EM510" s="309"/>
      <c r="EN510" s="309"/>
      <c r="EO510" s="309"/>
      <c r="EP510" s="309"/>
      <c r="EQ510" s="309"/>
      <c r="ER510" s="309"/>
      <c r="ES510" s="309"/>
      <c r="ET510" s="309"/>
      <c r="EU510" s="309"/>
      <c r="EV510" s="309"/>
      <c r="EW510" s="309"/>
      <c r="EX510" s="309"/>
      <c r="EY510" s="309"/>
      <c r="EZ510" s="309"/>
      <c r="FA510" s="309"/>
      <c r="FB510" s="309"/>
      <c r="FC510" s="309"/>
      <c r="FD510" s="309"/>
      <c r="FE510" s="309"/>
      <c r="FF510" s="309"/>
      <c r="FG510" s="309"/>
      <c r="FH510" s="309"/>
      <c r="FI510" s="309"/>
      <c r="FJ510" s="309"/>
      <c r="FK510" s="309"/>
      <c r="FL510" s="309"/>
      <c r="FM510" s="309"/>
      <c r="FN510" s="309"/>
      <c r="FO510" s="309"/>
      <c r="FP510" s="309"/>
      <c r="FQ510" s="309"/>
      <c r="FR510" s="309"/>
      <c r="FS510" s="309"/>
      <c r="FT510" s="309"/>
      <c r="FU510" s="309"/>
      <c r="FV510" s="309"/>
      <c r="FW510" s="309"/>
      <c r="FX510" s="309"/>
      <c r="FY510" s="309"/>
      <c r="FZ510" s="309"/>
      <c r="GA510" s="309"/>
      <c r="GB510" s="309"/>
      <c r="GC510" s="309"/>
      <c r="GD510" s="309"/>
      <c r="GE510" s="309"/>
      <c r="GF510" s="309"/>
      <c r="GG510" s="309"/>
      <c r="GH510" s="309"/>
      <c r="GI510" s="309"/>
      <c r="GJ510" s="309"/>
      <c r="GK510" s="309"/>
      <c r="GL510" s="309"/>
      <c r="GM510" s="309"/>
      <c r="GN510" s="309"/>
      <c r="GO510" s="309"/>
      <c r="GP510" s="309"/>
      <c r="GQ510" s="309"/>
      <c r="GR510" s="309"/>
      <c r="GS510" s="309"/>
      <c r="GT510" s="309"/>
      <c r="GU510" s="309"/>
      <c r="GV510" s="309"/>
      <c r="GW510" s="309"/>
      <c r="GX510" s="309"/>
      <c r="GY510" s="309"/>
      <c r="GZ510" s="309"/>
      <c r="HA510" s="309"/>
      <c r="HB510" s="309"/>
      <c r="HC510" s="309"/>
      <c r="HD510" s="309"/>
      <c r="HE510" s="309"/>
      <c r="HF510" s="309"/>
      <c r="HG510" s="309"/>
      <c r="HH510" s="309"/>
      <c r="HI510" s="309"/>
      <c r="HJ510" s="309"/>
      <c r="HK510" s="309"/>
      <c r="HL510" s="309"/>
      <c r="HM510" s="309"/>
      <c r="HN510" s="309"/>
      <c r="HO510" s="309"/>
      <c r="HP510" s="309"/>
      <c r="HQ510" s="309"/>
      <c r="HR510" s="309"/>
      <c r="HS510" s="309"/>
      <c r="HT510" s="309"/>
      <c r="HU510" s="309"/>
      <c r="HV510" s="309"/>
      <c r="HW510" s="309"/>
      <c r="HX510" s="309"/>
      <c r="HY510" s="309"/>
      <c r="HZ510" s="309"/>
      <c r="IA510" s="309"/>
      <c r="IB510" s="309"/>
      <c r="IC510" s="309"/>
      <c r="ID510" s="309"/>
      <c r="IE510" s="309"/>
      <c r="IF510" s="309"/>
      <c r="IG510" s="309"/>
      <c r="IH510" s="309"/>
    </row>
    <row r="511" spans="1:242" ht="12.75" customHeight="1" x14ac:dyDescent="0.25">
      <c r="A511" s="247"/>
      <c r="B511" s="264"/>
      <c r="C511" s="264"/>
      <c r="D511" s="307"/>
      <c r="E511" s="307"/>
      <c r="F511" s="307"/>
      <c r="G511" s="307"/>
      <c r="H511" s="307"/>
      <c r="I511" s="307"/>
      <c r="J511" s="307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  <c r="U511" s="307"/>
      <c r="V511" s="307"/>
      <c r="W511" s="307"/>
      <c r="X511" s="307"/>
      <c r="Y511" s="307"/>
      <c r="Z511" s="307"/>
      <c r="AA511" s="307"/>
      <c r="AB511" s="307"/>
      <c r="AC511" s="307"/>
      <c r="AD511" s="307"/>
      <c r="AE511" s="307"/>
      <c r="AF511" s="307"/>
      <c r="AG511" s="307"/>
      <c r="AH511" s="307"/>
      <c r="AI511" s="307"/>
      <c r="AJ511" s="307"/>
      <c r="AK511" s="307"/>
      <c r="AL511" s="307"/>
      <c r="AM511" s="307"/>
      <c r="AN511" s="307"/>
      <c r="AO511" s="307"/>
      <c r="AP511" s="307"/>
      <c r="AQ511" s="307"/>
      <c r="AR511" s="307"/>
      <c r="AS511" s="307"/>
      <c r="AT511" s="307"/>
      <c r="AU511" s="307"/>
      <c r="AV511" s="307"/>
      <c r="AW511" s="307"/>
      <c r="AX511" s="307"/>
      <c r="AY511" s="307"/>
      <c r="AZ511" s="307"/>
      <c r="BA511" s="307"/>
      <c r="BB511" s="307"/>
      <c r="BC511" s="307"/>
      <c r="BD511" s="307"/>
      <c r="BE511" s="307"/>
      <c r="BF511" s="307"/>
      <c r="BG511" s="307"/>
      <c r="BH511" s="307"/>
      <c r="BI511" s="307"/>
      <c r="BJ511" s="307"/>
      <c r="BK511" s="307"/>
      <c r="BL511" s="307"/>
      <c r="BM511" s="307"/>
      <c r="BN511" s="307"/>
      <c r="BO511" s="307"/>
      <c r="BP511" s="307"/>
      <c r="BQ511" s="307"/>
      <c r="BR511" s="307"/>
      <c r="BS511" s="307"/>
      <c r="BT511" s="409"/>
      <c r="BV511" s="309"/>
      <c r="BW511" s="309"/>
      <c r="BX511" s="309"/>
      <c r="BY511" s="309"/>
      <c r="BZ511" s="309"/>
      <c r="CA511" s="309"/>
      <c r="CB511" s="309"/>
      <c r="CC511" s="309"/>
      <c r="CD511" s="309"/>
      <c r="CE511" s="309"/>
      <c r="CF511" s="309"/>
      <c r="CG511" s="309"/>
      <c r="CH511" s="309"/>
      <c r="CI511" s="309"/>
      <c r="CJ511" s="309"/>
      <c r="CK511" s="309"/>
      <c r="CL511" s="309"/>
      <c r="CM511" s="309"/>
      <c r="CN511" s="309"/>
      <c r="CO511" s="309"/>
      <c r="CP511" s="309"/>
      <c r="CQ511" s="309"/>
      <c r="CR511" s="309"/>
      <c r="CS511" s="309"/>
      <c r="CT511" s="309"/>
      <c r="CU511" s="309"/>
      <c r="CV511" s="309"/>
      <c r="CW511" s="309"/>
      <c r="CX511" s="309"/>
      <c r="CY511" s="309"/>
      <c r="CZ511" s="309"/>
      <c r="DA511" s="309"/>
      <c r="DB511" s="309"/>
      <c r="DC511" s="309"/>
      <c r="DD511" s="309"/>
      <c r="DE511" s="309"/>
      <c r="DF511" s="309"/>
      <c r="DG511" s="309"/>
      <c r="DH511" s="309"/>
      <c r="DI511" s="309"/>
      <c r="DJ511" s="309"/>
      <c r="DK511" s="309"/>
      <c r="DL511" s="309"/>
      <c r="DM511" s="309"/>
      <c r="DN511" s="309"/>
      <c r="DO511" s="309"/>
      <c r="DP511" s="309"/>
      <c r="DQ511" s="309"/>
      <c r="DR511" s="309"/>
      <c r="DS511" s="309"/>
      <c r="DT511" s="309"/>
      <c r="DU511" s="309"/>
      <c r="DV511" s="309"/>
      <c r="DW511" s="309"/>
      <c r="DX511" s="309"/>
      <c r="DY511" s="309"/>
      <c r="DZ511" s="309"/>
      <c r="EA511" s="309"/>
      <c r="EB511" s="309"/>
      <c r="EC511" s="309"/>
      <c r="ED511" s="309"/>
      <c r="EE511" s="309"/>
      <c r="EF511" s="309"/>
      <c r="EG511" s="309"/>
      <c r="EH511" s="309"/>
      <c r="EI511" s="309"/>
      <c r="EJ511" s="309"/>
      <c r="EK511" s="309"/>
      <c r="EL511" s="309"/>
      <c r="EM511" s="309"/>
      <c r="EN511" s="309"/>
      <c r="EO511" s="309"/>
      <c r="EP511" s="309"/>
      <c r="EQ511" s="309"/>
      <c r="ER511" s="309"/>
      <c r="ES511" s="309"/>
      <c r="ET511" s="309"/>
      <c r="EU511" s="309"/>
      <c r="EV511" s="309"/>
      <c r="EW511" s="309"/>
      <c r="EX511" s="309"/>
      <c r="EY511" s="309"/>
      <c r="EZ511" s="309"/>
      <c r="FA511" s="309"/>
      <c r="FB511" s="309"/>
      <c r="FC511" s="309"/>
      <c r="FD511" s="309"/>
      <c r="FE511" s="309"/>
      <c r="FF511" s="309"/>
      <c r="FG511" s="309"/>
      <c r="FH511" s="309"/>
      <c r="FI511" s="309"/>
      <c r="FJ511" s="309"/>
      <c r="FK511" s="309"/>
      <c r="FL511" s="309"/>
      <c r="FM511" s="309"/>
      <c r="FN511" s="309"/>
      <c r="FO511" s="309"/>
      <c r="FP511" s="309"/>
      <c r="FQ511" s="309"/>
      <c r="FR511" s="309"/>
      <c r="FS511" s="309"/>
      <c r="FT511" s="309"/>
      <c r="FU511" s="309"/>
      <c r="FV511" s="309"/>
      <c r="FW511" s="309"/>
      <c r="FX511" s="309"/>
      <c r="FY511" s="309"/>
      <c r="FZ511" s="309"/>
      <c r="GA511" s="309"/>
      <c r="GB511" s="309"/>
      <c r="GC511" s="309"/>
      <c r="GD511" s="309"/>
      <c r="GE511" s="309"/>
      <c r="GF511" s="309"/>
      <c r="GG511" s="309"/>
      <c r="GH511" s="309"/>
      <c r="GI511" s="309"/>
      <c r="GJ511" s="309"/>
      <c r="GK511" s="309"/>
      <c r="GL511" s="309"/>
      <c r="GM511" s="309"/>
      <c r="GN511" s="309"/>
      <c r="GO511" s="309"/>
      <c r="GP511" s="309"/>
      <c r="GQ511" s="309"/>
      <c r="GR511" s="309"/>
      <c r="GS511" s="309"/>
      <c r="GT511" s="309"/>
      <c r="GU511" s="309"/>
      <c r="GV511" s="309"/>
      <c r="GW511" s="309"/>
      <c r="GX511" s="309"/>
      <c r="GY511" s="309"/>
      <c r="GZ511" s="309"/>
      <c r="HA511" s="309"/>
      <c r="HB511" s="309"/>
      <c r="HC511" s="309"/>
      <c r="HD511" s="309"/>
      <c r="HE511" s="309"/>
      <c r="HF511" s="309"/>
      <c r="HG511" s="309"/>
      <c r="HH511" s="309"/>
      <c r="HI511" s="309"/>
      <c r="HJ511" s="309"/>
      <c r="HK511" s="309"/>
      <c r="HL511" s="309"/>
      <c r="HM511" s="309"/>
      <c r="HN511" s="309"/>
      <c r="HO511" s="309"/>
      <c r="HP511" s="309"/>
      <c r="HQ511" s="309"/>
      <c r="HR511" s="309"/>
      <c r="HS511" s="309"/>
      <c r="HT511" s="309"/>
      <c r="HU511" s="309"/>
      <c r="HV511" s="309"/>
      <c r="HW511" s="309"/>
      <c r="HX511" s="309"/>
      <c r="HY511" s="309"/>
      <c r="HZ511" s="309"/>
      <c r="IA511" s="309"/>
      <c r="IB511" s="309"/>
      <c r="IC511" s="309"/>
      <c r="ID511" s="309"/>
      <c r="IE511" s="309"/>
      <c r="IF511" s="309"/>
      <c r="IG511" s="309"/>
      <c r="IH511" s="309"/>
    </row>
    <row r="512" spans="1:242" ht="12.75" customHeight="1" x14ac:dyDescent="0.25">
      <c r="A512" s="247"/>
      <c r="B512" s="264"/>
      <c r="C512" s="264"/>
      <c r="D512" s="307"/>
      <c r="E512" s="307"/>
      <c r="F512" s="307"/>
      <c r="G512" s="307"/>
      <c r="H512" s="307"/>
      <c r="I512" s="307"/>
      <c r="J512" s="307"/>
      <c r="K512" s="307"/>
      <c r="L512" s="307"/>
      <c r="M512" s="307"/>
      <c r="N512" s="307"/>
      <c r="O512" s="307"/>
      <c r="P512" s="307"/>
      <c r="Q512" s="307"/>
      <c r="R512" s="307"/>
      <c r="S512" s="307"/>
      <c r="T512" s="307"/>
      <c r="U512" s="307"/>
      <c r="V512" s="307"/>
      <c r="W512" s="307"/>
      <c r="X512" s="307"/>
      <c r="Y512" s="307"/>
      <c r="Z512" s="307"/>
      <c r="AA512" s="307"/>
      <c r="AB512" s="307"/>
      <c r="AC512" s="307"/>
      <c r="AD512" s="307"/>
      <c r="AE512" s="307"/>
      <c r="AF512" s="307"/>
      <c r="AG512" s="307"/>
      <c r="AH512" s="307"/>
      <c r="AI512" s="307"/>
      <c r="AJ512" s="307"/>
      <c r="AK512" s="307"/>
      <c r="AL512" s="307"/>
      <c r="AM512" s="307"/>
      <c r="AN512" s="307"/>
      <c r="AO512" s="307"/>
      <c r="AP512" s="307"/>
      <c r="AQ512" s="307"/>
      <c r="AR512" s="307"/>
      <c r="AS512" s="307"/>
      <c r="AT512" s="307"/>
      <c r="AU512" s="307"/>
      <c r="AV512" s="307"/>
      <c r="AW512" s="307"/>
      <c r="AX512" s="307"/>
      <c r="AY512" s="307"/>
      <c r="AZ512" s="307"/>
      <c r="BA512" s="307"/>
      <c r="BB512" s="307"/>
      <c r="BC512" s="307"/>
      <c r="BD512" s="307"/>
      <c r="BE512" s="307"/>
      <c r="BF512" s="307"/>
      <c r="BG512" s="307"/>
      <c r="BH512" s="307"/>
      <c r="BI512" s="307"/>
      <c r="BJ512" s="307"/>
      <c r="BK512" s="307"/>
      <c r="BL512" s="307"/>
      <c r="BM512" s="307"/>
      <c r="BN512" s="307"/>
      <c r="BO512" s="307"/>
      <c r="BP512" s="307"/>
      <c r="BQ512" s="307"/>
      <c r="BR512" s="307"/>
      <c r="BS512" s="307"/>
      <c r="BT512" s="409"/>
      <c r="BV512" s="309"/>
      <c r="BW512" s="309"/>
      <c r="BX512" s="309"/>
      <c r="BY512" s="309"/>
      <c r="BZ512" s="309"/>
      <c r="CA512" s="309"/>
      <c r="CB512" s="309"/>
      <c r="CC512" s="309"/>
      <c r="CD512" s="309"/>
      <c r="CE512" s="309"/>
      <c r="CF512" s="309"/>
      <c r="CG512" s="309"/>
      <c r="CH512" s="309"/>
      <c r="CI512" s="309"/>
      <c r="CJ512" s="309"/>
      <c r="CK512" s="309"/>
      <c r="CL512" s="309"/>
      <c r="CM512" s="309"/>
      <c r="CN512" s="309"/>
      <c r="CO512" s="309"/>
      <c r="CP512" s="309"/>
      <c r="CQ512" s="309"/>
      <c r="CR512" s="309"/>
      <c r="CS512" s="309"/>
      <c r="CT512" s="309"/>
      <c r="CU512" s="309"/>
      <c r="CV512" s="309"/>
      <c r="CW512" s="309"/>
      <c r="CX512" s="309"/>
      <c r="CY512" s="309"/>
      <c r="CZ512" s="309"/>
      <c r="DA512" s="309"/>
      <c r="DB512" s="309"/>
      <c r="DC512" s="309"/>
      <c r="DD512" s="309"/>
      <c r="DE512" s="309"/>
      <c r="DF512" s="309"/>
      <c r="DG512" s="309"/>
      <c r="DH512" s="309"/>
      <c r="DI512" s="309"/>
      <c r="DJ512" s="309"/>
      <c r="DK512" s="309"/>
      <c r="DL512" s="309"/>
      <c r="DM512" s="309"/>
      <c r="DN512" s="309"/>
      <c r="DO512" s="309"/>
      <c r="DP512" s="309"/>
      <c r="DQ512" s="309"/>
      <c r="DR512" s="309"/>
      <c r="DS512" s="309"/>
      <c r="DT512" s="309"/>
      <c r="DU512" s="309"/>
      <c r="DV512" s="309"/>
      <c r="DW512" s="309"/>
      <c r="DX512" s="309"/>
      <c r="DY512" s="309"/>
      <c r="DZ512" s="309"/>
      <c r="EA512" s="309"/>
      <c r="EB512" s="309"/>
      <c r="EC512" s="309"/>
      <c r="ED512" s="309"/>
      <c r="EE512" s="309"/>
      <c r="EF512" s="309"/>
      <c r="EG512" s="309"/>
      <c r="EH512" s="309"/>
      <c r="EI512" s="309"/>
      <c r="EJ512" s="309"/>
      <c r="EK512" s="309"/>
      <c r="EL512" s="309"/>
      <c r="EM512" s="309"/>
      <c r="EN512" s="309"/>
      <c r="EO512" s="309"/>
      <c r="EP512" s="309"/>
      <c r="EQ512" s="309"/>
      <c r="ER512" s="309"/>
      <c r="ES512" s="309"/>
      <c r="ET512" s="309"/>
      <c r="EU512" s="309"/>
      <c r="EV512" s="309"/>
      <c r="EW512" s="309"/>
      <c r="EX512" s="309"/>
      <c r="EY512" s="309"/>
      <c r="EZ512" s="309"/>
      <c r="FA512" s="309"/>
      <c r="FB512" s="309"/>
      <c r="FC512" s="309"/>
      <c r="FD512" s="309"/>
      <c r="FE512" s="309"/>
      <c r="FF512" s="309"/>
      <c r="FG512" s="309"/>
      <c r="FH512" s="309"/>
      <c r="FI512" s="309"/>
      <c r="FJ512" s="309"/>
      <c r="FK512" s="309"/>
      <c r="FL512" s="309"/>
      <c r="FM512" s="309"/>
      <c r="FN512" s="309"/>
      <c r="FO512" s="309"/>
      <c r="FP512" s="309"/>
      <c r="FQ512" s="309"/>
      <c r="FR512" s="309"/>
      <c r="FS512" s="309"/>
      <c r="FT512" s="309"/>
      <c r="FU512" s="309"/>
      <c r="FV512" s="309"/>
      <c r="FW512" s="309"/>
      <c r="FX512" s="309"/>
      <c r="FY512" s="309"/>
      <c r="FZ512" s="309"/>
      <c r="GA512" s="309"/>
      <c r="GB512" s="309"/>
      <c r="GC512" s="309"/>
      <c r="GD512" s="309"/>
      <c r="GE512" s="309"/>
      <c r="GF512" s="309"/>
      <c r="GG512" s="309"/>
      <c r="GH512" s="309"/>
      <c r="GI512" s="309"/>
      <c r="GJ512" s="309"/>
      <c r="GK512" s="309"/>
      <c r="GL512" s="309"/>
      <c r="GM512" s="309"/>
      <c r="GN512" s="309"/>
      <c r="GO512" s="309"/>
      <c r="GP512" s="309"/>
      <c r="GQ512" s="309"/>
      <c r="GR512" s="309"/>
      <c r="GS512" s="309"/>
      <c r="GT512" s="309"/>
      <c r="GU512" s="309"/>
      <c r="GV512" s="309"/>
      <c r="GW512" s="309"/>
      <c r="GX512" s="309"/>
      <c r="GY512" s="309"/>
      <c r="GZ512" s="309"/>
      <c r="HA512" s="309"/>
      <c r="HB512" s="309"/>
      <c r="HC512" s="309"/>
      <c r="HD512" s="309"/>
      <c r="HE512" s="309"/>
      <c r="HF512" s="309"/>
      <c r="HG512" s="309"/>
      <c r="HH512" s="309"/>
      <c r="HI512" s="309"/>
      <c r="HJ512" s="309"/>
      <c r="HK512" s="309"/>
      <c r="HL512" s="309"/>
      <c r="HM512" s="309"/>
      <c r="HN512" s="309"/>
      <c r="HO512" s="309"/>
      <c r="HP512" s="309"/>
      <c r="HQ512" s="309"/>
      <c r="HR512" s="309"/>
      <c r="HS512" s="309"/>
      <c r="HT512" s="309"/>
      <c r="HU512" s="309"/>
      <c r="HV512" s="309"/>
      <c r="HW512" s="309"/>
      <c r="HX512" s="309"/>
      <c r="HY512" s="309"/>
      <c r="HZ512" s="309"/>
      <c r="IA512" s="309"/>
      <c r="IB512" s="309"/>
      <c r="IC512" s="309"/>
      <c r="ID512" s="309"/>
      <c r="IE512" s="309"/>
      <c r="IF512" s="309"/>
      <c r="IG512" s="309"/>
      <c r="IH512" s="309"/>
    </row>
    <row r="513" spans="1:242" ht="12.75" customHeight="1" x14ac:dyDescent="0.25">
      <c r="A513" s="247"/>
      <c r="B513" s="264"/>
      <c r="C513" s="264"/>
      <c r="D513" s="307"/>
      <c r="E513" s="307"/>
      <c r="F513" s="307"/>
      <c r="G513" s="307"/>
      <c r="H513" s="307"/>
      <c r="I513" s="307"/>
      <c r="J513" s="307"/>
      <c r="K513" s="307"/>
      <c r="L513" s="307"/>
      <c r="M513" s="307"/>
      <c r="N513" s="307"/>
      <c r="O513" s="307"/>
      <c r="P513" s="307"/>
      <c r="Q513" s="307"/>
      <c r="R513" s="307"/>
      <c r="S513" s="307"/>
      <c r="T513" s="307"/>
      <c r="U513" s="307"/>
      <c r="V513" s="307"/>
      <c r="W513" s="307"/>
      <c r="X513" s="307"/>
      <c r="Y513" s="307"/>
      <c r="Z513" s="307"/>
      <c r="AA513" s="307"/>
      <c r="AB513" s="307"/>
      <c r="AC513" s="307"/>
      <c r="AD513" s="307"/>
      <c r="AE513" s="307"/>
      <c r="AF513" s="307"/>
      <c r="AG513" s="307"/>
      <c r="AH513" s="307"/>
      <c r="AI513" s="307"/>
      <c r="AJ513" s="307"/>
      <c r="AK513" s="307"/>
      <c r="AL513" s="307"/>
      <c r="AM513" s="307"/>
      <c r="AN513" s="307"/>
      <c r="AO513" s="307"/>
      <c r="AP513" s="307"/>
      <c r="AQ513" s="307"/>
      <c r="AR513" s="307"/>
      <c r="AS513" s="307"/>
      <c r="AT513" s="307"/>
      <c r="AU513" s="307"/>
      <c r="AV513" s="307"/>
      <c r="AW513" s="307"/>
      <c r="AX513" s="307"/>
      <c r="AY513" s="307"/>
      <c r="AZ513" s="307"/>
      <c r="BA513" s="307"/>
      <c r="BB513" s="307"/>
      <c r="BC513" s="307"/>
      <c r="BD513" s="307"/>
      <c r="BE513" s="307"/>
      <c r="BF513" s="307"/>
      <c r="BG513" s="307"/>
      <c r="BH513" s="307"/>
      <c r="BI513" s="307"/>
      <c r="BJ513" s="307"/>
      <c r="BK513" s="307"/>
      <c r="BL513" s="307"/>
      <c r="BM513" s="307"/>
      <c r="BN513" s="307"/>
      <c r="BO513" s="307"/>
      <c r="BP513" s="307"/>
      <c r="BQ513" s="307"/>
      <c r="BR513" s="307"/>
      <c r="BS513" s="307"/>
      <c r="BT513" s="409"/>
      <c r="BV513" s="309"/>
      <c r="BW513" s="309"/>
      <c r="BX513" s="309"/>
      <c r="BY513" s="309"/>
      <c r="BZ513" s="309"/>
      <c r="CA513" s="309"/>
      <c r="CB513" s="309"/>
      <c r="CC513" s="309"/>
      <c r="CD513" s="309"/>
      <c r="CE513" s="309"/>
      <c r="CF513" s="309"/>
      <c r="CG513" s="309"/>
      <c r="CH513" s="309"/>
      <c r="CI513" s="309"/>
      <c r="CJ513" s="309"/>
      <c r="CK513" s="309"/>
      <c r="CL513" s="309"/>
      <c r="CM513" s="309"/>
      <c r="CN513" s="309"/>
      <c r="CO513" s="309"/>
      <c r="CP513" s="309"/>
      <c r="CQ513" s="309"/>
      <c r="CR513" s="309"/>
      <c r="CS513" s="309"/>
      <c r="CT513" s="309"/>
      <c r="CU513" s="309"/>
      <c r="CV513" s="309"/>
      <c r="CW513" s="309"/>
      <c r="CX513" s="309"/>
      <c r="CY513" s="309"/>
      <c r="CZ513" s="309"/>
      <c r="DA513" s="309"/>
      <c r="DB513" s="309"/>
      <c r="DC513" s="309"/>
      <c r="DD513" s="309"/>
      <c r="DE513" s="309"/>
      <c r="DF513" s="309"/>
      <c r="DG513" s="309"/>
      <c r="DH513" s="309"/>
      <c r="DI513" s="309"/>
      <c r="DJ513" s="309"/>
      <c r="DK513" s="309"/>
      <c r="DL513" s="309"/>
      <c r="DM513" s="309"/>
      <c r="DN513" s="309"/>
      <c r="DO513" s="309"/>
      <c r="DP513" s="309"/>
      <c r="DQ513" s="309"/>
      <c r="DR513" s="309"/>
      <c r="DS513" s="309"/>
      <c r="DT513" s="309"/>
      <c r="DU513" s="309"/>
      <c r="DV513" s="309"/>
      <c r="DW513" s="309"/>
      <c r="DX513" s="309"/>
      <c r="DY513" s="309"/>
      <c r="DZ513" s="309"/>
      <c r="EA513" s="309"/>
      <c r="EB513" s="309"/>
      <c r="EC513" s="309"/>
      <c r="ED513" s="309"/>
      <c r="EE513" s="309"/>
      <c r="EF513" s="309"/>
      <c r="EG513" s="309"/>
      <c r="EH513" s="309"/>
      <c r="EI513" s="309"/>
      <c r="EJ513" s="309"/>
      <c r="EK513" s="309"/>
      <c r="EL513" s="309"/>
      <c r="EM513" s="309"/>
      <c r="EN513" s="309"/>
      <c r="EO513" s="309"/>
      <c r="EP513" s="309"/>
      <c r="EQ513" s="309"/>
      <c r="ER513" s="309"/>
      <c r="ES513" s="309"/>
      <c r="ET513" s="309"/>
      <c r="EU513" s="309"/>
      <c r="EV513" s="309"/>
      <c r="EW513" s="309"/>
      <c r="EX513" s="309"/>
      <c r="EY513" s="309"/>
      <c r="EZ513" s="309"/>
      <c r="FA513" s="309"/>
      <c r="FB513" s="309"/>
      <c r="FC513" s="309"/>
      <c r="FD513" s="309"/>
      <c r="FE513" s="309"/>
      <c r="FF513" s="309"/>
      <c r="FG513" s="309"/>
      <c r="FH513" s="309"/>
      <c r="FI513" s="309"/>
      <c r="FJ513" s="309"/>
      <c r="FK513" s="309"/>
      <c r="FL513" s="309"/>
      <c r="FM513" s="309"/>
      <c r="FN513" s="309"/>
      <c r="FO513" s="309"/>
      <c r="FP513" s="309"/>
      <c r="FQ513" s="309"/>
      <c r="FR513" s="309"/>
      <c r="FS513" s="309"/>
      <c r="FT513" s="309"/>
      <c r="FU513" s="309"/>
      <c r="FV513" s="309"/>
      <c r="FW513" s="309"/>
      <c r="FX513" s="309"/>
      <c r="FY513" s="309"/>
      <c r="FZ513" s="309"/>
      <c r="GA513" s="309"/>
      <c r="GB513" s="309"/>
      <c r="GC513" s="309"/>
      <c r="GD513" s="309"/>
      <c r="GE513" s="309"/>
      <c r="GF513" s="309"/>
      <c r="GG513" s="309"/>
      <c r="GH513" s="309"/>
      <c r="GI513" s="309"/>
      <c r="GJ513" s="309"/>
      <c r="GK513" s="309"/>
      <c r="GL513" s="309"/>
      <c r="GM513" s="309"/>
      <c r="GN513" s="309"/>
      <c r="GO513" s="309"/>
      <c r="GP513" s="309"/>
      <c r="GQ513" s="309"/>
      <c r="GR513" s="309"/>
      <c r="GS513" s="309"/>
      <c r="GT513" s="309"/>
      <c r="GU513" s="309"/>
      <c r="GV513" s="309"/>
      <c r="GW513" s="309"/>
      <c r="GX513" s="309"/>
      <c r="GY513" s="309"/>
      <c r="GZ513" s="309"/>
      <c r="HA513" s="309"/>
      <c r="HB513" s="309"/>
      <c r="HC513" s="309"/>
      <c r="HD513" s="309"/>
      <c r="HE513" s="309"/>
      <c r="HF513" s="309"/>
      <c r="HG513" s="309"/>
      <c r="HH513" s="309"/>
      <c r="HI513" s="309"/>
      <c r="HJ513" s="309"/>
      <c r="HK513" s="309"/>
      <c r="HL513" s="309"/>
      <c r="HM513" s="309"/>
      <c r="HN513" s="309"/>
      <c r="HO513" s="309"/>
      <c r="HP513" s="309"/>
      <c r="HQ513" s="309"/>
      <c r="HR513" s="309"/>
      <c r="HS513" s="309"/>
      <c r="HT513" s="309"/>
      <c r="HU513" s="309"/>
      <c r="HV513" s="309"/>
      <c r="HW513" s="309"/>
      <c r="HX513" s="309"/>
      <c r="HY513" s="309"/>
      <c r="HZ513" s="309"/>
      <c r="IA513" s="309"/>
      <c r="IB513" s="309"/>
      <c r="IC513" s="309"/>
      <c r="ID513" s="309"/>
      <c r="IE513" s="309"/>
      <c r="IF513" s="309"/>
      <c r="IG513" s="309"/>
      <c r="IH513" s="309"/>
    </row>
    <row r="514" spans="1:242" ht="12.75" customHeight="1" x14ac:dyDescent="0.25">
      <c r="A514" s="247"/>
      <c r="B514" s="264"/>
      <c r="C514" s="264"/>
      <c r="D514" s="307"/>
      <c r="E514" s="307"/>
      <c r="F514" s="307"/>
      <c r="G514" s="307"/>
      <c r="H514" s="307"/>
      <c r="I514" s="307"/>
      <c r="J514" s="307"/>
      <c r="K514" s="307"/>
      <c r="L514" s="307"/>
      <c r="M514" s="307"/>
      <c r="N514" s="307"/>
      <c r="O514" s="307"/>
      <c r="P514" s="307"/>
      <c r="Q514" s="307"/>
      <c r="R514" s="307"/>
      <c r="S514" s="307"/>
      <c r="T514" s="307"/>
      <c r="U514" s="307"/>
      <c r="V514" s="307"/>
      <c r="W514" s="307"/>
      <c r="X514" s="307"/>
      <c r="Y514" s="307"/>
      <c r="Z514" s="307"/>
      <c r="AA514" s="307"/>
      <c r="AB514" s="307"/>
      <c r="AC514" s="307"/>
      <c r="AD514" s="307"/>
      <c r="AE514" s="307"/>
      <c r="AF514" s="307"/>
      <c r="AG514" s="307"/>
      <c r="AH514" s="307"/>
      <c r="AI514" s="307"/>
      <c r="AJ514" s="307"/>
      <c r="AK514" s="307"/>
      <c r="AL514" s="307"/>
      <c r="AM514" s="307"/>
      <c r="AN514" s="307"/>
      <c r="AO514" s="307"/>
      <c r="AP514" s="307"/>
      <c r="AQ514" s="307"/>
      <c r="AR514" s="307"/>
      <c r="AS514" s="307"/>
      <c r="AT514" s="307"/>
      <c r="AU514" s="307"/>
      <c r="AV514" s="307"/>
      <c r="AW514" s="307"/>
      <c r="AX514" s="307"/>
      <c r="AY514" s="307"/>
      <c r="AZ514" s="307"/>
      <c r="BA514" s="307"/>
      <c r="BB514" s="307"/>
      <c r="BC514" s="307"/>
      <c r="BD514" s="307"/>
      <c r="BE514" s="307"/>
      <c r="BF514" s="307"/>
      <c r="BG514" s="307"/>
      <c r="BH514" s="307"/>
      <c r="BI514" s="307"/>
      <c r="BJ514" s="307"/>
      <c r="BK514" s="307"/>
      <c r="BL514" s="307"/>
      <c r="BM514" s="307"/>
      <c r="BN514" s="307"/>
      <c r="BO514" s="307"/>
      <c r="BP514" s="307"/>
      <c r="BQ514" s="307"/>
      <c r="BR514" s="307"/>
      <c r="BS514" s="307"/>
      <c r="BT514" s="409"/>
      <c r="BV514" s="309"/>
      <c r="BW514" s="309"/>
      <c r="BX514" s="309"/>
      <c r="BY514" s="309"/>
      <c r="BZ514" s="309"/>
      <c r="CA514" s="309"/>
      <c r="CB514" s="309"/>
      <c r="CC514" s="309"/>
      <c r="CD514" s="309"/>
      <c r="CE514" s="309"/>
      <c r="CF514" s="309"/>
      <c r="CG514" s="309"/>
      <c r="CH514" s="309"/>
      <c r="CI514" s="309"/>
      <c r="CJ514" s="309"/>
      <c r="CK514" s="309"/>
      <c r="CL514" s="309"/>
      <c r="CM514" s="309"/>
      <c r="CN514" s="309"/>
      <c r="CO514" s="309"/>
      <c r="CP514" s="309"/>
      <c r="CQ514" s="309"/>
      <c r="CR514" s="309"/>
      <c r="CS514" s="309"/>
      <c r="CT514" s="309"/>
      <c r="CU514" s="309"/>
      <c r="CV514" s="309"/>
      <c r="CW514" s="309"/>
      <c r="CX514" s="309"/>
      <c r="CY514" s="309"/>
      <c r="CZ514" s="309"/>
      <c r="DA514" s="309"/>
      <c r="DB514" s="309"/>
      <c r="DC514" s="309"/>
      <c r="DD514" s="309"/>
      <c r="DE514" s="309"/>
      <c r="DF514" s="309"/>
      <c r="DG514" s="309"/>
      <c r="DH514" s="309"/>
      <c r="DI514" s="309"/>
      <c r="DJ514" s="309"/>
      <c r="DK514" s="309"/>
      <c r="DL514" s="309"/>
      <c r="DM514" s="309"/>
      <c r="DN514" s="309"/>
      <c r="DO514" s="309"/>
      <c r="DP514" s="309"/>
      <c r="DQ514" s="309"/>
      <c r="DR514" s="309"/>
      <c r="DS514" s="309"/>
      <c r="DT514" s="309"/>
      <c r="DU514" s="309"/>
      <c r="DV514" s="309"/>
      <c r="DW514" s="309"/>
      <c r="DX514" s="309"/>
      <c r="DY514" s="309"/>
      <c r="DZ514" s="309"/>
      <c r="EA514" s="309"/>
      <c r="EB514" s="309"/>
      <c r="EC514" s="309"/>
      <c r="ED514" s="309"/>
      <c r="EE514" s="309"/>
      <c r="EF514" s="309"/>
      <c r="EG514" s="309"/>
      <c r="EH514" s="309"/>
      <c r="EI514" s="309"/>
      <c r="EJ514" s="309"/>
      <c r="EK514" s="309"/>
      <c r="EL514" s="309"/>
      <c r="EM514" s="309"/>
      <c r="EN514" s="309"/>
      <c r="EO514" s="309"/>
      <c r="EP514" s="309"/>
      <c r="EQ514" s="309"/>
      <c r="ER514" s="309"/>
      <c r="ES514" s="309"/>
      <c r="ET514" s="309"/>
      <c r="EU514" s="309"/>
      <c r="EV514" s="309"/>
      <c r="EW514" s="309"/>
      <c r="EX514" s="309"/>
      <c r="EY514" s="309"/>
      <c r="EZ514" s="309"/>
      <c r="FA514" s="309"/>
      <c r="FB514" s="309"/>
      <c r="FC514" s="309"/>
      <c r="FD514" s="309"/>
      <c r="FE514" s="309"/>
      <c r="FF514" s="309"/>
      <c r="FG514" s="309"/>
      <c r="FH514" s="309"/>
      <c r="FI514" s="309"/>
      <c r="FJ514" s="309"/>
      <c r="FK514" s="309"/>
      <c r="FL514" s="309"/>
      <c r="FM514" s="309"/>
      <c r="FN514" s="309"/>
      <c r="FO514" s="309"/>
      <c r="FP514" s="309"/>
      <c r="FQ514" s="309"/>
      <c r="FR514" s="309"/>
      <c r="FS514" s="309"/>
      <c r="FT514" s="309"/>
      <c r="FU514" s="309"/>
      <c r="FV514" s="309"/>
      <c r="FW514" s="309"/>
      <c r="FX514" s="309"/>
      <c r="FY514" s="309"/>
      <c r="FZ514" s="309"/>
      <c r="GA514" s="309"/>
      <c r="GB514" s="309"/>
      <c r="GC514" s="309"/>
      <c r="GD514" s="309"/>
      <c r="GE514" s="309"/>
      <c r="GF514" s="309"/>
      <c r="GG514" s="309"/>
      <c r="GH514" s="309"/>
      <c r="GI514" s="309"/>
      <c r="GJ514" s="309"/>
      <c r="GK514" s="309"/>
      <c r="GL514" s="309"/>
      <c r="GM514" s="309"/>
      <c r="GN514" s="309"/>
      <c r="GO514" s="309"/>
      <c r="GP514" s="309"/>
      <c r="GQ514" s="309"/>
      <c r="GR514" s="309"/>
      <c r="GS514" s="309"/>
      <c r="GT514" s="309"/>
      <c r="GU514" s="309"/>
      <c r="GV514" s="309"/>
      <c r="GW514" s="309"/>
      <c r="GX514" s="309"/>
      <c r="GY514" s="309"/>
      <c r="GZ514" s="309"/>
      <c r="HA514" s="309"/>
      <c r="HB514" s="309"/>
      <c r="HC514" s="309"/>
      <c r="HD514" s="309"/>
      <c r="HE514" s="309"/>
      <c r="HF514" s="309"/>
      <c r="HG514" s="309"/>
      <c r="HH514" s="309"/>
      <c r="HI514" s="309"/>
      <c r="HJ514" s="309"/>
      <c r="HK514" s="309"/>
      <c r="HL514" s="309"/>
      <c r="HM514" s="309"/>
      <c r="HN514" s="309"/>
      <c r="HO514" s="309"/>
      <c r="HP514" s="309"/>
      <c r="HQ514" s="309"/>
      <c r="HR514" s="309"/>
      <c r="HS514" s="309"/>
      <c r="HT514" s="309"/>
      <c r="HU514" s="309"/>
      <c r="HV514" s="309"/>
      <c r="HW514" s="309"/>
      <c r="HX514" s="309"/>
      <c r="HY514" s="309"/>
      <c r="HZ514" s="309"/>
      <c r="IA514" s="309"/>
      <c r="IB514" s="309"/>
      <c r="IC514" s="309"/>
      <c r="ID514" s="309"/>
      <c r="IE514" s="309"/>
      <c r="IF514" s="309"/>
      <c r="IG514" s="309"/>
      <c r="IH514" s="309"/>
    </row>
    <row r="515" spans="1:242" ht="12.75" customHeight="1" x14ac:dyDescent="0.25">
      <c r="A515" s="247"/>
      <c r="B515" s="264"/>
      <c r="C515" s="264"/>
      <c r="D515" s="307"/>
      <c r="E515" s="307"/>
      <c r="F515" s="307"/>
      <c r="G515" s="307"/>
      <c r="H515" s="307"/>
      <c r="I515" s="307"/>
      <c r="J515" s="307"/>
      <c r="K515" s="307"/>
      <c r="L515" s="307"/>
      <c r="M515" s="307"/>
      <c r="N515" s="307"/>
      <c r="O515" s="307"/>
      <c r="P515" s="307"/>
      <c r="Q515" s="307"/>
      <c r="R515" s="307"/>
      <c r="S515" s="307"/>
      <c r="T515" s="307"/>
      <c r="U515" s="307"/>
      <c r="V515" s="307"/>
      <c r="W515" s="307"/>
      <c r="X515" s="307"/>
      <c r="Y515" s="307"/>
      <c r="Z515" s="307"/>
      <c r="AA515" s="307"/>
      <c r="AB515" s="307"/>
      <c r="AC515" s="307"/>
      <c r="AD515" s="307"/>
      <c r="AE515" s="307"/>
      <c r="AF515" s="307"/>
      <c r="AG515" s="307"/>
      <c r="AH515" s="307"/>
      <c r="AI515" s="307"/>
      <c r="AJ515" s="307"/>
      <c r="AK515" s="307"/>
      <c r="AL515" s="307"/>
      <c r="AM515" s="307"/>
      <c r="AN515" s="307"/>
      <c r="AO515" s="307"/>
      <c r="AP515" s="307"/>
      <c r="AQ515" s="307"/>
      <c r="AR515" s="307"/>
      <c r="AS515" s="307"/>
      <c r="AT515" s="307"/>
      <c r="AU515" s="307"/>
      <c r="AV515" s="307"/>
      <c r="AW515" s="307"/>
      <c r="AX515" s="307"/>
      <c r="AY515" s="307"/>
      <c r="AZ515" s="307"/>
      <c r="BA515" s="307"/>
      <c r="BB515" s="307"/>
      <c r="BC515" s="307"/>
      <c r="BD515" s="307"/>
      <c r="BE515" s="307"/>
      <c r="BF515" s="307"/>
      <c r="BG515" s="307"/>
      <c r="BH515" s="307"/>
      <c r="BI515" s="307"/>
      <c r="BJ515" s="307"/>
      <c r="BK515" s="307"/>
      <c r="BL515" s="307"/>
      <c r="BM515" s="307"/>
      <c r="BN515" s="307"/>
      <c r="BO515" s="307"/>
      <c r="BP515" s="307"/>
      <c r="BQ515" s="307"/>
      <c r="BR515" s="307"/>
      <c r="BS515" s="307"/>
      <c r="BT515" s="409"/>
      <c r="BV515" s="309"/>
      <c r="BW515" s="309"/>
      <c r="BX515" s="309"/>
      <c r="BY515" s="309"/>
      <c r="BZ515" s="309"/>
      <c r="CA515" s="309"/>
      <c r="CB515" s="309"/>
      <c r="CC515" s="309"/>
      <c r="CD515" s="309"/>
      <c r="CE515" s="309"/>
      <c r="CF515" s="309"/>
      <c r="CG515" s="309"/>
      <c r="CH515" s="309"/>
      <c r="CI515" s="309"/>
      <c r="CJ515" s="309"/>
      <c r="CK515" s="309"/>
      <c r="CL515" s="309"/>
      <c r="CM515" s="309"/>
      <c r="CN515" s="309"/>
      <c r="CO515" s="309"/>
      <c r="CP515" s="309"/>
      <c r="CQ515" s="309"/>
      <c r="CR515" s="309"/>
      <c r="CS515" s="309"/>
      <c r="CT515" s="309"/>
      <c r="CU515" s="309"/>
      <c r="CV515" s="309"/>
      <c r="CW515" s="309"/>
      <c r="CX515" s="309"/>
      <c r="CY515" s="309"/>
      <c r="CZ515" s="309"/>
      <c r="DA515" s="309"/>
      <c r="DB515" s="309"/>
      <c r="DC515" s="309"/>
      <c r="DD515" s="309"/>
      <c r="DE515" s="309"/>
      <c r="DF515" s="309"/>
      <c r="DG515" s="309"/>
      <c r="DH515" s="309"/>
      <c r="DI515" s="309"/>
      <c r="DJ515" s="309"/>
      <c r="DK515" s="309"/>
      <c r="DL515" s="309"/>
      <c r="DM515" s="309"/>
      <c r="DN515" s="309"/>
      <c r="DO515" s="309"/>
      <c r="DP515" s="309"/>
      <c r="DQ515" s="309"/>
      <c r="DR515" s="309"/>
      <c r="DS515" s="309"/>
      <c r="DT515" s="309"/>
      <c r="DU515" s="309"/>
      <c r="DV515" s="309"/>
      <c r="DW515" s="309"/>
      <c r="DX515" s="309"/>
      <c r="DY515" s="309"/>
      <c r="DZ515" s="309"/>
      <c r="EA515" s="309"/>
      <c r="EB515" s="309"/>
      <c r="EC515" s="309"/>
      <c r="ED515" s="309"/>
      <c r="EE515" s="309"/>
      <c r="EF515" s="309"/>
      <c r="EG515" s="309"/>
      <c r="EH515" s="309"/>
      <c r="EI515" s="309"/>
      <c r="EJ515" s="309"/>
      <c r="EK515" s="309"/>
      <c r="EL515" s="309"/>
      <c r="EM515" s="309"/>
      <c r="EN515" s="309"/>
      <c r="EO515" s="309"/>
      <c r="EP515" s="309"/>
      <c r="EQ515" s="309"/>
      <c r="ER515" s="309"/>
      <c r="ES515" s="309"/>
      <c r="ET515" s="309"/>
      <c r="EU515" s="309"/>
      <c r="EV515" s="309"/>
      <c r="EW515" s="309"/>
      <c r="EX515" s="309"/>
      <c r="EY515" s="309"/>
      <c r="EZ515" s="309"/>
      <c r="FA515" s="309"/>
      <c r="FB515" s="309"/>
      <c r="FC515" s="309"/>
      <c r="FD515" s="309"/>
      <c r="FE515" s="309"/>
      <c r="FF515" s="309"/>
      <c r="FG515" s="309"/>
      <c r="FH515" s="309"/>
      <c r="FI515" s="309"/>
      <c r="FJ515" s="309"/>
      <c r="FK515" s="309"/>
      <c r="FL515" s="309"/>
      <c r="FM515" s="309"/>
      <c r="FN515" s="309"/>
      <c r="FO515" s="309"/>
      <c r="FP515" s="309"/>
      <c r="FQ515" s="309"/>
      <c r="FR515" s="309"/>
      <c r="FS515" s="309"/>
      <c r="FT515" s="309"/>
      <c r="FU515" s="309"/>
      <c r="FV515" s="309"/>
      <c r="FW515" s="309"/>
      <c r="FX515" s="309"/>
      <c r="FY515" s="309"/>
      <c r="FZ515" s="309"/>
      <c r="GA515" s="309"/>
      <c r="GB515" s="309"/>
      <c r="GC515" s="309"/>
      <c r="GD515" s="309"/>
      <c r="GE515" s="309"/>
      <c r="GF515" s="309"/>
      <c r="GG515" s="309"/>
      <c r="GH515" s="309"/>
      <c r="GI515" s="309"/>
      <c r="GJ515" s="309"/>
      <c r="GK515" s="309"/>
      <c r="GL515" s="309"/>
      <c r="GM515" s="309"/>
      <c r="GN515" s="309"/>
      <c r="GO515" s="309"/>
      <c r="GP515" s="309"/>
      <c r="GQ515" s="309"/>
      <c r="GR515" s="309"/>
      <c r="GS515" s="309"/>
      <c r="GT515" s="309"/>
      <c r="GU515" s="309"/>
      <c r="GV515" s="309"/>
      <c r="GW515" s="309"/>
      <c r="GX515" s="309"/>
      <c r="GY515" s="309"/>
      <c r="GZ515" s="309"/>
      <c r="HA515" s="309"/>
      <c r="HB515" s="309"/>
      <c r="HC515" s="309"/>
      <c r="HD515" s="309"/>
      <c r="HE515" s="309"/>
      <c r="HF515" s="309"/>
      <c r="HG515" s="309"/>
      <c r="HH515" s="309"/>
      <c r="HI515" s="309"/>
      <c r="HJ515" s="309"/>
      <c r="HK515" s="309"/>
      <c r="HL515" s="309"/>
      <c r="HM515" s="309"/>
      <c r="HN515" s="309"/>
      <c r="HO515" s="309"/>
      <c r="HP515" s="309"/>
      <c r="HQ515" s="309"/>
      <c r="HR515" s="309"/>
      <c r="HS515" s="309"/>
      <c r="HT515" s="309"/>
      <c r="HU515" s="309"/>
      <c r="HV515" s="309"/>
      <c r="HW515" s="309"/>
      <c r="HX515" s="309"/>
      <c r="HY515" s="309"/>
      <c r="HZ515" s="309"/>
      <c r="IA515" s="309"/>
      <c r="IB515" s="309"/>
      <c r="IC515" s="309"/>
      <c r="ID515" s="309"/>
      <c r="IE515" s="309"/>
      <c r="IF515" s="309"/>
      <c r="IG515" s="309"/>
      <c r="IH515" s="309"/>
    </row>
    <row r="516" spans="1:242" ht="12.75" customHeight="1" x14ac:dyDescent="0.25">
      <c r="A516" s="247"/>
      <c r="B516" s="264"/>
      <c r="C516" s="264"/>
      <c r="D516" s="307"/>
      <c r="E516" s="307"/>
      <c r="F516" s="307"/>
      <c r="G516" s="307"/>
      <c r="H516" s="307"/>
      <c r="I516" s="307"/>
      <c r="J516" s="307"/>
      <c r="K516" s="307"/>
      <c r="L516" s="307"/>
      <c r="M516" s="307"/>
      <c r="N516" s="307"/>
      <c r="O516" s="307"/>
      <c r="P516" s="307"/>
      <c r="Q516" s="307"/>
      <c r="R516" s="307"/>
      <c r="S516" s="307"/>
      <c r="T516" s="307"/>
      <c r="U516" s="307"/>
      <c r="V516" s="307"/>
      <c r="W516" s="307"/>
      <c r="X516" s="307"/>
      <c r="Y516" s="307"/>
      <c r="Z516" s="307"/>
      <c r="AA516" s="307"/>
      <c r="AB516" s="307"/>
      <c r="AC516" s="307"/>
      <c r="AD516" s="307"/>
      <c r="AE516" s="307"/>
      <c r="AF516" s="307"/>
      <c r="AG516" s="307"/>
      <c r="AH516" s="307"/>
      <c r="AI516" s="307"/>
      <c r="AJ516" s="307"/>
      <c r="AK516" s="307"/>
      <c r="AL516" s="307"/>
      <c r="AM516" s="307"/>
      <c r="AN516" s="307"/>
      <c r="AO516" s="307"/>
      <c r="AP516" s="307"/>
      <c r="AQ516" s="307"/>
      <c r="AR516" s="307"/>
      <c r="AS516" s="307"/>
      <c r="AT516" s="307"/>
      <c r="AU516" s="307"/>
      <c r="AV516" s="307"/>
      <c r="AW516" s="307"/>
      <c r="AX516" s="307"/>
      <c r="AY516" s="307"/>
      <c r="AZ516" s="307"/>
      <c r="BA516" s="307"/>
      <c r="BB516" s="307"/>
      <c r="BC516" s="307"/>
      <c r="BD516" s="307"/>
      <c r="BE516" s="307"/>
      <c r="BF516" s="307"/>
      <c r="BG516" s="307"/>
      <c r="BH516" s="307"/>
      <c r="BI516" s="307"/>
      <c r="BJ516" s="307"/>
      <c r="BK516" s="307"/>
      <c r="BL516" s="307"/>
      <c r="BM516" s="307"/>
      <c r="BN516" s="307"/>
      <c r="BO516" s="307"/>
      <c r="BP516" s="307"/>
      <c r="BQ516" s="307"/>
      <c r="BR516" s="307"/>
      <c r="BS516" s="307"/>
      <c r="BT516" s="409"/>
      <c r="BV516" s="309"/>
      <c r="BW516" s="309"/>
      <c r="BX516" s="309"/>
      <c r="BY516" s="309"/>
      <c r="BZ516" s="309"/>
      <c r="CA516" s="309"/>
      <c r="CB516" s="309"/>
      <c r="CC516" s="309"/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309"/>
      <c r="FG516" s="309"/>
      <c r="FH516" s="309"/>
      <c r="FI516" s="309"/>
      <c r="FJ516" s="309"/>
      <c r="FK516" s="309"/>
      <c r="FL516" s="309"/>
      <c r="FM516" s="309"/>
      <c r="FN516" s="309"/>
      <c r="FO516" s="309"/>
      <c r="FP516" s="309"/>
      <c r="FQ516" s="309"/>
      <c r="FR516" s="309"/>
      <c r="FS516" s="309"/>
      <c r="FT516" s="309"/>
      <c r="FU516" s="309"/>
      <c r="FV516" s="309"/>
      <c r="FW516" s="309"/>
      <c r="FX516" s="309"/>
      <c r="FY516" s="309"/>
      <c r="FZ516" s="309"/>
      <c r="GA516" s="309"/>
      <c r="GB516" s="309"/>
      <c r="GC516" s="309"/>
      <c r="GD516" s="309"/>
      <c r="GE516" s="309"/>
      <c r="GF516" s="309"/>
      <c r="GG516" s="309"/>
      <c r="GH516" s="309"/>
      <c r="GI516" s="309"/>
      <c r="GJ516" s="309"/>
      <c r="GK516" s="309"/>
      <c r="GL516" s="309"/>
      <c r="GM516" s="309"/>
      <c r="GN516" s="309"/>
      <c r="GO516" s="309"/>
      <c r="GP516" s="309"/>
      <c r="GQ516" s="309"/>
      <c r="GR516" s="309"/>
      <c r="GS516" s="309"/>
      <c r="GT516" s="309"/>
      <c r="GU516" s="309"/>
      <c r="GV516" s="309"/>
      <c r="GW516" s="309"/>
      <c r="GX516" s="309"/>
      <c r="GY516" s="309"/>
      <c r="GZ516" s="309"/>
      <c r="HA516" s="309"/>
      <c r="HB516" s="309"/>
      <c r="HC516" s="309"/>
      <c r="HD516" s="309"/>
      <c r="HE516" s="309"/>
      <c r="HF516" s="309"/>
      <c r="HG516" s="309"/>
      <c r="HH516" s="309"/>
      <c r="HI516" s="309"/>
      <c r="HJ516" s="309"/>
      <c r="HK516" s="309"/>
      <c r="HL516" s="309"/>
      <c r="HM516" s="309"/>
      <c r="HN516" s="309"/>
      <c r="HO516" s="309"/>
      <c r="HP516" s="309"/>
      <c r="HQ516" s="309"/>
      <c r="HR516" s="309"/>
      <c r="HS516" s="309"/>
      <c r="HT516" s="309"/>
      <c r="HU516" s="309"/>
      <c r="HV516" s="309"/>
      <c r="HW516" s="309"/>
      <c r="HX516" s="309"/>
      <c r="HY516" s="309"/>
      <c r="HZ516" s="309"/>
      <c r="IA516" s="309"/>
      <c r="IB516" s="309"/>
      <c r="IC516" s="309"/>
      <c r="ID516" s="309"/>
      <c r="IE516" s="309"/>
      <c r="IF516" s="309"/>
      <c r="IG516" s="309"/>
      <c r="IH516" s="309"/>
    </row>
    <row r="517" spans="1:242" ht="12.75" customHeight="1" x14ac:dyDescent="0.25">
      <c r="A517" s="247"/>
      <c r="B517" s="264"/>
      <c r="C517" s="264"/>
      <c r="D517" s="307"/>
      <c r="E517" s="307"/>
      <c r="F517" s="307"/>
      <c r="G517" s="307"/>
      <c r="H517" s="307"/>
      <c r="I517" s="307"/>
      <c r="J517" s="307"/>
      <c r="K517" s="307"/>
      <c r="L517" s="307"/>
      <c r="M517" s="307"/>
      <c r="N517" s="307"/>
      <c r="O517" s="307"/>
      <c r="P517" s="307"/>
      <c r="Q517" s="307"/>
      <c r="R517" s="307"/>
      <c r="S517" s="307"/>
      <c r="T517" s="307"/>
      <c r="U517" s="307"/>
      <c r="V517" s="307"/>
      <c r="W517" s="307"/>
      <c r="X517" s="307"/>
      <c r="Y517" s="307"/>
      <c r="Z517" s="307"/>
      <c r="AA517" s="307"/>
      <c r="AB517" s="307"/>
      <c r="AC517" s="307"/>
      <c r="AD517" s="307"/>
      <c r="AE517" s="307"/>
      <c r="AF517" s="307"/>
      <c r="AG517" s="307"/>
      <c r="AH517" s="307"/>
      <c r="AI517" s="307"/>
      <c r="AJ517" s="307"/>
      <c r="AK517" s="307"/>
      <c r="AL517" s="307"/>
      <c r="AM517" s="307"/>
      <c r="AN517" s="307"/>
      <c r="AO517" s="307"/>
      <c r="AP517" s="307"/>
      <c r="AQ517" s="307"/>
      <c r="AR517" s="307"/>
      <c r="AS517" s="307"/>
      <c r="AT517" s="307"/>
      <c r="AU517" s="307"/>
      <c r="AV517" s="307"/>
      <c r="AW517" s="307"/>
      <c r="AX517" s="307"/>
      <c r="AY517" s="307"/>
      <c r="AZ517" s="307"/>
      <c r="BA517" s="307"/>
      <c r="BB517" s="307"/>
      <c r="BC517" s="307"/>
      <c r="BD517" s="307"/>
      <c r="BE517" s="307"/>
      <c r="BF517" s="307"/>
      <c r="BG517" s="307"/>
      <c r="BH517" s="307"/>
      <c r="BI517" s="307"/>
      <c r="BJ517" s="307"/>
      <c r="BK517" s="307"/>
      <c r="BL517" s="307"/>
      <c r="BM517" s="307"/>
      <c r="BN517" s="307"/>
      <c r="BO517" s="307"/>
      <c r="BP517" s="307"/>
      <c r="BQ517" s="307"/>
      <c r="BR517" s="307"/>
      <c r="BS517" s="307"/>
      <c r="BT517" s="409"/>
      <c r="BV517" s="309"/>
      <c r="BW517" s="309"/>
      <c r="BX517" s="309"/>
      <c r="BY517" s="309"/>
      <c r="BZ517" s="309"/>
      <c r="CA517" s="309"/>
      <c r="CB517" s="309"/>
      <c r="CC517" s="309"/>
      <c r="CD517" s="309"/>
      <c r="CE517" s="309"/>
      <c r="CF517" s="309"/>
      <c r="CG517" s="309"/>
      <c r="CH517" s="309"/>
      <c r="CI517" s="309"/>
      <c r="CJ517" s="309"/>
      <c r="CK517" s="309"/>
      <c r="CL517" s="309"/>
      <c r="CM517" s="309"/>
      <c r="CN517" s="309"/>
      <c r="CO517" s="309"/>
      <c r="CP517" s="309"/>
      <c r="CQ517" s="309"/>
      <c r="CR517" s="309"/>
      <c r="CS517" s="309"/>
      <c r="CT517" s="309"/>
      <c r="CU517" s="309"/>
      <c r="CV517" s="309"/>
      <c r="CW517" s="309"/>
      <c r="CX517" s="309"/>
      <c r="CY517" s="309"/>
      <c r="CZ517" s="309"/>
      <c r="DA517" s="309"/>
      <c r="DB517" s="309"/>
      <c r="DC517" s="309"/>
      <c r="DD517" s="309"/>
      <c r="DE517" s="309"/>
      <c r="DF517" s="309"/>
      <c r="DG517" s="309"/>
      <c r="DH517" s="309"/>
      <c r="DI517" s="309"/>
      <c r="DJ517" s="309"/>
      <c r="DK517" s="309"/>
      <c r="DL517" s="309"/>
      <c r="DM517" s="309"/>
      <c r="DN517" s="309"/>
      <c r="DO517" s="309"/>
      <c r="DP517" s="309"/>
      <c r="DQ517" s="309"/>
      <c r="DR517" s="309"/>
      <c r="DS517" s="309"/>
      <c r="DT517" s="309"/>
      <c r="DU517" s="309"/>
      <c r="DV517" s="309"/>
      <c r="DW517" s="309"/>
      <c r="DX517" s="309"/>
      <c r="DY517" s="309"/>
      <c r="DZ517" s="309"/>
      <c r="EA517" s="309"/>
      <c r="EB517" s="309"/>
      <c r="EC517" s="309"/>
      <c r="ED517" s="309"/>
      <c r="EE517" s="309"/>
      <c r="EF517" s="309"/>
      <c r="EG517" s="309"/>
      <c r="EH517" s="309"/>
      <c r="EI517" s="309"/>
      <c r="EJ517" s="309"/>
      <c r="EK517" s="309"/>
      <c r="EL517" s="309"/>
      <c r="EM517" s="309"/>
      <c r="EN517" s="309"/>
      <c r="EO517" s="309"/>
      <c r="EP517" s="309"/>
      <c r="EQ517" s="309"/>
      <c r="ER517" s="309"/>
      <c r="ES517" s="309"/>
      <c r="ET517" s="309"/>
      <c r="EU517" s="309"/>
      <c r="EV517" s="309"/>
      <c r="EW517" s="309"/>
      <c r="EX517" s="309"/>
      <c r="EY517" s="309"/>
      <c r="EZ517" s="309"/>
      <c r="FA517" s="309"/>
      <c r="FB517" s="309"/>
      <c r="FC517" s="309"/>
      <c r="FD517" s="309"/>
      <c r="FE517" s="309"/>
      <c r="FF517" s="309"/>
      <c r="FG517" s="309"/>
      <c r="FH517" s="309"/>
      <c r="FI517" s="309"/>
      <c r="FJ517" s="309"/>
      <c r="FK517" s="309"/>
      <c r="FL517" s="309"/>
      <c r="FM517" s="309"/>
      <c r="FN517" s="309"/>
      <c r="FO517" s="309"/>
      <c r="FP517" s="309"/>
      <c r="FQ517" s="309"/>
      <c r="FR517" s="309"/>
      <c r="FS517" s="309"/>
      <c r="FT517" s="309"/>
      <c r="FU517" s="309"/>
      <c r="FV517" s="309"/>
      <c r="FW517" s="309"/>
      <c r="FX517" s="309"/>
      <c r="FY517" s="309"/>
      <c r="FZ517" s="309"/>
      <c r="GA517" s="309"/>
      <c r="GB517" s="309"/>
      <c r="GC517" s="309"/>
      <c r="GD517" s="309"/>
      <c r="GE517" s="309"/>
      <c r="GF517" s="309"/>
      <c r="GG517" s="309"/>
      <c r="GH517" s="309"/>
      <c r="GI517" s="309"/>
      <c r="GJ517" s="309"/>
      <c r="GK517" s="309"/>
      <c r="GL517" s="309"/>
      <c r="GM517" s="309"/>
      <c r="GN517" s="309"/>
      <c r="GO517" s="309"/>
      <c r="GP517" s="309"/>
      <c r="GQ517" s="309"/>
      <c r="GR517" s="309"/>
      <c r="GS517" s="309"/>
      <c r="GT517" s="309"/>
      <c r="GU517" s="309"/>
      <c r="GV517" s="309"/>
      <c r="GW517" s="309"/>
      <c r="GX517" s="309"/>
      <c r="GY517" s="309"/>
      <c r="GZ517" s="309"/>
      <c r="HA517" s="309"/>
      <c r="HB517" s="309"/>
      <c r="HC517" s="309"/>
      <c r="HD517" s="309"/>
      <c r="HE517" s="309"/>
      <c r="HF517" s="309"/>
      <c r="HG517" s="309"/>
      <c r="HH517" s="309"/>
      <c r="HI517" s="309"/>
      <c r="HJ517" s="309"/>
      <c r="HK517" s="309"/>
      <c r="HL517" s="309"/>
      <c r="HM517" s="309"/>
      <c r="HN517" s="309"/>
      <c r="HO517" s="309"/>
      <c r="HP517" s="309"/>
      <c r="HQ517" s="309"/>
      <c r="HR517" s="309"/>
      <c r="HS517" s="309"/>
      <c r="HT517" s="309"/>
      <c r="HU517" s="309"/>
      <c r="HV517" s="309"/>
      <c r="HW517" s="309"/>
      <c r="HX517" s="309"/>
      <c r="HY517" s="309"/>
      <c r="HZ517" s="309"/>
      <c r="IA517" s="309"/>
      <c r="IB517" s="309"/>
      <c r="IC517" s="309"/>
      <c r="ID517" s="309"/>
      <c r="IE517" s="309"/>
      <c r="IF517" s="309"/>
      <c r="IG517" s="309"/>
      <c r="IH517" s="309"/>
    </row>
    <row r="518" spans="1:242" ht="12.75" customHeight="1" x14ac:dyDescent="0.25">
      <c r="A518" s="247"/>
      <c r="B518" s="264"/>
      <c r="C518" s="264"/>
      <c r="D518" s="307"/>
      <c r="E518" s="307"/>
      <c r="F518" s="307"/>
      <c r="G518" s="307"/>
      <c r="H518" s="307"/>
      <c r="I518" s="307"/>
      <c r="J518" s="307"/>
      <c r="K518" s="307"/>
      <c r="L518" s="307"/>
      <c r="M518" s="307"/>
      <c r="N518" s="307"/>
      <c r="O518" s="307"/>
      <c r="P518" s="307"/>
      <c r="Q518" s="307"/>
      <c r="R518" s="307"/>
      <c r="S518" s="307"/>
      <c r="T518" s="307"/>
      <c r="U518" s="307"/>
      <c r="V518" s="307"/>
      <c r="W518" s="307"/>
      <c r="X518" s="307"/>
      <c r="Y518" s="307"/>
      <c r="Z518" s="307"/>
      <c r="AA518" s="307"/>
      <c r="AB518" s="307"/>
      <c r="AC518" s="307"/>
      <c r="AD518" s="307"/>
      <c r="AE518" s="307"/>
      <c r="AF518" s="307"/>
      <c r="AG518" s="307"/>
      <c r="AH518" s="307"/>
      <c r="AI518" s="307"/>
      <c r="AJ518" s="307"/>
      <c r="AK518" s="307"/>
      <c r="AL518" s="307"/>
      <c r="AM518" s="307"/>
      <c r="AN518" s="307"/>
      <c r="AO518" s="307"/>
      <c r="AP518" s="307"/>
      <c r="AQ518" s="307"/>
      <c r="AR518" s="307"/>
      <c r="AS518" s="307"/>
      <c r="AT518" s="307"/>
      <c r="AU518" s="307"/>
      <c r="AV518" s="307"/>
      <c r="AW518" s="307"/>
      <c r="AX518" s="307"/>
      <c r="AY518" s="307"/>
      <c r="AZ518" s="307"/>
      <c r="BA518" s="307"/>
      <c r="BB518" s="307"/>
      <c r="BC518" s="307"/>
      <c r="BD518" s="307"/>
      <c r="BE518" s="307"/>
      <c r="BF518" s="307"/>
      <c r="BG518" s="307"/>
      <c r="BH518" s="307"/>
      <c r="BI518" s="307"/>
      <c r="BJ518" s="307"/>
      <c r="BK518" s="307"/>
      <c r="BL518" s="307"/>
      <c r="BM518" s="307"/>
      <c r="BN518" s="307"/>
      <c r="BO518" s="307"/>
      <c r="BP518" s="307"/>
      <c r="BQ518" s="307"/>
      <c r="BR518" s="307"/>
      <c r="BS518" s="307"/>
      <c r="BT518" s="409"/>
      <c r="BV518" s="309"/>
      <c r="BW518" s="309"/>
      <c r="BX518" s="309"/>
      <c r="BY518" s="309"/>
      <c r="BZ518" s="309"/>
      <c r="CA518" s="309"/>
      <c r="CB518" s="309"/>
      <c r="CC518" s="309"/>
      <c r="CD518" s="309"/>
      <c r="CE518" s="309"/>
      <c r="CF518" s="309"/>
      <c r="CG518" s="309"/>
      <c r="CH518" s="309"/>
      <c r="CI518" s="309"/>
      <c r="CJ518" s="309"/>
      <c r="CK518" s="309"/>
      <c r="CL518" s="309"/>
      <c r="CM518" s="309"/>
      <c r="CN518" s="309"/>
      <c r="CO518" s="309"/>
      <c r="CP518" s="309"/>
      <c r="CQ518" s="309"/>
      <c r="CR518" s="309"/>
      <c r="CS518" s="309"/>
      <c r="CT518" s="309"/>
      <c r="CU518" s="309"/>
      <c r="CV518" s="309"/>
      <c r="CW518" s="309"/>
      <c r="CX518" s="309"/>
      <c r="CY518" s="309"/>
      <c r="CZ518" s="309"/>
      <c r="DA518" s="309"/>
      <c r="DB518" s="309"/>
      <c r="DC518" s="309"/>
      <c r="DD518" s="309"/>
      <c r="DE518" s="309"/>
      <c r="DF518" s="309"/>
      <c r="DG518" s="309"/>
      <c r="DH518" s="309"/>
      <c r="DI518" s="309"/>
      <c r="DJ518" s="309"/>
      <c r="DK518" s="309"/>
      <c r="DL518" s="309"/>
      <c r="DM518" s="309"/>
      <c r="DN518" s="309"/>
      <c r="DO518" s="309"/>
      <c r="DP518" s="309"/>
      <c r="DQ518" s="309"/>
      <c r="DR518" s="309"/>
      <c r="DS518" s="309"/>
      <c r="DT518" s="309"/>
      <c r="DU518" s="309"/>
      <c r="DV518" s="309"/>
      <c r="DW518" s="309"/>
      <c r="DX518" s="309"/>
      <c r="DY518" s="309"/>
      <c r="DZ518" s="309"/>
      <c r="EA518" s="309"/>
      <c r="EB518" s="309"/>
      <c r="EC518" s="309"/>
      <c r="ED518" s="309"/>
      <c r="EE518" s="309"/>
      <c r="EF518" s="309"/>
      <c r="EG518" s="309"/>
      <c r="EH518" s="309"/>
      <c r="EI518" s="309"/>
      <c r="EJ518" s="309"/>
      <c r="EK518" s="309"/>
      <c r="EL518" s="309"/>
      <c r="EM518" s="309"/>
      <c r="EN518" s="309"/>
      <c r="EO518" s="309"/>
      <c r="EP518" s="309"/>
      <c r="EQ518" s="309"/>
      <c r="ER518" s="309"/>
      <c r="ES518" s="309"/>
      <c r="ET518" s="309"/>
      <c r="EU518" s="309"/>
      <c r="EV518" s="309"/>
      <c r="EW518" s="309"/>
      <c r="EX518" s="309"/>
      <c r="EY518" s="309"/>
      <c r="EZ518" s="309"/>
      <c r="FA518" s="309"/>
      <c r="FB518" s="309"/>
      <c r="FC518" s="309"/>
      <c r="FD518" s="309"/>
      <c r="FE518" s="309"/>
      <c r="FF518" s="309"/>
      <c r="FG518" s="309"/>
      <c r="FH518" s="309"/>
      <c r="FI518" s="309"/>
      <c r="FJ518" s="309"/>
      <c r="FK518" s="309"/>
      <c r="FL518" s="309"/>
      <c r="FM518" s="309"/>
      <c r="FN518" s="309"/>
      <c r="FO518" s="309"/>
      <c r="FP518" s="309"/>
      <c r="FQ518" s="309"/>
      <c r="FR518" s="309"/>
      <c r="FS518" s="309"/>
      <c r="FT518" s="309"/>
      <c r="FU518" s="309"/>
      <c r="FV518" s="309"/>
      <c r="FW518" s="309"/>
      <c r="FX518" s="309"/>
      <c r="FY518" s="309"/>
      <c r="FZ518" s="309"/>
      <c r="GA518" s="309"/>
      <c r="GB518" s="309"/>
      <c r="GC518" s="309"/>
      <c r="GD518" s="309"/>
      <c r="GE518" s="309"/>
      <c r="GF518" s="309"/>
      <c r="GG518" s="309"/>
      <c r="GH518" s="309"/>
      <c r="GI518" s="309"/>
      <c r="GJ518" s="309"/>
      <c r="GK518" s="309"/>
      <c r="GL518" s="309"/>
      <c r="GM518" s="309"/>
      <c r="GN518" s="309"/>
      <c r="GO518" s="309"/>
      <c r="GP518" s="309"/>
      <c r="GQ518" s="309"/>
      <c r="GR518" s="309"/>
      <c r="GS518" s="309"/>
      <c r="GT518" s="309"/>
      <c r="GU518" s="309"/>
      <c r="GV518" s="309"/>
      <c r="GW518" s="309"/>
      <c r="GX518" s="309"/>
      <c r="GY518" s="309"/>
      <c r="GZ518" s="309"/>
      <c r="HA518" s="309"/>
      <c r="HB518" s="309"/>
      <c r="HC518" s="309"/>
      <c r="HD518" s="309"/>
      <c r="HE518" s="309"/>
      <c r="HF518" s="309"/>
      <c r="HG518" s="309"/>
      <c r="HH518" s="309"/>
      <c r="HI518" s="309"/>
      <c r="HJ518" s="309"/>
      <c r="HK518" s="309"/>
      <c r="HL518" s="309"/>
      <c r="HM518" s="309"/>
      <c r="HN518" s="309"/>
      <c r="HO518" s="309"/>
      <c r="HP518" s="309"/>
      <c r="HQ518" s="309"/>
      <c r="HR518" s="309"/>
      <c r="HS518" s="309"/>
      <c r="HT518" s="309"/>
      <c r="HU518" s="309"/>
      <c r="HV518" s="309"/>
      <c r="HW518" s="309"/>
      <c r="HX518" s="309"/>
      <c r="HY518" s="309"/>
      <c r="HZ518" s="309"/>
      <c r="IA518" s="309"/>
      <c r="IB518" s="309"/>
      <c r="IC518" s="309"/>
      <c r="ID518" s="309"/>
      <c r="IE518" s="309"/>
      <c r="IF518" s="309"/>
      <c r="IG518" s="309"/>
      <c r="IH518" s="309"/>
    </row>
    <row r="519" spans="1:242" ht="12.75" customHeight="1" x14ac:dyDescent="0.25">
      <c r="A519" s="247"/>
      <c r="B519" s="264"/>
      <c r="C519" s="264"/>
      <c r="D519" s="307"/>
      <c r="E519" s="307"/>
      <c r="F519" s="307"/>
      <c r="G519" s="307"/>
      <c r="H519" s="307"/>
      <c r="I519" s="307"/>
      <c r="J519" s="307"/>
      <c r="K519" s="307"/>
      <c r="L519" s="307"/>
      <c r="M519" s="307"/>
      <c r="N519" s="307"/>
      <c r="O519" s="307"/>
      <c r="P519" s="307"/>
      <c r="Q519" s="307"/>
      <c r="R519" s="307"/>
      <c r="S519" s="307"/>
      <c r="T519" s="307"/>
      <c r="U519" s="307"/>
      <c r="V519" s="307"/>
      <c r="W519" s="307"/>
      <c r="X519" s="307"/>
      <c r="Y519" s="307"/>
      <c r="Z519" s="307"/>
      <c r="AA519" s="307"/>
      <c r="AB519" s="307"/>
      <c r="AC519" s="307"/>
      <c r="AD519" s="307"/>
      <c r="AE519" s="307"/>
      <c r="AF519" s="307"/>
      <c r="AG519" s="307"/>
      <c r="AH519" s="307"/>
      <c r="AI519" s="307"/>
      <c r="AJ519" s="307"/>
      <c r="AK519" s="307"/>
      <c r="AL519" s="307"/>
      <c r="AM519" s="307"/>
      <c r="AN519" s="307"/>
      <c r="AO519" s="307"/>
      <c r="AP519" s="307"/>
      <c r="AQ519" s="307"/>
      <c r="AR519" s="307"/>
      <c r="AS519" s="307"/>
      <c r="AT519" s="307"/>
      <c r="AU519" s="307"/>
      <c r="AV519" s="307"/>
      <c r="AW519" s="307"/>
      <c r="AX519" s="307"/>
      <c r="AY519" s="307"/>
      <c r="AZ519" s="307"/>
      <c r="BA519" s="307"/>
      <c r="BB519" s="307"/>
      <c r="BC519" s="307"/>
      <c r="BD519" s="307"/>
      <c r="BE519" s="307"/>
      <c r="BF519" s="307"/>
      <c r="BG519" s="307"/>
      <c r="BH519" s="307"/>
      <c r="BI519" s="307"/>
      <c r="BJ519" s="307"/>
      <c r="BK519" s="307"/>
      <c r="BL519" s="307"/>
      <c r="BM519" s="307"/>
      <c r="BN519" s="307"/>
      <c r="BO519" s="307"/>
      <c r="BP519" s="307"/>
      <c r="BQ519" s="307"/>
      <c r="BR519" s="307"/>
      <c r="BS519" s="307"/>
      <c r="BT519" s="409"/>
      <c r="BV519" s="309"/>
      <c r="BW519" s="309"/>
      <c r="BX519" s="309"/>
      <c r="BY519" s="309"/>
      <c r="BZ519" s="309"/>
      <c r="CA519" s="309"/>
      <c r="CB519" s="309"/>
      <c r="CC519" s="309"/>
      <c r="CD519" s="309"/>
      <c r="CE519" s="309"/>
      <c r="CF519" s="309"/>
      <c r="CG519" s="309"/>
      <c r="CH519" s="309"/>
      <c r="CI519" s="309"/>
      <c r="CJ519" s="309"/>
      <c r="CK519" s="309"/>
      <c r="CL519" s="309"/>
      <c r="CM519" s="309"/>
      <c r="CN519" s="309"/>
      <c r="CO519" s="309"/>
      <c r="CP519" s="309"/>
      <c r="CQ519" s="309"/>
      <c r="CR519" s="309"/>
      <c r="CS519" s="309"/>
      <c r="CT519" s="309"/>
      <c r="CU519" s="309"/>
      <c r="CV519" s="309"/>
      <c r="CW519" s="309"/>
      <c r="CX519" s="309"/>
      <c r="CY519" s="309"/>
      <c r="CZ519" s="309"/>
      <c r="DA519" s="309"/>
      <c r="DB519" s="309"/>
      <c r="DC519" s="309"/>
      <c r="DD519" s="309"/>
      <c r="DE519" s="309"/>
      <c r="DF519" s="309"/>
      <c r="DG519" s="309"/>
      <c r="DH519" s="309"/>
      <c r="DI519" s="309"/>
      <c r="DJ519" s="309"/>
      <c r="DK519" s="309"/>
      <c r="DL519" s="309"/>
      <c r="DM519" s="309"/>
      <c r="DN519" s="309"/>
      <c r="DO519" s="309"/>
      <c r="DP519" s="309"/>
      <c r="DQ519" s="309"/>
      <c r="DR519" s="309"/>
      <c r="DS519" s="309"/>
      <c r="DT519" s="309"/>
      <c r="DU519" s="309"/>
      <c r="DV519" s="309"/>
      <c r="DW519" s="309"/>
      <c r="DX519" s="309"/>
      <c r="DY519" s="309"/>
      <c r="DZ519" s="309"/>
      <c r="EA519" s="309"/>
      <c r="EB519" s="309"/>
      <c r="EC519" s="309"/>
      <c r="ED519" s="309"/>
      <c r="EE519" s="309"/>
      <c r="EF519" s="309"/>
      <c r="EG519" s="309"/>
      <c r="EH519" s="309"/>
      <c r="EI519" s="309"/>
      <c r="EJ519" s="309"/>
      <c r="EK519" s="309"/>
      <c r="EL519" s="309"/>
      <c r="EM519" s="309"/>
      <c r="EN519" s="309"/>
      <c r="EO519" s="309"/>
      <c r="EP519" s="309"/>
      <c r="EQ519" s="309"/>
      <c r="ER519" s="309"/>
      <c r="ES519" s="309"/>
      <c r="ET519" s="309"/>
      <c r="EU519" s="309"/>
      <c r="EV519" s="309"/>
      <c r="EW519" s="309"/>
      <c r="EX519" s="309"/>
      <c r="EY519" s="309"/>
      <c r="EZ519" s="309"/>
      <c r="FA519" s="309"/>
      <c r="FB519" s="309"/>
      <c r="FC519" s="309"/>
      <c r="FD519" s="309"/>
      <c r="FE519" s="309"/>
      <c r="FF519" s="309"/>
      <c r="FG519" s="309"/>
      <c r="FH519" s="309"/>
      <c r="FI519" s="309"/>
      <c r="FJ519" s="309"/>
      <c r="FK519" s="309"/>
      <c r="FL519" s="309"/>
      <c r="FM519" s="309"/>
      <c r="FN519" s="309"/>
      <c r="FO519" s="309"/>
      <c r="FP519" s="309"/>
      <c r="FQ519" s="309"/>
      <c r="FR519" s="309"/>
      <c r="FS519" s="309"/>
      <c r="FT519" s="309"/>
      <c r="FU519" s="309"/>
      <c r="FV519" s="309"/>
      <c r="FW519" s="309"/>
      <c r="FX519" s="309"/>
      <c r="FY519" s="309"/>
      <c r="FZ519" s="309"/>
      <c r="GA519" s="309"/>
      <c r="GB519" s="309"/>
      <c r="GC519" s="309"/>
      <c r="GD519" s="309"/>
      <c r="GE519" s="309"/>
      <c r="GF519" s="309"/>
      <c r="GG519" s="309"/>
      <c r="GH519" s="309"/>
      <c r="GI519" s="309"/>
      <c r="GJ519" s="309"/>
      <c r="GK519" s="309"/>
      <c r="GL519" s="309"/>
      <c r="GM519" s="309"/>
      <c r="GN519" s="309"/>
      <c r="GO519" s="309"/>
      <c r="GP519" s="309"/>
      <c r="GQ519" s="309"/>
      <c r="GR519" s="309"/>
      <c r="GS519" s="309"/>
      <c r="GT519" s="309"/>
      <c r="GU519" s="309"/>
      <c r="GV519" s="309"/>
      <c r="GW519" s="309"/>
      <c r="GX519" s="309"/>
      <c r="GY519" s="309"/>
      <c r="GZ519" s="309"/>
      <c r="HA519" s="309"/>
      <c r="HB519" s="309"/>
      <c r="HC519" s="309"/>
      <c r="HD519" s="309"/>
      <c r="HE519" s="309"/>
      <c r="HF519" s="309"/>
      <c r="HG519" s="309"/>
      <c r="HH519" s="309"/>
      <c r="HI519" s="309"/>
      <c r="HJ519" s="309"/>
      <c r="HK519" s="309"/>
      <c r="HL519" s="309"/>
      <c r="HM519" s="309"/>
      <c r="HN519" s="309"/>
      <c r="HO519" s="309"/>
      <c r="HP519" s="309"/>
      <c r="HQ519" s="309"/>
      <c r="HR519" s="309"/>
      <c r="HS519" s="309"/>
      <c r="HT519" s="309"/>
      <c r="HU519" s="309"/>
      <c r="HV519" s="309"/>
      <c r="HW519" s="309"/>
      <c r="HX519" s="309"/>
      <c r="HY519" s="309"/>
      <c r="HZ519" s="309"/>
      <c r="IA519" s="309"/>
      <c r="IB519" s="309"/>
      <c r="IC519" s="309"/>
      <c r="ID519" s="309"/>
      <c r="IE519" s="309"/>
      <c r="IF519" s="309"/>
      <c r="IG519" s="309"/>
      <c r="IH519" s="309"/>
    </row>
    <row r="520" spans="1:242" ht="12.75" customHeight="1" x14ac:dyDescent="0.25">
      <c r="A520" s="247"/>
      <c r="B520" s="264"/>
      <c r="C520" s="264"/>
      <c r="D520" s="307"/>
      <c r="E520" s="307"/>
      <c r="F520" s="307"/>
      <c r="G520" s="307"/>
      <c r="H520" s="307"/>
      <c r="I520" s="307"/>
      <c r="J520" s="307"/>
      <c r="K520" s="307"/>
      <c r="L520" s="307"/>
      <c r="M520" s="307"/>
      <c r="N520" s="307"/>
      <c r="O520" s="307"/>
      <c r="P520" s="307"/>
      <c r="Q520" s="307"/>
      <c r="R520" s="307"/>
      <c r="S520" s="307"/>
      <c r="T520" s="307"/>
      <c r="U520" s="307"/>
      <c r="V520" s="307"/>
      <c r="W520" s="307"/>
      <c r="X520" s="307"/>
      <c r="Y520" s="307"/>
      <c r="Z520" s="307"/>
      <c r="AA520" s="307"/>
      <c r="AB520" s="307"/>
      <c r="AC520" s="307"/>
      <c r="AD520" s="307"/>
      <c r="AE520" s="307"/>
      <c r="AF520" s="307"/>
      <c r="AG520" s="307"/>
      <c r="AH520" s="307"/>
      <c r="AI520" s="307"/>
      <c r="AJ520" s="307"/>
      <c r="AK520" s="307"/>
      <c r="AL520" s="307"/>
      <c r="AM520" s="307"/>
      <c r="AN520" s="307"/>
      <c r="AO520" s="307"/>
      <c r="AP520" s="307"/>
      <c r="AQ520" s="307"/>
      <c r="AR520" s="307"/>
      <c r="AS520" s="307"/>
      <c r="AT520" s="307"/>
      <c r="AU520" s="307"/>
      <c r="AV520" s="307"/>
      <c r="AW520" s="307"/>
      <c r="AX520" s="307"/>
      <c r="AY520" s="307"/>
      <c r="AZ520" s="307"/>
      <c r="BA520" s="307"/>
      <c r="BB520" s="307"/>
      <c r="BC520" s="307"/>
      <c r="BD520" s="307"/>
      <c r="BE520" s="307"/>
      <c r="BF520" s="307"/>
      <c r="BG520" s="307"/>
      <c r="BH520" s="307"/>
      <c r="BI520" s="307"/>
      <c r="BJ520" s="307"/>
      <c r="BK520" s="307"/>
      <c r="BL520" s="307"/>
      <c r="BM520" s="307"/>
      <c r="BN520" s="307"/>
      <c r="BO520" s="307"/>
      <c r="BP520" s="307"/>
      <c r="BQ520" s="307"/>
      <c r="BR520" s="307"/>
      <c r="BS520" s="307"/>
      <c r="BT520" s="409"/>
      <c r="BV520" s="309"/>
      <c r="BW520" s="309"/>
      <c r="BX520" s="309"/>
      <c r="BY520" s="309"/>
      <c r="BZ520" s="309"/>
      <c r="CA520" s="309"/>
      <c r="CB520" s="309"/>
      <c r="CC520" s="309"/>
      <c r="CD520" s="309"/>
      <c r="CE520" s="309"/>
      <c r="CF520" s="309"/>
      <c r="CG520" s="309"/>
      <c r="CH520" s="309"/>
      <c r="CI520" s="309"/>
      <c r="CJ520" s="309"/>
      <c r="CK520" s="309"/>
      <c r="CL520" s="309"/>
      <c r="CM520" s="309"/>
      <c r="CN520" s="309"/>
      <c r="CO520" s="309"/>
      <c r="CP520" s="309"/>
      <c r="CQ520" s="309"/>
      <c r="CR520" s="309"/>
      <c r="CS520" s="309"/>
      <c r="CT520" s="309"/>
      <c r="CU520" s="309"/>
      <c r="CV520" s="309"/>
      <c r="CW520" s="309"/>
      <c r="CX520" s="309"/>
      <c r="CY520" s="309"/>
      <c r="CZ520" s="309"/>
      <c r="DA520" s="309"/>
      <c r="DB520" s="309"/>
      <c r="DC520" s="309"/>
      <c r="DD520" s="309"/>
      <c r="DE520" s="309"/>
      <c r="DF520" s="309"/>
      <c r="DG520" s="309"/>
      <c r="DH520" s="309"/>
      <c r="DI520" s="309"/>
      <c r="DJ520" s="309"/>
      <c r="DK520" s="309"/>
      <c r="DL520" s="309"/>
      <c r="DM520" s="309"/>
      <c r="DN520" s="309"/>
      <c r="DO520" s="309"/>
      <c r="DP520" s="309"/>
      <c r="DQ520" s="309"/>
      <c r="DR520" s="309"/>
      <c r="DS520" s="309"/>
      <c r="DT520" s="309"/>
      <c r="DU520" s="309"/>
      <c r="DV520" s="309"/>
      <c r="DW520" s="309"/>
      <c r="DX520" s="309"/>
      <c r="DY520" s="309"/>
      <c r="DZ520" s="309"/>
      <c r="EA520" s="309"/>
      <c r="EB520" s="309"/>
      <c r="EC520" s="309"/>
      <c r="ED520" s="309"/>
      <c r="EE520" s="309"/>
      <c r="EF520" s="309"/>
      <c r="EG520" s="309"/>
      <c r="EH520" s="309"/>
      <c r="EI520" s="309"/>
      <c r="EJ520" s="309"/>
      <c r="EK520" s="309"/>
      <c r="EL520" s="309"/>
      <c r="EM520" s="309"/>
      <c r="EN520" s="309"/>
      <c r="EO520" s="309"/>
      <c r="EP520" s="309"/>
      <c r="EQ520" s="309"/>
      <c r="ER520" s="309"/>
      <c r="ES520" s="309"/>
      <c r="ET520" s="309"/>
      <c r="EU520" s="309"/>
      <c r="EV520" s="309"/>
      <c r="EW520" s="309"/>
      <c r="EX520" s="309"/>
      <c r="EY520" s="309"/>
      <c r="EZ520" s="309"/>
      <c r="FA520" s="309"/>
      <c r="FB520" s="309"/>
      <c r="FC520" s="309"/>
      <c r="FD520" s="309"/>
      <c r="FE520" s="309"/>
      <c r="FF520" s="309"/>
      <c r="FG520" s="309"/>
      <c r="FH520" s="309"/>
      <c r="FI520" s="309"/>
      <c r="FJ520" s="309"/>
      <c r="FK520" s="309"/>
      <c r="FL520" s="309"/>
      <c r="FM520" s="309"/>
      <c r="FN520" s="309"/>
      <c r="FO520" s="309"/>
      <c r="FP520" s="309"/>
      <c r="FQ520" s="309"/>
      <c r="FR520" s="309"/>
      <c r="FS520" s="309"/>
      <c r="FT520" s="309"/>
      <c r="FU520" s="309"/>
      <c r="FV520" s="309"/>
      <c r="FW520" s="309"/>
      <c r="FX520" s="309"/>
      <c r="FY520" s="309"/>
      <c r="FZ520" s="309"/>
      <c r="GA520" s="309"/>
      <c r="GB520" s="309"/>
      <c r="GC520" s="309"/>
      <c r="GD520" s="309"/>
      <c r="GE520" s="309"/>
      <c r="GF520" s="309"/>
      <c r="GG520" s="309"/>
      <c r="GH520" s="309"/>
      <c r="GI520" s="309"/>
      <c r="GJ520" s="309"/>
      <c r="GK520" s="309"/>
      <c r="GL520" s="309"/>
      <c r="GM520" s="309"/>
      <c r="GN520" s="309"/>
      <c r="GO520" s="309"/>
      <c r="GP520" s="309"/>
      <c r="GQ520" s="309"/>
      <c r="GR520" s="309"/>
      <c r="GS520" s="309"/>
      <c r="GT520" s="309"/>
      <c r="GU520" s="309"/>
      <c r="GV520" s="309"/>
      <c r="GW520" s="309"/>
      <c r="GX520" s="309"/>
      <c r="GY520" s="309"/>
      <c r="GZ520" s="309"/>
      <c r="HA520" s="309"/>
      <c r="HB520" s="309"/>
      <c r="HC520" s="309"/>
      <c r="HD520" s="309"/>
      <c r="HE520" s="309"/>
      <c r="HF520" s="309"/>
      <c r="HG520" s="309"/>
      <c r="HH520" s="309"/>
      <c r="HI520" s="309"/>
      <c r="HJ520" s="309"/>
      <c r="HK520" s="309"/>
      <c r="HL520" s="309"/>
      <c r="HM520" s="309"/>
      <c r="HN520" s="309"/>
      <c r="HO520" s="309"/>
      <c r="HP520" s="309"/>
      <c r="HQ520" s="309"/>
      <c r="HR520" s="309"/>
      <c r="HS520" s="309"/>
      <c r="HT520" s="309"/>
      <c r="HU520" s="309"/>
      <c r="HV520" s="309"/>
      <c r="HW520" s="309"/>
      <c r="HX520" s="309"/>
      <c r="HY520" s="309"/>
      <c r="HZ520" s="309"/>
      <c r="IA520" s="309"/>
      <c r="IB520" s="309"/>
      <c r="IC520" s="309"/>
      <c r="ID520" s="309"/>
      <c r="IE520" s="309"/>
      <c r="IF520" s="309"/>
      <c r="IG520" s="309"/>
      <c r="IH520" s="309"/>
    </row>
    <row r="521" spans="1:242" ht="12.75" customHeight="1" x14ac:dyDescent="0.25">
      <c r="A521" s="247"/>
      <c r="B521" s="264"/>
      <c r="C521" s="264"/>
      <c r="D521" s="307"/>
      <c r="E521" s="307"/>
      <c r="F521" s="307"/>
      <c r="G521" s="307"/>
      <c r="H521" s="307"/>
      <c r="I521" s="307"/>
      <c r="J521" s="307"/>
      <c r="K521" s="307"/>
      <c r="L521" s="307"/>
      <c r="M521" s="307"/>
      <c r="N521" s="307"/>
      <c r="O521" s="307"/>
      <c r="P521" s="307"/>
      <c r="Q521" s="307"/>
      <c r="R521" s="307"/>
      <c r="S521" s="307"/>
      <c r="T521" s="307"/>
      <c r="U521" s="307"/>
      <c r="V521" s="307"/>
      <c r="W521" s="307"/>
      <c r="X521" s="307"/>
      <c r="Y521" s="307"/>
      <c r="Z521" s="307"/>
      <c r="AA521" s="307"/>
      <c r="AB521" s="307"/>
      <c r="AC521" s="307"/>
      <c r="AD521" s="307"/>
      <c r="AE521" s="307"/>
      <c r="AF521" s="307"/>
      <c r="AG521" s="307"/>
      <c r="AH521" s="307"/>
      <c r="AI521" s="307"/>
      <c r="AJ521" s="307"/>
      <c r="AK521" s="307"/>
      <c r="AL521" s="307"/>
      <c r="AM521" s="307"/>
      <c r="AN521" s="307"/>
      <c r="AO521" s="307"/>
      <c r="AP521" s="307"/>
      <c r="AQ521" s="307"/>
      <c r="AR521" s="307"/>
      <c r="AS521" s="307"/>
      <c r="AT521" s="307"/>
      <c r="AU521" s="307"/>
      <c r="AV521" s="307"/>
      <c r="AW521" s="307"/>
      <c r="AX521" s="307"/>
      <c r="AY521" s="307"/>
      <c r="AZ521" s="307"/>
      <c r="BA521" s="307"/>
      <c r="BB521" s="307"/>
      <c r="BC521" s="307"/>
      <c r="BD521" s="307"/>
      <c r="BE521" s="307"/>
      <c r="BF521" s="307"/>
      <c r="BG521" s="307"/>
      <c r="BH521" s="307"/>
      <c r="BI521" s="307"/>
      <c r="BJ521" s="307"/>
      <c r="BK521" s="307"/>
      <c r="BL521" s="307"/>
      <c r="BM521" s="307"/>
      <c r="BN521" s="307"/>
      <c r="BO521" s="307"/>
      <c r="BP521" s="307"/>
      <c r="BQ521" s="307"/>
      <c r="BR521" s="307"/>
      <c r="BS521" s="307"/>
      <c r="BT521" s="409"/>
      <c r="BV521" s="309"/>
      <c r="BW521" s="309"/>
      <c r="BX521" s="309"/>
      <c r="BY521" s="309"/>
      <c r="BZ521" s="309"/>
      <c r="CA521" s="309"/>
      <c r="CB521" s="309"/>
      <c r="CC521" s="309"/>
      <c r="CD521" s="309"/>
      <c r="CE521" s="309"/>
      <c r="CF521" s="309"/>
      <c r="CG521" s="309"/>
      <c r="CH521" s="309"/>
      <c r="CI521" s="309"/>
      <c r="CJ521" s="309"/>
      <c r="CK521" s="309"/>
      <c r="CL521" s="309"/>
      <c r="CM521" s="309"/>
      <c r="CN521" s="309"/>
      <c r="CO521" s="309"/>
      <c r="CP521" s="309"/>
      <c r="CQ521" s="309"/>
      <c r="CR521" s="309"/>
      <c r="CS521" s="309"/>
      <c r="CT521" s="309"/>
      <c r="CU521" s="309"/>
      <c r="CV521" s="309"/>
      <c r="CW521" s="309"/>
      <c r="CX521" s="309"/>
      <c r="CY521" s="309"/>
      <c r="CZ521" s="309"/>
      <c r="DA521" s="309"/>
      <c r="DB521" s="309"/>
      <c r="DC521" s="309"/>
      <c r="DD521" s="309"/>
      <c r="DE521" s="309"/>
      <c r="DF521" s="309"/>
      <c r="DG521" s="309"/>
      <c r="DH521" s="309"/>
      <c r="DI521" s="309"/>
      <c r="DJ521" s="309"/>
      <c r="DK521" s="309"/>
      <c r="DL521" s="309"/>
      <c r="DM521" s="309"/>
      <c r="DN521" s="309"/>
      <c r="DO521" s="309"/>
      <c r="DP521" s="309"/>
      <c r="DQ521" s="309"/>
      <c r="DR521" s="309"/>
      <c r="DS521" s="309"/>
      <c r="DT521" s="309"/>
      <c r="DU521" s="309"/>
      <c r="DV521" s="309"/>
      <c r="DW521" s="309"/>
      <c r="DX521" s="309"/>
      <c r="DY521" s="309"/>
      <c r="DZ521" s="309"/>
      <c r="EA521" s="309"/>
      <c r="EB521" s="309"/>
      <c r="EC521" s="309"/>
      <c r="ED521" s="309"/>
      <c r="EE521" s="309"/>
      <c r="EF521" s="309"/>
      <c r="EG521" s="309"/>
      <c r="EH521" s="309"/>
      <c r="EI521" s="309"/>
      <c r="EJ521" s="309"/>
      <c r="EK521" s="309"/>
      <c r="EL521" s="309"/>
      <c r="EM521" s="309"/>
      <c r="EN521" s="309"/>
      <c r="EO521" s="309"/>
      <c r="EP521" s="309"/>
      <c r="EQ521" s="309"/>
      <c r="ER521" s="309"/>
      <c r="ES521" s="309"/>
      <c r="ET521" s="309"/>
      <c r="EU521" s="309"/>
      <c r="EV521" s="309"/>
      <c r="EW521" s="309"/>
      <c r="EX521" s="309"/>
      <c r="EY521" s="309"/>
      <c r="EZ521" s="309"/>
      <c r="FA521" s="309"/>
      <c r="FB521" s="309"/>
      <c r="FC521" s="309"/>
      <c r="FD521" s="309"/>
      <c r="FE521" s="309"/>
      <c r="FF521" s="309"/>
      <c r="FG521" s="309"/>
      <c r="FH521" s="309"/>
      <c r="FI521" s="309"/>
      <c r="FJ521" s="309"/>
      <c r="FK521" s="309"/>
      <c r="FL521" s="309"/>
      <c r="FM521" s="309"/>
      <c r="FN521" s="309"/>
      <c r="FO521" s="309"/>
      <c r="FP521" s="309"/>
      <c r="FQ521" s="309"/>
      <c r="FR521" s="309"/>
      <c r="FS521" s="309"/>
      <c r="FT521" s="309"/>
      <c r="FU521" s="309"/>
      <c r="FV521" s="309"/>
      <c r="FW521" s="309"/>
      <c r="FX521" s="309"/>
      <c r="FY521" s="309"/>
      <c r="FZ521" s="309"/>
      <c r="GA521" s="309"/>
      <c r="GB521" s="309"/>
      <c r="GC521" s="309"/>
      <c r="GD521" s="309"/>
      <c r="GE521" s="309"/>
      <c r="GF521" s="309"/>
      <c r="GG521" s="309"/>
      <c r="GH521" s="309"/>
      <c r="GI521" s="309"/>
      <c r="GJ521" s="309"/>
      <c r="GK521" s="309"/>
      <c r="GL521" s="309"/>
      <c r="GM521" s="309"/>
      <c r="GN521" s="309"/>
      <c r="GO521" s="309"/>
      <c r="GP521" s="309"/>
      <c r="GQ521" s="309"/>
      <c r="GR521" s="309"/>
      <c r="GS521" s="309"/>
      <c r="GT521" s="309"/>
      <c r="GU521" s="309"/>
      <c r="GV521" s="309"/>
      <c r="GW521" s="309"/>
      <c r="GX521" s="309"/>
      <c r="GY521" s="309"/>
      <c r="GZ521" s="309"/>
      <c r="HA521" s="309"/>
      <c r="HB521" s="309"/>
      <c r="HC521" s="309"/>
      <c r="HD521" s="309"/>
      <c r="HE521" s="309"/>
      <c r="HF521" s="309"/>
      <c r="HG521" s="309"/>
      <c r="HH521" s="309"/>
      <c r="HI521" s="309"/>
      <c r="HJ521" s="309"/>
      <c r="HK521" s="309"/>
      <c r="HL521" s="309"/>
      <c r="HM521" s="309"/>
      <c r="HN521" s="309"/>
      <c r="HO521" s="309"/>
      <c r="HP521" s="309"/>
      <c r="HQ521" s="309"/>
      <c r="HR521" s="309"/>
      <c r="HS521" s="309"/>
      <c r="HT521" s="309"/>
      <c r="HU521" s="309"/>
      <c r="HV521" s="309"/>
      <c r="HW521" s="309"/>
      <c r="HX521" s="309"/>
      <c r="HY521" s="309"/>
      <c r="HZ521" s="309"/>
      <c r="IA521" s="309"/>
      <c r="IB521" s="309"/>
      <c r="IC521" s="309"/>
      <c r="ID521" s="309"/>
      <c r="IE521" s="309"/>
      <c r="IF521" s="309"/>
      <c r="IG521" s="309"/>
      <c r="IH521" s="309"/>
    </row>
    <row r="522" spans="1:242" ht="12.75" customHeight="1" x14ac:dyDescent="0.25">
      <c r="A522" s="247"/>
      <c r="B522" s="264"/>
      <c r="C522" s="264"/>
      <c r="D522" s="307"/>
      <c r="E522" s="307"/>
      <c r="F522" s="307"/>
      <c r="G522" s="307"/>
      <c r="H522" s="307"/>
      <c r="I522" s="307"/>
      <c r="J522" s="307"/>
      <c r="K522" s="307"/>
      <c r="L522" s="307"/>
      <c r="M522" s="307"/>
      <c r="N522" s="307"/>
      <c r="O522" s="307"/>
      <c r="P522" s="307"/>
      <c r="Q522" s="307"/>
      <c r="R522" s="307"/>
      <c r="S522" s="307"/>
      <c r="T522" s="307"/>
      <c r="U522" s="307"/>
      <c r="V522" s="307"/>
      <c r="W522" s="307"/>
      <c r="X522" s="307"/>
      <c r="Y522" s="307"/>
      <c r="Z522" s="307"/>
      <c r="AA522" s="307"/>
      <c r="AB522" s="307"/>
      <c r="AC522" s="307"/>
      <c r="AD522" s="307"/>
      <c r="AE522" s="307"/>
      <c r="AF522" s="307"/>
      <c r="AG522" s="307"/>
      <c r="AH522" s="307"/>
      <c r="AI522" s="307"/>
      <c r="AJ522" s="307"/>
      <c r="AK522" s="307"/>
      <c r="AL522" s="307"/>
      <c r="AM522" s="307"/>
      <c r="AN522" s="307"/>
      <c r="AO522" s="307"/>
      <c r="AP522" s="307"/>
      <c r="AQ522" s="307"/>
      <c r="AR522" s="307"/>
      <c r="AS522" s="307"/>
      <c r="AT522" s="307"/>
      <c r="AU522" s="307"/>
      <c r="AV522" s="307"/>
      <c r="AW522" s="307"/>
      <c r="AX522" s="307"/>
      <c r="AY522" s="307"/>
      <c r="AZ522" s="307"/>
      <c r="BA522" s="307"/>
      <c r="BB522" s="307"/>
      <c r="BC522" s="307"/>
      <c r="BD522" s="307"/>
      <c r="BE522" s="307"/>
      <c r="BF522" s="307"/>
      <c r="BG522" s="307"/>
      <c r="BH522" s="307"/>
      <c r="BI522" s="307"/>
      <c r="BJ522" s="307"/>
      <c r="BK522" s="307"/>
      <c r="BL522" s="307"/>
      <c r="BM522" s="307"/>
      <c r="BN522" s="307"/>
      <c r="BO522" s="307"/>
      <c r="BP522" s="307"/>
      <c r="BQ522" s="307"/>
      <c r="BR522" s="307"/>
      <c r="BS522" s="307"/>
      <c r="BT522" s="409"/>
      <c r="BV522" s="309"/>
      <c r="BW522" s="309"/>
      <c r="BX522" s="309"/>
      <c r="BY522" s="309"/>
      <c r="BZ522" s="309"/>
      <c r="CA522" s="309"/>
      <c r="CB522" s="309"/>
      <c r="CC522" s="309"/>
      <c r="CD522" s="309"/>
      <c r="CE522" s="309"/>
      <c r="CF522" s="309"/>
      <c r="CG522" s="309"/>
      <c r="CH522" s="309"/>
      <c r="CI522" s="309"/>
      <c r="CJ522" s="309"/>
      <c r="CK522" s="309"/>
      <c r="CL522" s="309"/>
      <c r="CM522" s="309"/>
      <c r="CN522" s="309"/>
      <c r="CO522" s="309"/>
      <c r="CP522" s="309"/>
      <c r="CQ522" s="309"/>
      <c r="CR522" s="309"/>
      <c r="CS522" s="309"/>
      <c r="CT522" s="309"/>
      <c r="CU522" s="309"/>
      <c r="CV522" s="309"/>
      <c r="CW522" s="309"/>
      <c r="CX522" s="309"/>
      <c r="CY522" s="309"/>
      <c r="CZ522" s="309"/>
      <c r="DA522" s="309"/>
      <c r="DB522" s="309"/>
      <c r="DC522" s="309"/>
      <c r="DD522" s="309"/>
      <c r="DE522" s="309"/>
      <c r="DF522" s="309"/>
      <c r="DG522" s="309"/>
      <c r="DH522" s="309"/>
      <c r="DI522" s="309"/>
      <c r="DJ522" s="309"/>
      <c r="DK522" s="309"/>
      <c r="DL522" s="309"/>
      <c r="DM522" s="309"/>
      <c r="DN522" s="309"/>
      <c r="DO522" s="309"/>
      <c r="DP522" s="309"/>
      <c r="DQ522" s="309"/>
      <c r="DR522" s="309"/>
      <c r="DS522" s="309"/>
      <c r="DT522" s="309"/>
      <c r="DU522" s="309"/>
      <c r="DV522" s="309"/>
      <c r="DW522" s="309"/>
      <c r="DX522" s="309"/>
      <c r="DY522" s="309"/>
      <c r="DZ522" s="309"/>
      <c r="EA522" s="309"/>
      <c r="EB522" s="309"/>
      <c r="EC522" s="309"/>
      <c r="ED522" s="309"/>
      <c r="EE522" s="309"/>
      <c r="EF522" s="309"/>
      <c r="EG522" s="309"/>
      <c r="EH522" s="309"/>
      <c r="EI522" s="309"/>
      <c r="EJ522" s="309"/>
      <c r="EK522" s="309"/>
      <c r="EL522" s="309"/>
      <c r="EM522" s="309"/>
      <c r="EN522" s="309"/>
      <c r="EO522" s="309"/>
      <c r="EP522" s="309"/>
      <c r="EQ522" s="309"/>
      <c r="ER522" s="309"/>
      <c r="ES522" s="309"/>
      <c r="ET522" s="309"/>
      <c r="EU522" s="309"/>
      <c r="EV522" s="309"/>
      <c r="EW522" s="309"/>
      <c r="EX522" s="309"/>
      <c r="EY522" s="309"/>
      <c r="EZ522" s="309"/>
      <c r="FA522" s="309"/>
      <c r="FB522" s="309"/>
      <c r="FC522" s="309"/>
      <c r="FD522" s="309"/>
      <c r="FE522" s="309"/>
      <c r="FF522" s="309"/>
      <c r="FG522" s="309"/>
      <c r="FH522" s="309"/>
      <c r="FI522" s="309"/>
      <c r="FJ522" s="309"/>
      <c r="FK522" s="309"/>
      <c r="FL522" s="309"/>
      <c r="FM522" s="309"/>
      <c r="FN522" s="309"/>
      <c r="FO522" s="309"/>
      <c r="FP522" s="309"/>
      <c r="FQ522" s="309"/>
      <c r="FR522" s="309"/>
      <c r="FS522" s="309"/>
      <c r="FT522" s="309"/>
      <c r="FU522" s="309"/>
      <c r="FV522" s="309"/>
      <c r="FW522" s="309"/>
      <c r="FX522" s="309"/>
      <c r="FY522" s="309"/>
      <c r="FZ522" s="309"/>
      <c r="GA522" s="309"/>
      <c r="GB522" s="309"/>
      <c r="GC522" s="309"/>
      <c r="GD522" s="309"/>
      <c r="GE522" s="309"/>
      <c r="GF522" s="309"/>
      <c r="GG522" s="309"/>
      <c r="GH522" s="309"/>
      <c r="GI522" s="309"/>
      <c r="GJ522" s="309"/>
      <c r="GK522" s="309"/>
      <c r="GL522" s="309"/>
      <c r="GM522" s="309"/>
      <c r="GN522" s="309"/>
      <c r="GO522" s="309"/>
      <c r="GP522" s="309"/>
      <c r="GQ522" s="309"/>
      <c r="GR522" s="309"/>
      <c r="GS522" s="309"/>
      <c r="GT522" s="309"/>
      <c r="GU522" s="309"/>
      <c r="GV522" s="309"/>
      <c r="GW522" s="309"/>
      <c r="GX522" s="309"/>
      <c r="GY522" s="309"/>
      <c r="GZ522" s="309"/>
      <c r="HA522" s="309"/>
      <c r="HB522" s="309"/>
      <c r="HC522" s="309"/>
      <c r="HD522" s="309"/>
      <c r="HE522" s="309"/>
      <c r="HF522" s="309"/>
      <c r="HG522" s="309"/>
      <c r="HH522" s="309"/>
      <c r="HI522" s="309"/>
      <c r="HJ522" s="309"/>
      <c r="HK522" s="309"/>
      <c r="HL522" s="309"/>
      <c r="HM522" s="309"/>
      <c r="HN522" s="309"/>
      <c r="HO522" s="309"/>
      <c r="HP522" s="309"/>
      <c r="HQ522" s="309"/>
      <c r="HR522" s="309"/>
      <c r="HS522" s="309"/>
      <c r="HT522" s="309"/>
      <c r="HU522" s="309"/>
      <c r="HV522" s="309"/>
      <c r="HW522" s="309"/>
      <c r="HX522" s="309"/>
      <c r="HY522" s="309"/>
      <c r="HZ522" s="309"/>
      <c r="IA522" s="309"/>
      <c r="IB522" s="309"/>
      <c r="IC522" s="309"/>
      <c r="ID522" s="309"/>
      <c r="IE522" s="309"/>
      <c r="IF522" s="309"/>
      <c r="IG522" s="309"/>
      <c r="IH522" s="309"/>
    </row>
    <row r="523" spans="1:242" ht="12.75" customHeight="1" x14ac:dyDescent="0.25">
      <c r="A523" s="247"/>
      <c r="B523" s="264"/>
      <c r="C523" s="264"/>
      <c r="D523" s="307"/>
      <c r="E523" s="307"/>
      <c r="F523" s="307"/>
      <c r="G523" s="307"/>
      <c r="H523" s="307"/>
      <c r="I523" s="307"/>
      <c r="J523" s="307"/>
      <c r="K523" s="307"/>
      <c r="L523" s="307"/>
      <c r="M523" s="307"/>
      <c r="N523" s="307"/>
      <c r="O523" s="307"/>
      <c r="P523" s="307"/>
      <c r="Q523" s="307"/>
      <c r="R523" s="307"/>
      <c r="S523" s="307"/>
      <c r="T523" s="307"/>
      <c r="U523" s="307"/>
      <c r="V523" s="307"/>
      <c r="W523" s="307"/>
      <c r="X523" s="307"/>
      <c r="Y523" s="307"/>
      <c r="Z523" s="307"/>
      <c r="AA523" s="307"/>
      <c r="AB523" s="307"/>
      <c r="AC523" s="307"/>
      <c r="AD523" s="307"/>
      <c r="AE523" s="307"/>
      <c r="AF523" s="307"/>
      <c r="AG523" s="307"/>
      <c r="AH523" s="307"/>
      <c r="AI523" s="307"/>
      <c r="AJ523" s="307"/>
      <c r="AK523" s="307"/>
      <c r="AL523" s="307"/>
      <c r="AM523" s="307"/>
      <c r="AN523" s="307"/>
      <c r="AO523" s="307"/>
      <c r="AP523" s="307"/>
      <c r="AQ523" s="307"/>
      <c r="AR523" s="307"/>
      <c r="AS523" s="307"/>
      <c r="AT523" s="307"/>
      <c r="AU523" s="307"/>
      <c r="AV523" s="307"/>
      <c r="AW523" s="307"/>
      <c r="AX523" s="307"/>
      <c r="AY523" s="307"/>
      <c r="AZ523" s="307"/>
      <c r="BA523" s="307"/>
      <c r="BB523" s="307"/>
      <c r="BC523" s="307"/>
      <c r="BD523" s="307"/>
      <c r="BE523" s="307"/>
      <c r="BF523" s="307"/>
      <c r="BG523" s="307"/>
      <c r="BH523" s="307"/>
      <c r="BI523" s="307"/>
      <c r="BJ523" s="307"/>
      <c r="BK523" s="307"/>
      <c r="BL523" s="307"/>
      <c r="BM523" s="307"/>
      <c r="BN523" s="307"/>
      <c r="BO523" s="307"/>
      <c r="BP523" s="307"/>
      <c r="BQ523" s="307"/>
      <c r="BR523" s="307"/>
      <c r="BS523" s="307"/>
      <c r="BT523" s="409"/>
      <c r="BV523" s="309"/>
      <c r="BW523" s="309"/>
      <c r="BX523" s="309"/>
      <c r="BY523" s="309"/>
      <c r="BZ523" s="309"/>
      <c r="CA523" s="309"/>
      <c r="CB523" s="309"/>
      <c r="CC523" s="309"/>
      <c r="CD523" s="309"/>
      <c r="CE523" s="309"/>
      <c r="CF523" s="309"/>
      <c r="CG523" s="309"/>
      <c r="CH523" s="309"/>
      <c r="CI523" s="309"/>
      <c r="CJ523" s="309"/>
      <c r="CK523" s="309"/>
      <c r="CL523" s="309"/>
      <c r="CM523" s="309"/>
      <c r="CN523" s="309"/>
      <c r="CO523" s="309"/>
      <c r="CP523" s="309"/>
      <c r="CQ523" s="309"/>
      <c r="CR523" s="309"/>
      <c r="CS523" s="309"/>
      <c r="CT523" s="309"/>
      <c r="CU523" s="309"/>
      <c r="CV523" s="309"/>
      <c r="CW523" s="309"/>
      <c r="CX523" s="309"/>
      <c r="CY523" s="309"/>
      <c r="CZ523" s="309"/>
      <c r="DA523" s="309"/>
      <c r="DB523" s="309"/>
      <c r="DC523" s="309"/>
      <c r="DD523" s="309"/>
      <c r="DE523" s="309"/>
      <c r="DF523" s="309"/>
      <c r="DG523" s="309"/>
      <c r="DH523" s="309"/>
      <c r="DI523" s="309"/>
      <c r="DJ523" s="309"/>
      <c r="DK523" s="309"/>
      <c r="DL523" s="309"/>
      <c r="DM523" s="309"/>
      <c r="DN523" s="309"/>
      <c r="DO523" s="309"/>
      <c r="DP523" s="309"/>
      <c r="DQ523" s="309"/>
      <c r="DR523" s="309"/>
      <c r="DS523" s="309"/>
      <c r="DT523" s="309"/>
      <c r="DU523" s="309"/>
      <c r="DV523" s="309"/>
      <c r="DW523" s="309"/>
      <c r="DX523" s="309"/>
      <c r="DY523" s="309"/>
      <c r="DZ523" s="309"/>
      <c r="EA523" s="309"/>
      <c r="EB523" s="309"/>
      <c r="EC523" s="309"/>
      <c r="ED523" s="309"/>
      <c r="EE523" s="309"/>
      <c r="EF523" s="309"/>
      <c r="EG523" s="309"/>
      <c r="EH523" s="309"/>
      <c r="EI523" s="309"/>
      <c r="EJ523" s="309"/>
      <c r="EK523" s="309"/>
      <c r="EL523" s="309"/>
      <c r="EM523" s="309"/>
      <c r="EN523" s="309"/>
      <c r="EO523" s="309"/>
      <c r="EP523" s="309"/>
      <c r="EQ523" s="309"/>
      <c r="ER523" s="309"/>
      <c r="ES523" s="309"/>
      <c r="ET523" s="309"/>
      <c r="EU523" s="309"/>
      <c r="EV523" s="309"/>
      <c r="EW523" s="309"/>
      <c r="EX523" s="309"/>
      <c r="EY523" s="309"/>
      <c r="EZ523" s="309"/>
      <c r="FA523" s="309"/>
      <c r="FB523" s="309"/>
      <c r="FC523" s="309"/>
      <c r="FD523" s="309"/>
      <c r="FE523" s="309"/>
      <c r="FF523" s="309"/>
      <c r="FG523" s="309"/>
      <c r="FH523" s="309"/>
      <c r="FI523" s="309"/>
      <c r="FJ523" s="309"/>
      <c r="FK523" s="309"/>
      <c r="FL523" s="309"/>
      <c r="FM523" s="309"/>
      <c r="FN523" s="309"/>
      <c r="FO523" s="309"/>
      <c r="FP523" s="309"/>
      <c r="FQ523" s="309"/>
      <c r="FR523" s="309"/>
      <c r="FS523" s="309"/>
      <c r="FT523" s="309"/>
      <c r="FU523" s="309"/>
      <c r="FV523" s="309"/>
      <c r="FW523" s="309"/>
      <c r="FX523" s="309"/>
      <c r="FY523" s="309"/>
      <c r="FZ523" s="309"/>
      <c r="GA523" s="309"/>
      <c r="GB523" s="309"/>
      <c r="GC523" s="309"/>
      <c r="GD523" s="309"/>
      <c r="GE523" s="309"/>
      <c r="GF523" s="309"/>
      <c r="GG523" s="309"/>
      <c r="GH523" s="309"/>
      <c r="GI523" s="309"/>
      <c r="GJ523" s="309"/>
      <c r="GK523" s="309"/>
      <c r="GL523" s="309"/>
      <c r="GM523" s="309"/>
      <c r="GN523" s="309"/>
      <c r="GO523" s="309"/>
      <c r="GP523" s="309"/>
      <c r="GQ523" s="309"/>
      <c r="GR523" s="309"/>
      <c r="GS523" s="309"/>
      <c r="GT523" s="309"/>
      <c r="GU523" s="309"/>
      <c r="GV523" s="309"/>
      <c r="GW523" s="309"/>
      <c r="GX523" s="309"/>
      <c r="GY523" s="309"/>
      <c r="GZ523" s="309"/>
      <c r="HA523" s="309"/>
      <c r="HB523" s="309"/>
      <c r="HC523" s="309"/>
      <c r="HD523" s="309"/>
      <c r="HE523" s="309"/>
      <c r="HF523" s="309"/>
      <c r="HG523" s="309"/>
      <c r="HH523" s="309"/>
      <c r="HI523" s="309"/>
      <c r="HJ523" s="309"/>
      <c r="HK523" s="309"/>
      <c r="HL523" s="309"/>
      <c r="HM523" s="309"/>
      <c r="HN523" s="309"/>
      <c r="HO523" s="309"/>
      <c r="HP523" s="309"/>
      <c r="HQ523" s="309"/>
      <c r="HR523" s="309"/>
      <c r="HS523" s="309"/>
      <c r="HT523" s="309"/>
      <c r="HU523" s="309"/>
      <c r="HV523" s="309"/>
      <c r="HW523" s="309"/>
      <c r="HX523" s="309"/>
      <c r="HY523" s="309"/>
      <c r="HZ523" s="309"/>
      <c r="IA523" s="309"/>
      <c r="IB523" s="309"/>
      <c r="IC523" s="309"/>
      <c r="ID523" s="309"/>
      <c r="IE523" s="309"/>
      <c r="IF523" s="309"/>
      <c r="IG523" s="309"/>
      <c r="IH523" s="309"/>
    </row>
    <row r="524" spans="1:242" ht="12.75" customHeight="1" x14ac:dyDescent="0.25">
      <c r="A524" s="247"/>
      <c r="B524" s="264"/>
      <c r="C524" s="264"/>
      <c r="D524" s="307"/>
      <c r="E524" s="307"/>
      <c r="F524" s="307"/>
      <c r="G524" s="307"/>
      <c r="H524" s="307"/>
      <c r="I524" s="307"/>
      <c r="J524" s="307"/>
      <c r="K524" s="307"/>
      <c r="L524" s="307"/>
      <c r="M524" s="307"/>
      <c r="N524" s="307"/>
      <c r="O524" s="307"/>
      <c r="P524" s="307"/>
      <c r="Q524" s="307"/>
      <c r="R524" s="307"/>
      <c r="S524" s="307"/>
      <c r="T524" s="307"/>
      <c r="U524" s="307"/>
      <c r="V524" s="307"/>
      <c r="W524" s="307"/>
      <c r="X524" s="307"/>
      <c r="Y524" s="307"/>
      <c r="Z524" s="307"/>
      <c r="AA524" s="307"/>
      <c r="AB524" s="307"/>
      <c r="AC524" s="307"/>
      <c r="AD524" s="307"/>
      <c r="AE524" s="307"/>
      <c r="AF524" s="307"/>
      <c r="AG524" s="307"/>
      <c r="AH524" s="307"/>
      <c r="AI524" s="307"/>
      <c r="AJ524" s="307"/>
      <c r="AK524" s="307"/>
      <c r="AL524" s="307"/>
      <c r="AM524" s="307"/>
      <c r="AN524" s="307"/>
      <c r="AO524" s="307"/>
      <c r="AP524" s="307"/>
      <c r="AQ524" s="307"/>
      <c r="AR524" s="307"/>
      <c r="AS524" s="307"/>
      <c r="AT524" s="307"/>
      <c r="AU524" s="307"/>
      <c r="AV524" s="307"/>
      <c r="AW524" s="307"/>
      <c r="AX524" s="307"/>
      <c r="AY524" s="307"/>
      <c r="AZ524" s="307"/>
      <c r="BA524" s="307"/>
      <c r="BB524" s="307"/>
      <c r="BC524" s="307"/>
      <c r="BD524" s="307"/>
      <c r="BE524" s="307"/>
      <c r="BF524" s="307"/>
      <c r="BG524" s="307"/>
      <c r="BH524" s="307"/>
      <c r="BI524" s="307"/>
      <c r="BJ524" s="307"/>
      <c r="BK524" s="307"/>
      <c r="BL524" s="307"/>
      <c r="BM524" s="307"/>
      <c r="BN524" s="307"/>
      <c r="BO524" s="307"/>
      <c r="BP524" s="307"/>
      <c r="BQ524" s="307"/>
      <c r="BR524" s="307"/>
      <c r="BS524" s="307"/>
      <c r="BT524" s="409"/>
      <c r="BV524" s="309"/>
      <c r="BW524" s="309"/>
      <c r="BX524" s="309"/>
      <c r="BY524" s="309"/>
      <c r="BZ524" s="309"/>
      <c r="CA524" s="309"/>
      <c r="CB524" s="309"/>
      <c r="CC524" s="309"/>
      <c r="CD524" s="309"/>
      <c r="CE524" s="309"/>
      <c r="CF524" s="309"/>
      <c r="CG524" s="309"/>
      <c r="CH524" s="309"/>
      <c r="CI524" s="309"/>
      <c r="CJ524" s="309"/>
      <c r="CK524" s="309"/>
      <c r="CL524" s="309"/>
      <c r="CM524" s="309"/>
      <c r="CN524" s="309"/>
      <c r="CO524" s="309"/>
      <c r="CP524" s="309"/>
      <c r="CQ524" s="309"/>
      <c r="CR524" s="309"/>
      <c r="CS524" s="309"/>
      <c r="CT524" s="309"/>
      <c r="CU524" s="309"/>
      <c r="CV524" s="309"/>
      <c r="CW524" s="309"/>
      <c r="CX524" s="309"/>
      <c r="CY524" s="309"/>
      <c r="CZ524" s="309"/>
      <c r="DA524" s="309"/>
      <c r="DB524" s="309"/>
      <c r="DC524" s="309"/>
      <c r="DD524" s="309"/>
      <c r="DE524" s="309"/>
      <c r="DF524" s="309"/>
      <c r="DG524" s="309"/>
      <c r="DH524" s="309"/>
      <c r="DI524" s="309"/>
      <c r="DJ524" s="309"/>
      <c r="DK524" s="309"/>
      <c r="DL524" s="309"/>
      <c r="DM524" s="309"/>
      <c r="DN524" s="309"/>
      <c r="DO524" s="309"/>
      <c r="DP524" s="309"/>
      <c r="DQ524" s="309"/>
      <c r="DR524" s="309"/>
      <c r="DS524" s="309"/>
      <c r="DT524" s="309"/>
      <c r="DU524" s="309"/>
      <c r="DV524" s="309"/>
      <c r="DW524" s="309"/>
      <c r="DX524" s="309"/>
      <c r="DY524" s="309"/>
      <c r="DZ524" s="309"/>
      <c r="EA524" s="309"/>
      <c r="EB524" s="309"/>
      <c r="EC524" s="309"/>
      <c r="ED524" s="309"/>
      <c r="EE524" s="309"/>
      <c r="EF524" s="309"/>
      <c r="EG524" s="309"/>
      <c r="EH524" s="309"/>
      <c r="EI524" s="309"/>
      <c r="EJ524" s="309"/>
      <c r="EK524" s="309"/>
      <c r="EL524" s="309"/>
      <c r="EM524" s="309"/>
      <c r="EN524" s="309"/>
      <c r="EO524" s="309"/>
      <c r="EP524" s="309"/>
      <c r="EQ524" s="309"/>
      <c r="ER524" s="309"/>
      <c r="ES524" s="309"/>
      <c r="ET524" s="309"/>
      <c r="EU524" s="309"/>
      <c r="EV524" s="309"/>
      <c r="EW524" s="309"/>
      <c r="EX524" s="309"/>
      <c r="EY524" s="309"/>
      <c r="EZ524" s="309"/>
      <c r="FA524" s="309"/>
      <c r="FB524" s="309"/>
      <c r="FC524" s="309"/>
      <c r="FD524" s="309"/>
      <c r="FE524" s="309"/>
      <c r="FF524" s="309"/>
      <c r="FG524" s="309"/>
      <c r="FH524" s="309"/>
      <c r="FI524" s="309"/>
      <c r="FJ524" s="309"/>
      <c r="FK524" s="309"/>
      <c r="FL524" s="309"/>
      <c r="FM524" s="309"/>
      <c r="FN524" s="309"/>
      <c r="FO524" s="309"/>
      <c r="FP524" s="309"/>
      <c r="FQ524" s="309"/>
      <c r="FR524" s="309"/>
      <c r="FS524" s="309"/>
      <c r="FT524" s="309"/>
      <c r="FU524" s="309"/>
      <c r="FV524" s="309"/>
      <c r="FW524" s="309"/>
      <c r="FX524" s="309"/>
      <c r="FY524" s="309"/>
      <c r="FZ524" s="309"/>
      <c r="GA524" s="309"/>
      <c r="GB524" s="309"/>
      <c r="GC524" s="309"/>
      <c r="GD524" s="309"/>
      <c r="GE524" s="309"/>
      <c r="GF524" s="309"/>
      <c r="GG524" s="309"/>
      <c r="GH524" s="309"/>
      <c r="GI524" s="309"/>
      <c r="GJ524" s="309"/>
      <c r="GK524" s="309"/>
      <c r="GL524" s="309"/>
      <c r="GM524" s="309"/>
      <c r="GN524" s="309"/>
      <c r="GO524" s="309"/>
      <c r="GP524" s="309"/>
      <c r="GQ524" s="309"/>
      <c r="GR524" s="309"/>
      <c r="GS524" s="309"/>
      <c r="GT524" s="309"/>
      <c r="GU524" s="309"/>
      <c r="GV524" s="309"/>
      <c r="GW524" s="309"/>
      <c r="GX524" s="309"/>
      <c r="GY524" s="309"/>
      <c r="GZ524" s="309"/>
      <c r="HA524" s="309"/>
      <c r="HB524" s="309"/>
      <c r="HC524" s="309"/>
      <c r="HD524" s="309"/>
      <c r="HE524" s="309"/>
      <c r="HF524" s="309"/>
      <c r="HG524" s="309"/>
      <c r="HH524" s="309"/>
      <c r="HI524" s="309"/>
      <c r="HJ524" s="309"/>
      <c r="HK524" s="309"/>
      <c r="HL524" s="309"/>
      <c r="HM524" s="309"/>
      <c r="HN524" s="309"/>
      <c r="HO524" s="309"/>
      <c r="HP524" s="309"/>
      <c r="HQ524" s="309"/>
      <c r="HR524" s="309"/>
      <c r="HS524" s="309"/>
      <c r="HT524" s="309"/>
      <c r="HU524" s="309"/>
      <c r="HV524" s="309"/>
      <c r="HW524" s="309"/>
      <c r="HX524" s="309"/>
      <c r="HY524" s="309"/>
      <c r="HZ524" s="309"/>
      <c r="IA524" s="309"/>
      <c r="IB524" s="309"/>
      <c r="IC524" s="309"/>
      <c r="ID524" s="309"/>
      <c r="IE524" s="309"/>
      <c r="IF524" s="309"/>
      <c r="IG524" s="309"/>
      <c r="IH524" s="309"/>
    </row>
    <row r="525" spans="1:242" ht="12.75" customHeight="1" x14ac:dyDescent="0.25">
      <c r="A525" s="247"/>
      <c r="B525" s="264"/>
      <c r="C525" s="264"/>
      <c r="D525" s="307"/>
      <c r="E525" s="307"/>
      <c r="F525" s="307"/>
      <c r="G525" s="307"/>
      <c r="H525" s="307"/>
      <c r="I525" s="307"/>
      <c r="J525" s="307"/>
      <c r="K525" s="307"/>
      <c r="L525" s="307"/>
      <c r="M525" s="307"/>
      <c r="N525" s="307"/>
      <c r="O525" s="307"/>
      <c r="P525" s="307"/>
      <c r="Q525" s="307"/>
      <c r="R525" s="307"/>
      <c r="S525" s="307"/>
      <c r="T525" s="307"/>
      <c r="U525" s="307"/>
      <c r="V525" s="307"/>
      <c r="W525" s="307"/>
      <c r="X525" s="307"/>
      <c r="Y525" s="307"/>
      <c r="Z525" s="307"/>
      <c r="AA525" s="307"/>
      <c r="AB525" s="307"/>
      <c r="AC525" s="307"/>
      <c r="AD525" s="307"/>
      <c r="AE525" s="307"/>
      <c r="AF525" s="307"/>
      <c r="AG525" s="307"/>
      <c r="AH525" s="307"/>
      <c r="AI525" s="307"/>
      <c r="AJ525" s="307"/>
      <c r="AK525" s="307"/>
      <c r="AL525" s="307"/>
      <c r="AM525" s="307"/>
      <c r="AN525" s="307"/>
      <c r="AO525" s="307"/>
      <c r="AP525" s="307"/>
      <c r="AQ525" s="307"/>
      <c r="AR525" s="307"/>
      <c r="AS525" s="307"/>
      <c r="AT525" s="307"/>
      <c r="AU525" s="307"/>
      <c r="AV525" s="307"/>
      <c r="AW525" s="307"/>
      <c r="AX525" s="307"/>
      <c r="AY525" s="307"/>
      <c r="AZ525" s="307"/>
      <c r="BA525" s="307"/>
      <c r="BB525" s="307"/>
      <c r="BC525" s="307"/>
      <c r="BD525" s="307"/>
      <c r="BE525" s="307"/>
      <c r="BF525" s="307"/>
      <c r="BG525" s="307"/>
      <c r="BH525" s="307"/>
      <c r="BI525" s="307"/>
      <c r="BJ525" s="307"/>
      <c r="BK525" s="307"/>
      <c r="BL525" s="307"/>
      <c r="BM525" s="307"/>
      <c r="BN525" s="307"/>
      <c r="BO525" s="307"/>
      <c r="BP525" s="307"/>
      <c r="BQ525" s="307"/>
      <c r="BR525" s="307"/>
      <c r="BS525" s="307"/>
      <c r="BT525" s="409"/>
      <c r="BV525" s="309"/>
      <c r="BW525" s="309"/>
      <c r="BX525" s="309"/>
      <c r="BY525" s="309"/>
      <c r="BZ525" s="309"/>
      <c r="CA525" s="309"/>
      <c r="CB525" s="309"/>
      <c r="CC525" s="309"/>
      <c r="CD525" s="309"/>
      <c r="CE525" s="309"/>
      <c r="CF525" s="309"/>
      <c r="CG525" s="309"/>
      <c r="CH525" s="309"/>
      <c r="CI525" s="309"/>
      <c r="CJ525" s="309"/>
      <c r="CK525" s="309"/>
      <c r="CL525" s="309"/>
      <c r="CM525" s="309"/>
      <c r="CN525" s="309"/>
      <c r="CO525" s="309"/>
      <c r="CP525" s="309"/>
      <c r="CQ525" s="309"/>
      <c r="CR525" s="309"/>
      <c r="CS525" s="309"/>
      <c r="CT525" s="309"/>
      <c r="CU525" s="309"/>
      <c r="CV525" s="309"/>
      <c r="CW525" s="309"/>
      <c r="CX525" s="309"/>
      <c r="CY525" s="309"/>
      <c r="CZ525" s="309"/>
      <c r="DA525" s="309"/>
      <c r="DB525" s="309"/>
      <c r="DC525" s="309"/>
      <c r="DD525" s="309"/>
      <c r="DE525" s="309"/>
      <c r="DF525" s="309"/>
      <c r="DG525" s="309"/>
      <c r="DH525" s="309"/>
      <c r="DI525" s="309"/>
      <c r="DJ525" s="309"/>
      <c r="DK525" s="309"/>
      <c r="DL525" s="309"/>
      <c r="DM525" s="309"/>
      <c r="DN525" s="309"/>
      <c r="DO525" s="309"/>
      <c r="DP525" s="309"/>
      <c r="DQ525" s="309"/>
      <c r="DR525" s="309"/>
      <c r="DS525" s="309"/>
      <c r="DT525" s="309"/>
      <c r="DU525" s="309"/>
      <c r="DV525" s="309"/>
      <c r="DW525" s="309"/>
      <c r="DX525" s="309"/>
      <c r="DY525" s="309"/>
      <c r="DZ525" s="309"/>
      <c r="EA525" s="309"/>
      <c r="EB525" s="309"/>
      <c r="EC525" s="309"/>
      <c r="ED525" s="309"/>
      <c r="EE525" s="309"/>
      <c r="EF525" s="309"/>
      <c r="EG525" s="309"/>
      <c r="EH525" s="309"/>
      <c r="EI525" s="309"/>
      <c r="EJ525" s="309"/>
      <c r="EK525" s="309"/>
      <c r="EL525" s="309"/>
      <c r="EM525" s="309"/>
      <c r="EN525" s="309"/>
      <c r="EO525" s="309"/>
      <c r="EP525" s="309"/>
      <c r="EQ525" s="309"/>
      <c r="ER525" s="309"/>
      <c r="ES525" s="309"/>
      <c r="ET525" s="309"/>
      <c r="EU525" s="309"/>
      <c r="EV525" s="309"/>
      <c r="EW525" s="309"/>
      <c r="EX525" s="309"/>
      <c r="EY525" s="309"/>
      <c r="EZ525" s="309"/>
      <c r="FA525" s="309"/>
      <c r="FB525" s="309"/>
      <c r="FC525" s="309"/>
      <c r="FD525" s="309"/>
      <c r="FE525" s="309"/>
      <c r="FF525" s="309"/>
      <c r="FG525" s="309"/>
      <c r="FH525" s="309"/>
      <c r="FI525" s="309"/>
      <c r="FJ525" s="309"/>
      <c r="FK525" s="309"/>
      <c r="FL525" s="309"/>
      <c r="FM525" s="309"/>
      <c r="FN525" s="309"/>
      <c r="FO525" s="309"/>
      <c r="FP525" s="309"/>
      <c r="FQ525" s="309"/>
      <c r="FR525" s="309"/>
      <c r="FS525" s="309"/>
      <c r="FT525" s="309"/>
      <c r="FU525" s="309"/>
      <c r="FV525" s="309"/>
      <c r="FW525" s="309"/>
      <c r="FX525" s="309"/>
      <c r="FY525" s="309"/>
      <c r="FZ525" s="309"/>
      <c r="GA525" s="309"/>
      <c r="GB525" s="309"/>
      <c r="GC525" s="309"/>
      <c r="GD525" s="309"/>
      <c r="GE525" s="309"/>
      <c r="GF525" s="309"/>
      <c r="GG525" s="309"/>
      <c r="GH525" s="309"/>
      <c r="GI525" s="309"/>
      <c r="GJ525" s="309"/>
      <c r="GK525" s="309"/>
      <c r="GL525" s="309"/>
      <c r="GM525" s="309"/>
      <c r="GN525" s="309"/>
      <c r="GO525" s="309"/>
      <c r="GP525" s="309"/>
      <c r="GQ525" s="309"/>
      <c r="GR525" s="309"/>
      <c r="GS525" s="309"/>
      <c r="GT525" s="309"/>
      <c r="GU525" s="309"/>
      <c r="GV525" s="309"/>
      <c r="GW525" s="309"/>
      <c r="GX525" s="309"/>
      <c r="GY525" s="309"/>
      <c r="GZ525" s="309"/>
      <c r="HA525" s="309"/>
      <c r="HB525" s="309"/>
      <c r="HC525" s="309"/>
      <c r="HD525" s="309"/>
      <c r="HE525" s="309"/>
      <c r="HF525" s="309"/>
      <c r="HG525" s="309"/>
      <c r="HH525" s="309"/>
      <c r="HI525" s="309"/>
      <c r="HJ525" s="309"/>
      <c r="HK525" s="309"/>
      <c r="HL525" s="309"/>
      <c r="HM525" s="309"/>
      <c r="HN525" s="309"/>
      <c r="HO525" s="309"/>
      <c r="HP525" s="309"/>
      <c r="HQ525" s="309"/>
      <c r="HR525" s="309"/>
      <c r="HS525" s="309"/>
      <c r="HT525" s="309"/>
      <c r="HU525" s="309"/>
      <c r="HV525" s="309"/>
      <c r="HW525" s="309"/>
      <c r="HX525" s="309"/>
      <c r="HY525" s="309"/>
      <c r="HZ525" s="309"/>
      <c r="IA525" s="309"/>
      <c r="IB525" s="309"/>
      <c r="IC525" s="309"/>
      <c r="ID525" s="309"/>
      <c r="IE525" s="309"/>
      <c r="IF525" s="309"/>
      <c r="IG525" s="309"/>
      <c r="IH525" s="309"/>
    </row>
    <row r="526" spans="1:242" ht="12.75" customHeight="1" x14ac:dyDescent="0.25">
      <c r="A526" s="247"/>
      <c r="B526" s="264"/>
      <c r="C526" s="264"/>
      <c r="D526" s="307"/>
      <c r="E526" s="307"/>
      <c r="F526" s="307"/>
      <c r="G526" s="307"/>
      <c r="H526" s="307"/>
      <c r="I526" s="307"/>
      <c r="J526" s="307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  <c r="U526" s="307"/>
      <c r="V526" s="307"/>
      <c r="W526" s="307"/>
      <c r="X526" s="307"/>
      <c r="Y526" s="307"/>
      <c r="Z526" s="307"/>
      <c r="AA526" s="307"/>
      <c r="AB526" s="307"/>
      <c r="AC526" s="307"/>
      <c r="AD526" s="307"/>
      <c r="AE526" s="307"/>
      <c r="AF526" s="307"/>
      <c r="AG526" s="307"/>
      <c r="AH526" s="307"/>
      <c r="AI526" s="307"/>
      <c r="AJ526" s="307"/>
      <c r="AK526" s="307"/>
      <c r="AL526" s="307"/>
      <c r="AM526" s="307"/>
      <c r="AN526" s="307"/>
      <c r="AO526" s="307"/>
      <c r="AP526" s="307"/>
      <c r="AQ526" s="307"/>
      <c r="AR526" s="307"/>
      <c r="AS526" s="307"/>
      <c r="AT526" s="307"/>
      <c r="AU526" s="307"/>
      <c r="AV526" s="307"/>
      <c r="AW526" s="307"/>
      <c r="AX526" s="307"/>
      <c r="AY526" s="307"/>
      <c r="AZ526" s="307"/>
      <c r="BA526" s="307"/>
      <c r="BB526" s="307"/>
      <c r="BC526" s="307"/>
      <c r="BD526" s="307"/>
      <c r="BE526" s="307"/>
      <c r="BF526" s="307"/>
      <c r="BG526" s="307"/>
      <c r="BH526" s="307"/>
      <c r="BI526" s="307"/>
      <c r="BJ526" s="307"/>
      <c r="BK526" s="307"/>
      <c r="BL526" s="307"/>
      <c r="BM526" s="307"/>
      <c r="BN526" s="307"/>
      <c r="BO526" s="307"/>
      <c r="BP526" s="307"/>
      <c r="BQ526" s="307"/>
      <c r="BR526" s="307"/>
      <c r="BS526" s="307"/>
      <c r="BT526" s="409"/>
      <c r="BV526" s="309"/>
      <c r="BW526" s="309"/>
      <c r="BX526" s="309"/>
      <c r="BY526" s="309"/>
      <c r="BZ526" s="309"/>
      <c r="CA526" s="309"/>
      <c r="CB526" s="309"/>
      <c r="CC526" s="309"/>
      <c r="CD526" s="309"/>
      <c r="CE526" s="309"/>
      <c r="CF526" s="309"/>
      <c r="CG526" s="309"/>
      <c r="CH526" s="309"/>
      <c r="CI526" s="309"/>
      <c r="CJ526" s="309"/>
      <c r="CK526" s="309"/>
      <c r="CL526" s="309"/>
      <c r="CM526" s="309"/>
      <c r="CN526" s="309"/>
      <c r="CO526" s="309"/>
      <c r="CP526" s="309"/>
      <c r="CQ526" s="309"/>
      <c r="CR526" s="309"/>
      <c r="CS526" s="309"/>
      <c r="CT526" s="309"/>
      <c r="CU526" s="309"/>
      <c r="CV526" s="309"/>
      <c r="CW526" s="309"/>
      <c r="CX526" s="309"/>
      <c r="CY526" s="309"/>
      <c r="CZ526" s="309"/>
      <c r="DA526" s="309"/>
      <c r="DB526" s="309"/>
      <c r="DC526" s="309"/>
      <c r="DD526" s="309"/>
      <c r="DE526" s="309"/>
      <c r="DF526" s="309"/>
      <c r="DG526" s="309"/>
      <c r="DH526" s="309"/>
      <c r="DI526" s="309"/>
      <c r="DJ526" s="309"/>
      <c r="DK526" s="309"/>
      <c r="DL526" s="309"/>
      <c r="DM526" s="309"/>
      <c r="DN526" s="309"/>
      <c r="DO526" s="309"/>
      <c r="DP526" s="309"/>
      <c r="DQ526" s="309"/>
      <c r="DR526" s="309"/>
      <c r="DS526" s="309"/>
      <c r="DT526" s="309"/>
      <c r="DU526" s="309"/>
      <c r="DV526" s="309"/>
      <c r="DW526" s="309"/>
      <c r="DX526" s="309"/>
      <c r="DY526" s="309"/>
      <c r="DZ526" s="309"/>
      <c r="EA526" s="309"/>
      <c r="EB526" s="309"/>
      <c r="EC526" s="309"/>
      <c r="ED526" s="309"/>
      <c r="EE526" s="309"/>
      <c r="EF526" s="309"/>
      <c r="EG526" s="309"/>
      <c r="EH526" s="309"/>
      <c r="EI526" s="309"/>
      <c r="EJ526" s="309"/>
      <c r="EK526" s="309"/>
      <c r="EL526" s="309"/>
      <c r="EM526" s="309"/>
      <c r="EN526" s="309"/>
      <c r="EO526" s="309"/>
      <c r="EP526" s="309"/>
      <c r="EQ526" s="309"/>
      <c r="ER526" s="309"/>
      <c r="ES526" s="309"/>
      <c r="ET526" s="309"/>
      <c r="EU526" s="309"/>
      <c r="EV526" s="309"/>
      <c r="EW526" s="309"/>
      <c r="EX526" s="309"/>
      <c r="EY526" s="309"/>
      <c r="EZ526" s="309"/>
      <c r="FA526" s="309"/>
      <c r="FB526" s="309"/>
      <c r="FC526" s="309"/>
      <c r="FD526" s="309"/>
      <c r="FE526" s="309"/>
      <c r="FF526" s="309"/>
      <c r="FG526" s="309"/>
      <c r="FH526" s="309"/>
      <c r="FI526" s="309"/>
      <c r="FJ526" s="309"/>
      <c r="FK526" s="309"/>
      <c r="FL526" s="309"/>
      <c r="FM526" s="309"/>
      <c r="FN526" s="309"/>
      <c r="FO526" s="309"/>
      <c r="FP526" s="309"/>
      <c r="FQ526" s="309"/>
      <c r="FR526" s="309"/>
      <c r="FS526" s="309"/>
      <c r="FT526" s="309"/>
      <c r="FU526" s="309"/>
      <c r="FV526" s="309"/>
      <c r="FW526" s="309"/>
      <c r="FX526" s="309"/>
      <c r="FY526" s="309"/>
      <c r="FZ526" s="309"/>
      <c r="GA526" s="309"/>
      <c r="GB526" s="309"/>
      <c r="GC526" s="309"/>
      <c r="GD526" s="309"/>
      <c r="GE526" s="309"/>
      <c r="GF526" s="309"/>
      <c r="GG526" s="309"/>
      <c r="GH526" s="309"/>
      <c r="GI526" s="309"/>
      <c r="GJ526" s="309"/>
      <c r="GK526" s="309"/>
      <c r="GL526" s="309"/>
      <c r="GM526" s="309"/>
      <c r="GN526" s="309"/>
      <c r="GO526" s="309"/>
      <c r="GP526" s="309"/>
      <c r="GQ526" s="309"/>
      <c r="GR526" s="309"/>
      <c r="GS526" s="309"/>
      <c r="GT526" s="309"/>
      <c r="GU526" s="309"/>
      <c r="GV526" s="309"/>
      <c r="GW526" s="309"/>
      <c r="GX526" s="309"/>
      <c r="GY526" s="309"/>
      <c r="GZ526" s="309"/>
      <c r="HA526" s="309"/>
      <c r="HB526" s="309"/>
      <c r="HC526" s="309"/>
      <c r="HD526" s="309"/>
      <c r="HE526" s="309"/>
      <c r="HF526" s="309"/>
      <c r="HG526" s="309"/>
      <c r="HH526" s="309"/>
      <c r="HI526" s="309"/>
      <c r="HJ526" s="309"/>
      <c r="HK526" s="309"/>
      <c r="HL526" s="309"/>
      <c r="HM526" s="309"/>
      <c r="HN526" s="309"/>
      <c r="HO526" s="309"/>
      <c r="HP526" s="309"/>
      <c r="HQ526" s="309"/>
      <c r="HR526" s="309"/>
      <c r="HS526" s="309"/>
      <c r="HT526" s="309"/>
      <c r="HU526" s="309"/>
      <c r="HV526" s="309"/>
      <c r="HW526" s="309"/>
      <c r="HX526" s="309"/>
      <c r="HY526" s="309"/>
      <c r="HZ526" s="309"/>
      <c r="IA526" s="309"/>
      <c r="IB526" s="309"/>
      <c r="IC526" s="309"/>
      <c r="ID526" s="309"/>
      <c r="IE526" s="309"/>
      <c r="IF526" s="309"/>
      <c r="IG526" s="309"/>
      <c r="IH526" s="309"/>
    </row>
    <row r="527" spans="1:242" ht="12.75" customHeight="1" x14ac:dyDescent="0.25">
      <c r="A527" s="247"/>
      <c r="B527" s="264"/>
      <c r="C527" s="264"/>
      <c r="D527" s="307"/>
      <c r="E527" s="307"/>
      <c r="F527" s="307"/>
      <c r="G527" s="307"/>
      <c r="H527" s="307"/>
      <c r="I527" s="307"/>
      <c r="J527" s="307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  <c r="U527" s="307"/>
      <c r="V527" s="307"/>
      <c r="W527" s="307"/>
      <c r="X527" s="307"/>
      <c r="Y527" s="307"/>
      <c r="Z527" s="307"/>
      <c r="AA527" s="307"/>
      <c r="AB527" s="307"/>
      <c r="AC527" s="307"/>
      <c r="AD527" s="307"/>
      <c r="AE527" s="307"/>
      <c r="AF527" s="307"/>
      <c r="AG527" s="307"/>
      <c r="AH527" s="307"/>
      <c r="AI527" s="307"/>
      <c r="AJ527" s="307"/>
      <c r="AK527" s="307"/>
      <c r="AL527" s="307"/>
      <c r="AM527" s="307"/>
      <c r="AN527" s="307"/>
      <c r="AO527" s="307"/>
      <c r="AP527" s="307"/>
      <c r="AQ527" s="307"/>
      <c r="AR527" s="307"/>
      <c r="AS527" s="307"/>
      <c r="AT527" s="307"/>
      <c r="AU527" s="307"/>
      <c r="AV527" s="307"/>
      <c r="AW527" s="307"/>
      <c r="AX527" s="307"/>
      <c r="AY527" s="307"/>
      <c r="AZ527" s="307"/>
      <c r="BA527" s="307"/>
      <c r="BB527" s="307"/>
      <c r="BC527" s="307"/>
      <c r="BD527" s="307"/>
      <c r="BE527" s="307"/>
      <c r="BF527" s="307"/>
      <c r="BG527" s="307"/>
      <c r="BH527" s="307"/>
      <c r="BI527" s="307"/>
      <c r="BJ527" s="307"/>
      <c r="BK527" s="307"/>
      <c r="BL527" s="307"/>
      <c r="BM527" s="307"/>
      <c r="BN527" s="307"/>
      <c r="BO527" s="307"/>
      <c r="BP527" s="307"/>
      <c r="BQ527" s="307"/>
      <c r="BR527" s="307"/>
      <c r="BS527" s="307"/>
      <c r="BT527" s="409"/>
      <c r="BV527" s="309"/>
      <c r="BW527" s="309"/>
      <c r="BX527" s="309"/>
      <c r="BY527" s="309"/>
      <c r="BZ527" s="309"/>
      <c r="CA527" s="309"/>
      <c r="CB527" s="309"/>
      <c r="CC527" s="309"/>
      <c r="CD527" s="309"/>
      <c r="CE527" s="309"/>
      <c r="CF527" s="309"/>
      <c r="CG527" s="309"/>
      <c r="CH527" s="309"/>
      <c r="CI527" s="309"/>
      <c r="CJ527" s="309"/>
      <c r="CK527" s="309"/>
      <c r="CL527" s="309"/>
      <c r="CM527" s="309"/>
      <c r="CN527" s="309"/>
      <c r="CO527" s="309"/>
      <c r="CP527" s="309"/>
      <c r="CQ527" s="309"/>
      <c r="CR527" s="309"/>
      <c r="CS527" s="309"/>
      <c r="CT527" s="309"/>
      <c r="CU527" s="309"/>
      <c r="CV527" s="309"/>
      <c r="CW527" s="309"/>
      <c r="CX527" s="309"/>
      <c r="CY527" s="309"/>
      <c r="CZ527" s="309"/>
      <c r="DA527" s="309"/>
      <c r="DB527" s="309"/>
      <c r="DC527" s="309"/>
      <c r="DD527" s="309"/>
      <c r="DE527" s="309"/>
      <c r="DF527" s="309"/>
      <c r="DG527" s="309"/>
      <c r="DH527" s="309"/>
      <c r="DI527" s="309"/>
      <c r="DJ527" s="309"/>
      <c r="DK527" s="309"/>
      <c r="DL527" s="309"/>
      <c r="DM527" s="309"/>
      <c r="DN527" s="309"/>
      <c r="DO527" s="309"/>
      <c r="DP527" s="309"/>
      <c r="DQ527" s="309"/>
      <c r="DR527" s="309"/>
      <c r="DS527" s="309"/>
      <c r="DT527" s="309"/>
      <c r="DU527" s="309"/>
      <c r="DV527" s="309"/>
      <c r="DW527" s="309"/>
      <c r="DX527" s="309"/>
      <c r="DY527" s="309"/>
      <c r="DZ527" s="309"/>
      <c r="EA527" s="309"/>
      <c r="EB527" s="309"/>
      <c r="EC527" s="309"/>
      <c r="ED527" s="309"/>
      <c r="EE527" s="309"/>
      <c r="EF527" s="309"/>
      <c r="EG527" s="309"/>
      <c r="EH527" s="309"/>
      <c r="EI527" s="309"/>
      <c r="EJ527" s="309"/>
      <c r="EK527" s="309"/>
      <c r="EL527" s="309"/>
      <c r="EM527" s="309"/>
      <c r="EN527" s="309"/>
      <c r="EO527" s="309"/>
      <c r="EP527" s="309"/>
      <c r="EQ527" s="309"/>
      <c r="ER527" s="309"/>
      <c r="ES527" s="309"/>
      <c r="ET527" s="309"/>
      <c r="EU527" s="309"/>
      <c r="EV527" s="309"/>
      <c r="EW527" s="309"/>
      <c r="EX527" s="309"/>
      <c r="EY527" s="309"/>
      <c r="EZ527" s="309"/>
      <c r="FA527" s="309"/>
      <c r="FB527" s="309"/>
      <c r="FC527" s="309"/>
      <c r="FD527" s="309"/>
      <c r="FE527" s="309"/>
      <c r="FF527" s="309"/>
      <c r="FG527" s="309"/>
      <c r="FH527" s="309"/>
      <c r="FI527" s="309"/>
      <c r="FJ527" s="309"/>
      <c r="FK527" s="309"/>
      <c r="FL527" s="309"/>
      <c r="FM527" s="309"/>
      <c r="FN527" s="309"/>
      <c r="FO527" s="309"/>
      <c r="FP527" s="309"/>
      <c r="FQ527" s="309"/>
      <c r="FR527" s="309"/>
      <c r="FS527" s="309"/>
      <c r="FT527" s="309"/>
      <c r="FU527" s="309"/>
      <c r="FV527" s="309"/>
      <c r="FW527" s="309"/>
      <c r="FX527" s="309"/>
      <c r="FY527" s="309"/>
      <c r="FZ527" s="309"/>
      <c r="GA527" s="309"/>
      <c r="GB527" s="309"/>
      <c r="GC527" s="309"/>
      <c r="GD527" s="309"/>
      <c r="GE527" s="309"/>
      <c r="GF527" s="309"/>
      <c r="GG527" s="309"/>
      <c r="GH527" s="309"/>
      <c r="GI527" s="309"/>
      <c r="GJ527" s="309"/>
      <c r="GK527" s="309"/>
      <c r="GL527" s="309"/>
      <c r="GM527" s="309"/>
      <c r="GN527" s="309"/>
      <c r="GO527" s="309"/>
      <c r="GP527" s="309"/>
      <c r="GQ527" s="309"/>
      <c r="GR527" s="309"/>
      <c r="GS527" s="309"/>
      <c r="GT527" s="309"/>
      <c r="GU527" s="309"/>
      <c r="GV527" s="309"/>
      <c r="GW527" s="309"/>
      <c r="GX527" s="309"/>
      <c r="GY527" s="309"/>
      <c r="GZ527" s="309"/>
      <c r="HA527" s="309"/>
      <c r="HB527" s="309"/>
      <c r="HC527" s="309"/>
      <c r="HD527" s="309"/>
      <c r="HE527" s="309"/>
      <c r="HF527" s="309"/>
      <c r="HG527" s="309"/>
      <c r="HH527" s="309"/>
      <c r="HI527" s="309"/>
      <c r="HJ527" s="309"/>
      <c r="HK527" s="309"/>
      <c r="HL527" s="309"/>
      <c r="HM527" s="309"/>
      <c r="HN527" s="309"/>
      <c r="HO527" s="309"/>
      <c r="HP527" s="309"/>
      <c r="HQ527" s="309"/>
      <c r="HR527" s="309"/>
      <c r="HS527" s="309"/>
      <c r="HT527" s="309"/>
      <c r="HU527" s="309"/>
      <c r="HV527" s="309"/>
      <c r="HW527" s="309"/>
      <c r="HX527" s="309"/>
      <c r="HY527" s="309"/>
      <c r="HZ527" s="309"/>
      <c r="IA527" s="309"/>
      <c r="IB527" s="309"/>
      <c r="IC527" s="309"/>
      <c r="ID527" s="309"/>
      <c r="IE527" s="309"/>
      <c r="IF527" s="309"/>
      <c r="IG527" s="309"/>
      <c r="IH527" s="309"/>
    </row>
    <row r="528" spans="1:242" ht="12.75" customHeight="1" x14ac:dyDescent="0.25">
      <c r="A528" s="247"/>
      <c r="B528" s="264"/>
      <c r="C528" s="264"/>
      <c r="D528" s="307"/>
      <c r="E528" s="307"/>
      <c r="F528" s="307"/>
      <c r="G528" s="307"/>
      <c r="H528" s="307"/>
      <c r="I528" s="307"/>
      <c r="J528" s="307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  <c r="U528" s="307"/>
      <c r="V528" s="307"/>
      <c r="W528" s="307"/>
      <c r="X528" s="307"/>
      <c r="Y528" s="307"/>
      <c r="Z528" s="307"/>
      <c r="AA528" s="307"/>
      <c r="AB528" s="307"/>
      <c r="AC528" s="307"/>
      <c r="AD528" s="307"/>
      <c r="AE528" s="307"/>
      <c r="AF528" s="307"/>
      <c r="AG528" s="307"/>
      <c r="AH528" s="307"/>
      <c r="AI528" s="307"/>
      <c r="AJ528" s="307"/>
      <c r="AK528" s="307"/>
      <c r="AL528" s="307"/>
      <c r="AM528" s="307"/>
      <c r="AN528" s="307"/>
      <c r="AO528" s="307"/>
      <c r="AP528" s="307"/>
      <c r="AQ528" s="307"/>
      <c r="AR528" s="307"/>
      <c r="AS528" s="307"/>
      <c r="AT528" s="307"/>
      <c r="AU528" s="307"/>
      <c r="AV528" s="307"/>
      <c r="AW528" s="307"/>
      <c r="AX528" s="307"/>
      <c r="AY528" s="307"/>
      <c r="AZ528" s="307"/>
      <c r="BA528" s="307"/>
      <c r="BB528" s="307"/>
      <c r="BC528" s="307"/>
      <c r="BD528" s="307"/>
      <c r="BE528" s="307"/>
      <c r="BF528" s="307"/>
      <c r="BG528" s="307"/>
      <c r="BH528" s="307"/>
      <c r="BI528" s="307"/>
      <c r="BJ528" s="307"/>
      <c r="BK528" s="307"/>
      <c r="BL528" s="307"/>
      <c r="BM528" s="307"/>
      <c r="BN528" s="307"/>
      <c r="BO528" s="307"/>
      <c r="BP528" s="307"/>
      <c r="BQ528" s="307"/>
      <c r="BR528" s="307"/>
      <c r="BS528" s="307"/>
      <c r="BT528" s="409"/>
      <c r="BV528" s="309"/>
      <c r="BW528" s="309"/>
      <c r="BX528" s="309"/>
      <c r="BY528" s="309"/>
      <c r="BZ528" s="309"/>
      <c r="CA528" s="309"/>
      <c r="CB528" s="309"/>
      <c r="CC528" s="309"/>
      <c r="CD528" s="309"/>
      <c r="CE528" s="309"/>
      <c r="CF528" s="309"/>
      <c r="CG528" s="309"/>
      <c r="CH528" s="309"/>
      <c r="CI528" s="309"/>
      <c r="CJ528" s="309"/>
      <c r="CK528" s="309"/>
      <c r="CL528" s="309"/>
      <c r="CM528" s="309"/>
      <c r="CN528" s="309"/>
      <c r="CO528" s="309"/>
      <c r="CP528" s="309"/>
      <c r="CQ528" s="309"/>
      <c r="CR528" s="309"/>
      <c r="CS528" s="309"/>
      <c r="CT528" s="309"/>
      <c r="CU528" s="309"/>
      <c r="CV528" s="309"/>
      <c r="CW528" s="309"/>
      <c r="CX528" s="309"/>
      <c r="CY528" s="309"/>
      <c r="CZ528" s="309"/>
      <c r="DA528" s="309"/>
      <c r="DB528" s="309"/>
      <c r="DC528" s="309"/>
      <c r="DD528" s="309"/>
      <c r="DE528" s="309"/>
      <c r="DF528" s="309"/>
      <c r="DG528" s="309"/>
      <c r="DH528" s="309"/>
      <c r="DI528" s="309"/>
      <c r="DJ528" s="309"/>
      <c r="DK528" s="309"/>
      <c r="DL528" s="309"/>
      <c r="DM528" s="309"/>
      <c r="DN528" s="309"/>
      <c r="DO528" s="309"/>
      <c r="DP528" s="309"/>
      <c r="DQ528" s="309"/>
      <c r="DR528" s="309"/>
      <c r="DS528" s="309"/>
      <c r="DT528" s="309"/>
      <c r="DU528" s="309"/>
      <c r="DV528" s="309"/>
      <c r="DW528" s="309"/>
      <c r="DX528" s="309"/>
      <c r="DY528" s="309"/>
      <c r="DZ528" s="309"/>
      <c r="EA528" s="309"/>
      <c r="EB528" s="309"/>
      <c r="EC528" s="309"/>
      <c r="ED528" s="309"/>
      <c r="EE528" s="309"/>
      <c r="EF528" s="309"/>
      <c r="EG528" s="309"/>
      <c r="EH528" s="309"/>
      <c r="EI528" s="309"/>
      <c r="EJ528" s="309"/>
      <c r="EK528" s="309"/>
      <c r="EL528" s="309"/>
      <c r="EM528" s="309"/>
      <c r="EN528" s="309"/>
      <c r="EO528" s="309"/>
      <c r="EP528" s="309"/>
      <c r="EQ528" s="309"/>
      <c r="ER528" s="309"/>
      <c r="ES528" s="309"/>
      <c r="ET528" s="309"/>
      <c r="EU528" s="309"/>
      <c r="EV528" s="309"/>
      <c r="EW528" s="309"/>
      <c r="EX528" s="309"/>
      <c r="EY528" s="309"/>
      <c r="EZ528" s="309"/>
      <c r="FA528" s="309"/>
      <c r="FB528" s="309"/>
      <c r="FC528" s="309"/>
      <c r="FD528" s="309"/>
      <c r="FE528" s="309"/>
      <c r="FF528" s="309"/>
      <c r="FG528" s="309"/>
      <c r="FH528" s="309"/>
      <c r="FI528" s="309"/>
      <c r="FJ528" s="309"/>
      <c r="FK528" s="309"/>
      <c r="FL528" s="309"/>
      <c r="FM528" s="309"/>
      <c r="FN528" s="309"/>
      <c r="FO528" s="309"/>
      <c r="FP528" s="309"/>
      <c r="FQ528" s="309"/>
      <c r="FR528" s="309"/>
      <c r="FS528" s="309"/>
      <c r="FT528" s="309"/>
      <c r="FU528" s="309"/>
      <c r="FV528" s="309"/>
      <c r="FW528" s="309"/>
      <c r="FX528" s="309"/>
      <c r="FY528" s="309"/>
      <c r="FZ528" s="309"/>
      <c r="GA528" s="309"/>
      <c r="GB528" s="309"/>
      <c r="GC528" s="309"/>
      <c r="GD528" s="309"/>
      <c r="GE528" s="309"/>
      <c r="GF528" s="309"/>
      <c r="GG528" s="309"/>
      <c r="GH528" s="309"/>
      <c r="GI528" s="309"/>
      <c r="GJ528" s="309"/>
      <c r="GK528" s="309"/>
      <c r="GL528" s="309"/>
      <c r="GM528" s="309"/>
      <c r="GN528" s="309"/>
      <c r="GO528" s="309"/>
      <c r="GP528" s="309"/>
      <c r="GQ528" s="309"/>
      <c r="GR528" s="309"/>
      <c r="GS528" s="309"/>
      <c r="GT528" s="309"/>
      <c r="GU528" s="309"/>
      <c r="GV528" s="309"/>
      <c r="GW528" s="309"/>
      <c r="GX528" s="309"/>
      <c r="GY528" s="309"/>
      <c r="GZ528" s="309"/>
      <c r="HA528" s="309"/>
      <c r="HB528" s="309"/>
      <c r="HC528" s="309"/>
      <c r="HD528" s="309"/>
      <c r="HE528" s="309"/>
      <c r="HF528" s="309"/>
      <c r="HG528" s="309"/>
      <c r="HH528" s="309"/>
      <c r="HI528" s="309"/>
      <c r="HJ528" s="309"/>
      <c r="HK528" s="309"/>
      <c r="HL528" s="309"/>
      <c r="HM528" s="309"/>
      <c r="HN528" s="309"/>
      <c r="HO528" s="309"/>
      <c r="HP528" s="309"/>
      <c r="HQ528" s="309"/>
      <c r="HR528" s="309"/>
      <c r="HS528" s="309"/>
      <c r="HT528" s="309"/>
      <c r="HU528" s="309"/>
      <c r="HV528" s="309"/>
      <c r="HW528" s="309"/>
      <c r="HX528" s="309"/>
      <c r="HY528" s="309"/>
      <c r="HZ528" s="309"/>
      <c r="IA528" s="309"/>
      <c r="IB528" s="309"/>
      <c r="IC528" s="309"/>
      <c r="ID528" s="309"/>
      <c r="IE528" s="309"/>
      <c r="IF528" s="309"/>
      <c r="IG528" s="309"/>
      <c r="IH528" s="309"/>
    </row>
    <row r="529" spans="1:242" ht="12.75" customHeight="1" x14ac:dyDescent="0.25">
      <c r="A529" s="247"/>
      <c r="B529" s="264"/>
      <c r="C529" s="264"/>
      <c r="D529" s="307"/>
      <c r="E529" s="307"/>
      <c r="F529" s="307"/>
      <c r="G529" s="307"/>
      <c r="H529" s="307"/>
      <c r="I529" s="307"/>
      <c r="J529" s="307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  <c r="V529" s="307"/>
      <c r="W529" s="307"/>
      <c r="X529" s="307"/>
      <c r="Y529" s="307"/>
      <c r="Z529" s="307"/>
      <c r="AA529" s="307"/>
      <c r="AB529" s="307"/>
      <c r="AC529" s="307"/>
      <c r="AD529" s="307"/>
      <c r="AE529" s="307"/>
      <c r="AF529" s="307"/>
      <c r="AG529" s="307"/>
      <c r="AH529" s="307"/>
      <c r="AI529" s="307"/>
      <c r="AJ529" s="307"/>
      <c r="AK529" s="307"/>
      <c r="AL529" s="307"/>
      <c r="AM529" s="307"/>
      <c r="AN529" s="307"/>
      <c r="AO529" s="307"/>
      <c r="AP529" s="307"/>
      <c r="AQ529" s="307"/>
      <c r="AR529" s="307"/>
      <c r="AS529" s="307"/>
      <c r="AT529" s="307"/>
      <c r="AU529" s="307"/>
      <c r="AV529" s="307"/>
      <c r="AW529" s="307"/>
      <c r="AX529" s="307"/>
      <c r="AY529" s="307"/>
      <c r="AZ529" s="307"/>
      <c r="BA529" s="307"/>
      <c r="BB529" s="307"/>
      <c r="BC529" s="307"/>
      <c r="BD529" s="307"/>
      <c r="BE529" s="307"/>
      <c r="BF529" s="307"/>
      <c r="BG529" s="307"/>
      <c r="BH529" s="307"/>
      <c r="BI529" s="307"/>
      <c r="BJ529" s="307"/>
      <c r="BK529" s="307"/>
      <c r="BL529" s="307"/>
      <c r="BM529" s="307"/>
      <c r="BN529" s="307"/>
      <c r="BO529" s="307"/>
      <c r="BP529" s="307"/>
      <c r="BQ529" s="307"/>
      <c r="BR529" s="307"/>
      <c r="BS529" s="307"/>
      <c r="BT529" s="4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309"/>
      <c r="GV529" s="309"/>
      <c r="GW529" s="309"/>
      <c r="GX529" s="309"/>
      <c r="GY529" s="309"/>
      <c r="GZ529" s="309"/>
      <c r="HA529" s="309"/>
      <c r="HB529" s="309"/>
      <c r="HC529" s="309"/>
      <c r="HD529" s="309"/>
      <c r="HE529" s="309"/>
      <c r="HF529" s="309"/>
      <c r="HG529" s="309"/>
      <c r="HH529" s="309"/>
      <c r="HI529" s="309"/>
      <c r="HJ529" s="309"/>
      <c r="HK529" s="309"/>
      <c r="HL529" s="309"/>
      <c r="HM529" s="309"/>
      <c r="HN529" s="309"/>
      <c r="HO529" s="309"/>
      <c r="HP529" s="309"/>
      <c r="HQ529" s="309"/>
      <c r="HR529" s="309"/>
      <c r="HS529" s="309"/>
      <c r="HT529" s="309"/>
      <c r="HU529" s="309"/>
      <c r="HV529" s="309"/>
      <c r="HW529" s="309"/>
      <c r="HX529" s="309"/>
      <c r="HY529" s="309"/>
      <c r="HZ529" s="309"/>
      <c r="IA529" s="309"/>
      <c r="IB529" s="309"/>
      <c r="IC529" s="309"/>
      <c r="ID529" s="309"/>
      <c r="IE529" s="309"/>
      <c r="IF529" s="309"/>
      <c r="IG529" s="309"/>
      <c r="IH529" s="309"/>
    </row>
    <row r="530" spans="1:242" ht="12.75" customHeight="1" x14ac:dyDescent="0.25">
      <c r="A530" s="247"/>
      <c r="B530" s="264"/>
      <c r="C530" s="264"/>
      <c r="D530" s="307"/>
      <c r="E530" s="307"/>
      <c r="F530" s="307"/>
      <c r="G530" s="307"/>
      <c r="H530" s="307"/>
      <c r="I530" s="307"/>
      <c r="J530" s="307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  <c r="U530" s="307"/>
      <c r="V530" s="307"/>
      <c r="W530" s="307"/>
      <c r="X530" s="307"/>
      <c r="Y530" s="307"/>
      <c r="Z530" s="307"/>
      <c r="AA530" s="307"/>
      <c r="AB530" s="307"/>
      <c r="AC530" s="307"/>
      <c r="AD530" s="307"/>
      <c r="AE530" s="307"/>
      <c r="AF530" s="307"/>
      <c r="AG530" s="307"/>
      <c r="AH530" s="307"/>
      <c r="AI530" s="307"/>
      <c r="AJ530" s="307"/>
      <c r="AK530" s="307"/>
      <c r="AL530" s="307"/>
      <c r="AM530" s="307"/>
      <c r="AN530" s="307"/>
      <c r="AO530" s="307"/>
      <c r="AP530" s="307"/>
      <c r="AQ530" s="307"/>
      <c r="AR530" s="307"/>
      <c r="AS530" s="307"/>
      <c r="AT530" s="307"/>
      <c r="AU530" s="307"/>
      <c r="AV530" s="307"/>
      <c r="AW530" s="307"/>
      <c r="AX530" s="307"/>
      <c r="AY530" s="307"/>
      <c r="AZ530" s="307"/>
      <c r="BA530" s="307"/>
      <c r="BB530" s="307"/>
      <c r="BC530" s="307"/>
      <c r="BD530" s="307"/>
      <c r="BE530" s="307"/>
      <c r="BF530" s="307"/>
      <c r="BG530" s="307"/>
      <c r="BH530" s="307"/>
      <c r="BI530" s="307"/>
      <c r="BJ530" s="307"/>
      <c r="BK530" s="307"/>
      <c r="BL530" s="307"/>
      <c r="BM530" s="307"/>
      <c r="BN530" s="307"/>
      <c r="BO530" s="307"/>
      <c r="BP530" s="307"/>
      <c r="BQ530" s="307"/>
      <c r="BR530" s="307"/>
      <c r="BS530" s="307"/>
      <c r="BT530" s="4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309"/>
      <c r="GV530" s="309"/>
      <c r="GW530" s="309"/>
      <c r="GX530" s="309"/>
      <c r="GY530" s="309"/>
      <c r="GZ530" s="309"/>
      <c r="HA530" s="309"/>
      <c r="HB530" s="309"/>
      <c r="HC530" s="309"/>
      <c r="HD530" s="309"/>
      <c r="HE530" s="309"/>
      <c r="HF530" s="309"/>
      <c r="HG530" s="309"/>
      <c r="HH530" s="309"/>
      <c r="HI530" s="309"/>
      <c r="HJ530" s="309"/>
      <c r="HK530" s="309"/>
      <c r="HL530" s="309"/>
      <c r="HM530" s="309"/>
      <c r="HN530" s="309"/>
      <c r="HO530" s="309"/>
      <c r="HP530" s="309"/>
      <c r="HQ530" s="309"/>
      <c r="HR530" s="309"/>
      <c r="HS530" s="309"/>
      <c r="HT530" s="309"/>
      <c r="HU530" s="309"/>
      <c r="HV530" s="309"/>
      <c r="HW530" s="309"/>
      <c r="HX530" s="309"/>
      <c r="HY530" s="309"/>
      <c r="HZ530" s="309"/>
      <c r="IA530" s="309"/>
      <c r="IB530" s="309"/>
      <c r="IC530" s="309"/>
      <c r="ID530" s="309"/>
      <c r="IE530" s="309"/>
      <c r="IF530" s="309"/>
      <c r="IG530" s="309"/>
      <c r="IH530" s="309"/>
    </row>
    <row r="531" spans="1:242" ht="12.75" customHeight="1" x14ac:dyDescent="0.25">
      <c r="A531" s="247"/>
      <c r="B531" s="264"/>
      <c r="C531" s="264"/>
      <c r="D531" s="307"/>
      <c r="E531" s="307"/>
      <c r="F531" s="307"/>
      <c r="G531" s="307"/>
      <c r="H531" s="307"/>
      <c r="I531" s="307"/>
      <c r="J531" s="307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307"/>
      <c r="V531" s="307"/>
      <c r="W531" s="307"/>
      <c r="X531" s="307"/>
      <c r="Y531" s="307"/>
      <c r="Z531" s="307"/>
      <c r="AA531" s="307"/>
      <c r="AB531" s="307"/>
      <c r="AC531" s="307"/>
      <c r="AD531" s="307"/>
      <c r="AE531" s="307"/>
      <c r="AF531" s="307"/>
      <c r="AG531" s="307"/>
      <c r="AH531" s="307"/>
      <c r="AI531" s="307"/>
      <c r="AJ531" s="307"/>
      <c r="AK531" s="307"/>
      <c r="AL531" s="307"/>
      <c r="AM531" s="307"/>
      <c r="AN531" s="307"/>
      <c r="AO531" s="307"/>
      <c r="AP531" s="307"/>
      <c r="AQ531" s="307"/>
      <c r="AR531" s="307"/>
      <c r="AS531" s="307"/>
      <c r="AT531" s="307"/>
      <c r="AU531" s="307"/>
      <c r="AV531" s="307"/>
      <c r="AW531" s="307"/>
      <c r="AX531" s="307"/>
      <c r="AY531" s="307"/>
      <c r="AZ531" s="307"/>
      <c r="BA531" s="307"/>
      <c r="BB531" s="307"/>
      <c r="BC531" s="307"/>
      <c r="BD531" s="307"/>
      <c r="BE531" s="307"/>
      <c r="BF531" s="307"/>
      <c r="BG531" s="307"/>
      <c r="BH531" s="307"/>
      <c r="BI531" s="307"/>
      <c r="BJ531" s="307"/>
      <c r="BK531" s="307"/>
      <c r="BL531" s="307"/>
      <c r="BM531" s="307"/>
      <c r="BN531" s="307"/>
      <c r="BO531" s="307"/>
      <c r="BP531" s="307"/>
      <c r="BQ531" s="307"/>
      <c r="BR531" s="307"/>
      <c r="BS531" s="307"/>
      <c r="BT531" s="409"/>
      <c r="BV531" s="309"/>
      <c r="BW531" s="309"/>
      <c r="BX531" s="309"/>
      <c r="BY531" s="309"/>
      <c r="BZ531" s="309"/>
      <c r="CA531" s="309"/>
      <c r="CB531" s="309"/>
      <c r="CC531" s="309"/>
      <c r="CD531" s="309"/>
      <c r="CE531" s="309"/>
      <c r="CF531" s="309"/>
      <c r="CG531" s="309"/>
      <c r="CH531" s="309"/>
      <c r="CI531" s="309"/>
      <c r="CJ531" s="309"/>
      <c r="CK531" s="309"/>
      <c r="CL531" s="309"/>
      <c r="CM531" s="309"/>
      <c r="CN531" s="309"/>
      <c r="CO531" s="309"/>
      <c r="CP531" s="309"/>
      <c r="CQ531" s="309"/>
      <c r="CR531" s="309"/>
      <c r="CS531" s="309"/>
      <c r="CT531" s="309"/>
      <c r="CU531" s="309"/>
      <c r="CV531" s="309"/>
      <c r="CW531" s="309"/>
      <c r="CX531" s="309"/>
      <c r="CY531" s="309"/>
      <c r="CZ531" s="309"/>
      <c r="DA531" s="309"/>
      <c r="DB531" s="309"/>
      <c r="DC531" s="309"/>
      <c r="DD531" s="309"/>
      <c r="DE531" s="309"/>
      <c r="DF531" s="309"/>
      <c r="DG531" s="309"/>
      <c r="DH531" s="309"/>
      <c r="DI531" s="309"/>
      <c r="DJ531" s="309"/>
      <c r="DK531" s="309"/>
      <c r="DL531" s="309"/>
      <c r="DM531" s="309"/>
      <c r="DN531" s="309"/>
      <c r="DO531" s="309"/>
      <c r="DP531" s="309"/>
      <c r="DQ531" s="309"/>
      <c r="DR531" s="309"/>
      <c r="DS531" s="309"/>
      <c r="DT531" s="309"/>
      <c r="DU531" s="309"/>
      <c r="DV531" s="309"/>
      <c r="DW531" s="309"/>
      <c r="DX531" s="309"/>
      <c r="DY531" s="309"/>
      <c r="DZ531" s="309"/>
      <c r="EA531" s="309"/>
      <c r="EB531" s="309"/>
      <c r="EC531" s="309"/>
      <c r="ED531" s="309"/>
      <c r="EE531" s="309"/>
      <c r="EF531" s="309"/>
      <c r="EG531" s="309"/>
      <c r="EH531" s="309"/>
      <c r="EI531" s="309"/>
      <c r="EJ531" s="309"/>
      <c r="EK531" s="309"/>
      <c r="EL531" s="309"/>
      <c r="EM531" s="309"/>
      <c r="EN531" s="309"/>
      <c r="EO531" s="309"/>
      <c r="EP531" s="309"/>
      <c r="EQ531" s="309"/>
      <c r="ER531" s="309"/>
      <c r="ES531" s="309"/>
      <c r="ET531" s="309"/>
      <c r="EU531" s="309"/>
      <c r="EV531" s="309"/>
      <c r="EW531" s="309"/>
      <c r="EX531" s="309"/>
      <c r="EY531" s="309"/>
      <c r="EZ531" s="309"/>
      <c r="FA531" s="309"/>
      <c r="FB531" s="309"/>
      <c r="FC531" s="309"/>
      <c r="FD531" s="309"/>
      <c r="FE531" s="309"/>
      <c r="FF531" s="309"/>
      <c r="FG531" s="309"/>
      <c r="FH531" s="309"/>
      <c r="FI531" s="309"/>
      <c r="FJ531" s="309"/>
      <c r="FK531" s="309"/>
      <c r="FL531" s="309"/>
      <c r="FM531" s="309"/>
      <c r="FN531" s="309"/>
      <c r="FO531" s="309"/>
      <c r="FP531" s="309"/>
      <c r="FQ531" s="309"/>
      <c r="FR531" s="309"/>
      <c r="FS531" s="309"/>
      <c r="FT531" s="309"/>
      <c r="FU531" s="309"/>
      <c r="FV531" s="309"/>
      <c r="FW531" s="309"/>
      <c r="FX531" s="309"/>
      <c r="FY531" s="309"/>
      <c r="FZ531" s="309"/>
      <c r="GA531" s="309"/>
      <c r="GB531" s="309"/>
      <c r="GC531" s="309"/>
      <c r="GD531" s="309"/>
      <c r="GE531" s="309"/>
      <c r="GF531" s="309"/>
      <c r="GG531" s="309"/>
      <c r="GH531" s="309"/>
      <c r="GI531" s="309"/>
      <c r="GJ531" s="309"/>
      <c r="GK531" s="309"/>
      <c r="GL531" s="309"/>
      <c r="GM531" s="309"/>
      <c r="GN531" s="309"/>
      <c r="GO531" s="309"/>
      <c r="GP531" s="309"/>
      <c r="GQ531" s="309"/>
      <c r="GR531" s="309"/>
      <c r="GS531" s="309"/>
      <c r="GT531" s="309"/>
      <c r="GU531" s="309"/>
      <c r="GV531" s="309"/>
      <c r="GW531" s="309"/>
      <c r="GX531" s="309"/>
      <c r="GY531" s="309"/>
      <c r="GZ531" s="309"/>
      <c r="HA531" s="309"/>
      <c r="HB531" s="309"/>
      <c r="HC531" s="309"/>
      <c r="HD531" s="309"/>
      <c r="HE531" s="309"/>
      <c r="HF531" s="309"/>
      <c r="HG531" s="309"/>
      <c r="HH531" s="309"/>
      <c r="HI531" s="309"/>
      <c r="HJ531" s="309"/>
      <c r="HK531" s="309"/>
      <c r="HL531" s="309"/>
      <c r="HM531" s="309"/>
      <c r="HN531" s="309"/>
      <c r="HO531" s="309"/>
      <c r="HP531" s="309"/>
      <c r="HQ531" s="309"/>
      <c r="HR531" s="309"/>
      <c r="HS531" s="309"/>
      <c r="HT531" s="309"/>
      <c r="HU531" s="309"/>
      <c r="HV531" s="309"/>
      <c r="HW531" s="309"/>
      <c r="HX531" s="309"/>
      <c r="HY531" s="309"/>
      <c r="HZ531" s="309"/>
      <c r="IA531" s="309"/>
      <c r="IB531" s="309"/>
      <c r="IC531" s="309"/>
      <c r="ID531" s="309"/>
      <c r="IE531" s="309"/>
      <c r="IF531" s="309"/>
      <c r="IG531" s="309"/>
      <c r="IH531" s="309"/>
    </row>
    <row r="532" spans="1:242" ht="12.75" customHeight="1" x14ac:dyDescent="0.25">
      <c r="A532" s="247"/>
      <c r="B532" s="264"/>
      <c r="C532" s="264"/>
      <c r="D532" s="307"/>
      <c r="E532" s="307"/>
      <c r="F532" s="307"/>
      <c r="G532" s="307"/>
      <c r="H532" s="307"/>
      <c r="I532" s="307"/>
      <c r="J532" s="307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  <c r="U532" s="307"/>
      <c r="V532" s="307"/>
      <c r="W532" s="307"/>
      <c r="X532" s="307"/>
      <c r="Y532" s="307"/>
      <c r="Z532" s="307"/>
      <c r="AA532" s="307"/>
      <c r="AB532" s="307"/>
      <c r="AC532" s="307"/>
      <c r="AD532" s="307"/>
      <c r="AE532" s="307"/>
      <c r="AF532" s="307"/>
      <c r="AG532" s="307"/>
      <c r="AH532" s="307"/>
      <c r="AI532" s="307"/>
      <c r="AJ532" s="307"/>
      <c r="AK532" s="307"/>
      <c r="AL532" s="307"/>
      <c r="AM532" s="307"/>
      <c r="AN532" s="307"/>
      <c r="AO532" s="307"/>
      <c r="AP532" s="307"/>
      <c r="AQ532" s="307"/>
      <c r="AR532" s="307"/>
      <c r="AS532" s="307"/>
      <c r="AT532" s="307"/>
      <c r="AU532" s="307"/>
      <c r="AV532" s="307"/>
      <c r="AW532" s="307"/>
      <c r="AX532" s="307"/>
      <c r="AY532" s="307"/>
      <c r="AZ532" s="307"/>
      <c r="BA532" s="307"/>
      <c r="BB532" s="307"/>
      <c r="BC532" s="307"/>
      <c r="BD532" s="307"/>
      <c r="BE532" s="307"/>
      <c r="BF532" s="307"/>
      <c r="BG532" s="307"/>
      <c r="BH532" s="307"/>
      <c r="BI532" s="307"/>
      <c r="BJ532" s="307"/>
      <c r="BK532" s="307"/>
      <c r="BL532" s="307"/>
      <c r="BM532" s="307"/>
      <c r="BN532" s="307"/>
      <c r="BO532" s="307"/>
      <c r="BP532" s="307"/>
      <c r="BQ532" s="307"/>
      <c r="BR532" s="307"/>
      <c r="BS532" s="307"/>
      <c r="BT532" s="409"/>
      <c r="BV532" s="309"/>
      <c r="BW532" s="309"/>
      <c r="BX532" s="309"/>
      <c r="BY532" s="309"/>
      <c r="BZ532" s="309"/>
      <c r="CA532" s="309"/>
      <c r="CB532" s="309"/>
      <c r="CC532" s="309"/>
      <c r="CD532" s="309"/>
      <c r="CE532" s="309"/>
      <c r="CF532" s="309"/>
      <c r="CG532" s="309"/>
      <c r="CH532" s="309"/>
      <c r="CI532" s="309"/>
      <c r="CJ532" s="309"/>
      <c r="CK532" s="309"/>
      <c r="CL532" s="309"/>
      <c r="CM532" s="309"/>
      <c r="CN532" s="309"/>
      <c r="CO532" s="309"/>
      <c r="CP532" s="309"/>
      <c r="CQ532" s="309"/>
      <c r="CR532" s="309"/>
      <c r="CS532" s="309"/>
      <c r="CT532" s="309"/>
      <c r="CU532" s="309"/>
      <c r="CV532" s="309"/>
      <c r="CW532" s="309"/>
      <c r="CX532" s="309"/>
      <c r="CY532" s="309"/>
      <c r="CZ532" s="309"/>
      <c r="DA532" s="309"/>
      <c r="DB532" s="309"/>
      <c r="DC532" s="309"/>
      <c r="DD532" s="309"/>
      <c r="DE532" s="309"/>
      <c r="DF532" s="309"/>
      <c r="DG532" s="309"/>
      <c r="DH532" s="309"/>
      <c r="DI532" s="309"/>
      <c r="DJ532" s="309"/>
      <c r="DK532" s="309"/>
      <c r="DL532" s="309"/>
      <c r="DM532" s="309"/>
      <c r="DN532" s="309"/>
      <c r="DO532" s="309"/>
      <c r="DP532" s="309"/>
      <c r="DQ532" s="309"/>
      <c r="DR532" s="309"/>
      <c r="DS532" s="309"/>
      <c r="DT532" s="309"/>
      <c r="DU532" s="309"/>
      <c r="DV532" s="309"/>
      <c r="DW532" s="309"/>
      <c r="DX532" s="309"/>
      <c r="DY532" s="309"/>
      <c r="DZ532" s="309"/>
      <c r="EA532" s="309"/>
      <c r="EB532" s="309"/>
      <c r="EC532" s="309"/>
      <c r="ED532" s="309"/>
      <c r="EE532" s="309"/>
      <c r="EF532" s="309"/>
      <c r="EG532" s="309"/>
      <c r="EH532" s="309"/>
      <c r="EI532" s="309"/>
      <c r="EJ532" s="309"/>
      <c r="EK532" s="309"/>
      <c r="EL532" s="309"/>
      <c r="EM532" s="309"/>
      <c r="EN532" s="309"/>
      <c r="EO532" s="309"/>
      <c r="EP532" s="309"/>
      <c r="EQ532" s="309"/>
      <c r="ER532" s="309"/>
      <c r="ES532" s="309"/>
      <c r="ET532" s="309"/>
      <c r="EU532" s="309"/>
      <c r="EV532" s="309"/>
      <c r="EW532" s="309"/>
      <c r="EX532" s="309"/>
      <c r="EY532" s="309"/>
      <c r="EZ532" s="309"/>
      <c r="FA532" s="309"/>
      <c r="FB532" s="309"/>
      <c r="FC532" s="309"/>
      <c r="FD532" s="309"/>
      <c r="FE532" s="309"/>
      <c r="FF532" s="309"/>
      <c r="FG532" s="309"/>
      <c r="FH532" s="309"/>
      <c r="FI532" s="309"/>
      <c r="FJ532" s="309"/>
      <c r="FK532" s="309"/>
      <c r="FL532" s="309"/>
      <c r="FM532" s="309"/>
      <c r="FN532" s="309"/>
      <c r="FO532" s="309"/>
      <c r="FP532" s="309"/>
      <c r="FQ532" s="309"/>
      <c r="FR532" s="309"/>
      <c r="FS532" s="309"/>
      <c r="FT532" s="309"/>
      <c r="FU532" s="309"/>
      <c r="FV532" s="309"/>
      <c r="FW532" s="309"/>
      <c r="FX532" s="309"/>
      <c r="FY532" s="309"/>
      <c r="FZ532" s="309"/>
      <c r="GA532" s="309"/>
      <c r="GB532" s="309"/>
      <c r="GC532" s="309"/>
      <c r="GD532" s="309"/>
      <c r="GE532" s="309"/>
      <c r="GF532" s="309"/>
      <c r="GG532" s="309"/>
      <c r="GH532" s="309"/>
      <c r="GI532" s="309"/>
      <c r="GJ532" s="309"/>
      <c r="GK532" s="309"/>
      <c r="GL532" s="309"/>
      <c r="GM532" s="309"/>
      <c r="GN532" s="309"/>
      <c r="GO532" s="309"/>
      <c r="GP532" s="309"/>
      <c r="GQ532" s="309"/>
      <c r="GR532" s="309"/>
      <c r="GS532" s="309"/>
      <c r="GT532" s="309"/>
      <c r="GU532" s="309"/>
      <c r="GV532" s="309"/>
      <c r="GW532" s="309"/>
      <c r="GX532" s="309"/>
      <c r="GY532" s="309"/>
      <c r="GZ532" s="309"/>
      <c r="HA532" s="309"/>
      <c r="HB532" s="309"/>
      <c r="HC532" s="309"/>
      <c r="HD532" s="309"/>
      <c r="HE532" s="309"/>
      <c r="HF532" s="309"/>
      <c r="HG532" s="309"/>
      <c r="HH532" s="309"/>
      <c r="HI532" s="309"/>
      <c r="HJ532" s="309"/>
      <c r="HK532" s="309"/>
      <c r="HL532" s="309"/>
      <c r="HM532" s="309"/>
      <c r="HN532" s="309"/>
      <c r="HO532" s="309"/>
      <c r="HP532" s="309"/>
      <c r="HQ532" s="309"/>
      <c r="HR532" s="309"/>
      <c r="HS532" s="309"/>
      <c r="HT532" s="309"/>
      <c r="HU532" s="309"/>
      <c r="HV532" s="309"/>
      <c r="HW532" s="309"/>
      <c r="HX532" s="309"/>
      <c r="HY532" s="309"/>
      <c r="HZ532" s="309"/>
      <c r="IA532" s="309"/>
      <c r="IB532" s="309"/>
      <c r="IC532" s="309"/>
      <c r="ID532" s="309"/>
      <c r="IE532" s="309"/>
      <c r="IF532" s="309"/>
      <c r="IG532" s="309"/>
      <c r="IH532" s="309"/>
    </row>
    <row r="533" spans="1:242" ht="12.75" customHeight="1" x14ac:dyDescent="0.25">
      <c r="A533" s="247"/>
      <c r="B533" s="264"/>
      <c r="C533" s="264"/>
      <c r="D533" s="307"/>
      <c r="E533" s="307"/>
      <c r="F533" s="307"/>
      <c r="G533" s="307"/>
      <c r="H533" s="307"/>
      <c r="I533" s="307"/>
      <c r="J533" s="307"/>
      <c r="K533" s="307"/>
      <c r="L533" s="307"/>
      <c r="M533" s="307"/>
      <c r="N533" s="307"/>
      <c r="O533" s="307"/>
      <c r="P533" s="307"/>
      <c r="Q533" s="307"/>
      <c r="R533" s="307"/>
      <c r="S533" s="307"/>
      <c r="T533" s="307"/>
      <c r="U533" s="307"/>
      <c r="V533" s="307"/>
      <c r="W533" s="307"/>
      <c r="X533" s="307"/>
      <c r="Y533" s="307"/>
      <c r="Z533" s="307"/>
      <c r="AA533" s="307"/>
      <c r="AB533" s="307"/>
      <c r="AC533" s="307"/>
      <c r="AD533" s="307"/>
      <c r="AE533" s="307"/>
      <c r="AF533" s="307"/>
      <c r="AG533" s="307"/>
      <c r="AH533" s="307"/>
      <c r="AI533" s="307"/>
      <c r="AJ533" s="307"/>
      <c r="AK533" s="307"/>
      <c r="AL533" s="307"/>
      <c r="AM533" s="307"/>
      <c r="AN533" s="307"/>
      <c r="AO533" s="307"/>
      <c r="AP533" s="307"/>
      <c r="AQ533" s="307"/>
      <c r="AR533" s="307"/>
      <c r="AS533" s="307"/>
      <c r="AT533" s="307"/>
      <c r="AU533" s="307"/>
      <c r="AV533" s="307"/>
      <c r="AW533" s="307"/>
      <c r="AX533" s="307"/>
      <c r="AY533" s="307"/>
      <c r="AZ533" s="307"/>
      <c r="BA533" s="307"/>
      <c r="BB533" s="307"/>
      <c r="BC533" s="307"/>
      <c r="BD533" s="307"/>
      <c r="BE533" s="307"/>
      <c r="BF533" s="307"/>
      <c r="BG533" s="307"/>
      <c r="BH533" s="307"/>
      <c r="BI533" s="307"/>
      <c r="BJ533" s="307"/>
      <c r="BK533" s="307"/>
      <c r="BL533" s="307"/>
      <c r="BM533" s="307"/>
      <c r="BN533" s="307"/>
      <c r="BO533" s="307"/>
      <c r="BP533" s="307"/>
      <c r="BQ533" s="307"/>
      <c r="BR533" s="307"/>
      <c r="BS533" s="307"/>
      <c r="BT533" s="409"/>
      <c r="BV533" s="309"/>
      <c r="BW533" s="309"/>
      <c r="BX533" s="309"/>
      <c r="BY533" s="309"/>
      <c r="BZ533" s="309"/>
      <c r="CA533" s="309"/>
      <c r="CB533" s="309"/>
      <c r="CC533" s="309"/>
      <c r="CD533" s="309"/>
      <c r="CE533" s="309"/>
      <c r="CF533" s="309"/>
      <c r="CG533" s="309"/>
      <c r="CH533" s="309"/>
      <c r="CI533" s="309"/>
      <c r="CJ533" s="309"/>
      <c r="CK533" s="309"/>
      <c r="CL533" s="309"/>
      <c r="CM533" s="309"/>
      <c r="CN533" s="309"/>
      <c r="CO533" s="309"/>
      <c r="CP533" s="309"/>
      <c r="CQ533" s="309"/>
      <c r="CR533" s="309"/>
      <c r="CS533" s="309"/>
      <c r="CT533" s="309"/>
      <c r="CU533" s="309"/>
      <c r="CV533" s="309"/>
      <c r="CW533" s="309"/>
      <c r="CX533" s="309"/>
      <c r="CY533" s="309"/>
      <c r="CZ533" s="309"/>
      <c r="DA533" s="309"/>
      <c r="DB533" s="309"/>
      <c r="DC533" s="309"/>
      <c r="DD533" s="309"/>
      <c r="DE533" s="309"/>
      <c r="DF533" s="309"/>
      <c r="DG533" s="309"/>
      <c r="DH533" s="309"/>
      <c r="DI533" s="309"/>
      <c r="DJ533" s="309"/>
      <c r="DK533" s="309"/>
      <c r="DL533" s="309"/>
      <c r="DM533" s="309"/>
      <c r="DN533" s="309"/>
      <c r="DO533" s="309"/>
      <c r="DP533" s="309"/>
      <c r="DQ533" s="309"/>
      <c r="DR533" s="309"/>
      <c r="DS533" s="309"/>
      <c r="DT533" s="309"/>
      <c r="DU533" s="309"/>
      <c r="DV533" s="309"/>
      <c r="DW533" s="309"/>
      <c r="DX533" s="309"/>
      <c r="DY533" s="309"/>
      <c r="DZ533" s="309"/>
      <c r="EA533" s="309"/>
      <c r="EB533" s="309"/>
      <c r="EC533" s="309"/>
      <c r="ED533" s="309"/>
      <c r="EE533" s="309"/>
      <c r="EF533" s="309"/>
      <c r="EG533" s="309"/>
      <c r="EH533" s="309"/>
      <c r="EI533" s="309"/>
      <c r="EJ533" s="309"/>
      <c r="EK533" s="309"/>
      <c r="EL533" s="309"/>
      <c r="EM533" s="309"/>
      <c r="EN533" s="309"/>
      <c r="EO533" s="309"/>
      <c r="EP533" s="309"/>
      <c r="EQ533" s="309"/>
      <c r="ER533" s="309"/>
      <c r="ES533" s="309"/>
      <c r="ET533" s="309"/>
      <c r="EU533" s="309"/>
      <c r="EV533" s="309"/>
      <c r="EW533" s="309"/>
      <c r="EX533" s="309"/>
      <c r="EY533" s="309"/>
      <c r="EZ533" s="309"/>
      <c r="FA533" s="309"/>
      <c r="FB533" s="309"/>
      <c r="FC533" s="309"/>
      <c r="FD533" s="309"/>
      <c r="FE533" s="309"/>
      <c r="FF533" s="309"/>
      <c r="FG533" s="309"/>
      <c r="FH533" s="309"/>
      <c r="FI533" s="309"/>
      <c r="FJ533" s="309"/>
      <c r="FK533" s="309"/>
      <c r="FL533" s="309"/>
      <c r="FM533" s="309"/>
      <c r="FN533" s="309"/>
      <c r="FO533" s="309"/>
      <c r="FP533" s="309"/>
      <c r="FQ533" s="309"/>
      <c r="FR533" s="309"/>
      <c r="FS533" s="309"/>
      <c r="FT533" s="309"/>
      <c r="FU533" s="309"/>
      <c r="FV533" s="309"/>
      <c r="FW533" s="309"/>
      <c r="FX533" s="309"/>
      <c r="FY533" s="309"/>
      <c r="FZ533" s="309"/>
      <c r="GA533" s="309"/>
      <c r="GB533" s="309"/>
      <c r="GC533" s="309"/>
      <c r="GD533" s="309"/>
      <c r="GE533" s="309"/>
      <c r="GF533" s="309"/>
      <c r="GG533" s="309"/>
      <c r="GH533" s="309"/>
      <c r="GI533" s="309"/>
      <c r="GJ533" s="309"/>
      <c r="GK533" s="309"/>
      <c r="GL533" s="309"/>
      <c r="GM533" s="309"/>
      <c r="GN533" s="309"/>
      <c r="GO533" s="309"/>
      <c r="GP533" s="309"/>
      <c r="GQ533" s="309"/>
      <c r="GR533" s="309"/>
      <c r="GS533" s="309"/>
      <c r="GT533" s="309"/>
      <c r="GU533" s="309"/>
      <c r="GV533" s="309"/>
      <c r="GW533" s="309"/>
      <c r="GX533" s="309"/>
      <c r="GY533" s="309"/>
      <c r="GZ533" s="309"/>
      <c r="HA533" s="309"/>
      <c r="HB533" s="309"/>
      <c r="HC533" s="309"/>
      <c r="HD533" s="309"/>
      <c r="HE533" s="309"/>
      <c r="HF533" s="309"/>
      <c r="HG533" s="309"/>
      <c r="HH533" s="309"/>
      <c r="HI533" s="309"/>
      <c r="HJ533" s="309"/>
      <c r="HK533" s="309"/>
      <c r="HL533" s="309"/>
      <c r="HM533" s="309"/>
      <c r="HN533" s="309"/>
      <c r="HO533" s="309"/>
      <c r="HP533" s="309"/>
      <c r="HQ533" s="309"/>
      <c r="HR533" s="309"/>
      <c r="HS533" s="309"/>
      <c r="HT533" s="309"/>
      <c r="HU533" s="309"/>
      <c r="HV533" s="309"/>
      <c r="HW533" s="309"/>
      <c r="HX533" s="309"/>
      <c r="HY533" s="309"/>
      <c r="HZ533" s="309"/>
      <c r="IA533" s="309"/>
      <c r="IB533" s="309"/>
      <c r="IC533" s="309"/>
      <c r="ID533" s="309"/>
      <c r="IE533" s="309"/>
      <c r="IF533" s="309"/>
      <c r="IG533" s="309"/>
      <c r="IH533" s="309"/>
    </row>
    <row r="534" spans="1:242" ht="12.75" customHeight="1" x14ac:dyDescent="0.25">
      <c r="A534" s="247"/>
      <c r="B534" s="264"/>
      <c r="C534" s="264"/>
      <c r="D534" s="307"/>
      <c r="E534" s="307"/>
      <c r="F534" s="307"/>
      <c r="G534" s="307"/>
      <c r="H534" s="307"/>
      <c r="I534" s="307"/>
      <c r="J534" s="307"/>
      <c r="K534" s="307"/>
      <c r="L534" s="307"/>
      <c r="M534" s="307"/>
      <c r="N534" s="307"/>
      <c r="O534" s="307"/>
      <c r="P534" s="307"/>
      <c r="Q534" s="307"/>
      <c r="R534" s="307"/>
      <c r="S534" s="307"/>
      <c r="T534" s="307"/>
      <c r="U534" s="307"/>
      <c r="V534" s="307"/>
      <c r="W534" s="307"/>
      <c r="X534" s="307"/>
      <c r="Y534" s="307"/>
      <c r="Z534" s="307"/>
      <c r="AA534" s="307"/>
      <c r="AB534" s="307"/>
      <c r="AC534" s="307"/>
      <c r="AD534" s="307"/>
      <c r="AE534" s="307"/>
      <c r="AF534" s="307"/>
      <c r="AG534" s="307"/>
      <c r="AH534" s="307"/>
      <c r="AI534" s="307"/>
      <c r="AJ534" s="307"/>
      <c r="AK534" s="307"/>
      <c r="AL534" s="307"/>
      <c r="AM534" s="307"/>
      <c r="AN534" s="307"/>
      <c r="AO534" s="307"/>
      <c r="AP534" s="307"/>
      <c r="AQ534" s="307"/>
      <c r="AR534" s="307"/>
      <c r="AS534" s="307"/>
      <c r="AT534" s="307"/>
      <c r="AU534" s="307"/>
      <c r="AV534" s="307"/>
      <c r="AW534" s="307"/>
      <c r="AX534" s="307"/>
      <c r="AY534" s="307"/>
      <c r="AZ534" s="307"/>
      <c r="BA534" s="307"/>
      <c r="BB534" s="307"/>
      <c r="BC534" s="307"/>
      <c r="BD534" s="307"/>
      <c r="BE534" s="307"/>
      <c r="BF534" s="307"/>
      <c r="BG534" s="307"/>
      <c r="BH534" s="307"/>
      <c r="BI534" s="307"/>
      <c r="BJ534" s="307"/>
      <c r="BK534" s="307"/>
      <c r="BL534" s="307"/>
      <c r="BM534" s="307"/>
      <c r="BN534" s="307"/>
      <c r="BO534" s="307"/>
      <c r="BP534" s="307"/>
      <c r="BQ534" s="307"/>
      <c r="BR534" s="307"/>
      <c r="BS534" s="307"/>
      <c r="BT534" s="409"/>
      <c r="BV534" s="309"/>
      <c r="BW534" s="309"/>
      <c r="BX534" s="309"/>
      <c r="BY534" s="309"/>
      <c r="BZ534" s="309"/>
      <c r="CA534" s="309"/>
      <c r="CB534" s="309"/>
      <c r="CC534" s="309"/>
      <c r="CD534" s="309"/>
      <c r="CE534" s="309"/>
      <c r="CF534" s="309"/>
      <c r="CG534" s="309"/>
      <c r="CH534" s="309"/>
      <c r="CI534" s="309"/>
      <c r="CJ534" s="309"/>
      <c r="CK534" s="309"/>
      <c r="CL534" s="309"/>
      <c r="CM534" s="309"/>
      <c r="CN534" s="309"/>
      <c r="CO534" s="309"/>
      <c r="CP534" s="309"/>
      <c r="CQ534" s="309"/>
      <c r="CR534" s="309"/>
      <c r="CS534" s="309"/>
      <c r="CT534" s="309"/>
      <c r="CU534" s="309"/>
      <c r="CV534" s="309"/>
      <c r="CW534" s="309"/>
      <c r="CX534" s="309"/>
      <c r="CY534" s="309"/>
      <c r="CZ534" s="309"/>
      <c r="DA534" s="309"/>
      <c r="DB534" s="309"/>
      <c r="DC534" s="309"/>
      <c r="DD534" s="309"/>
      <c r="DE534" s="309"/>
      <c r="DF534" s="309"/>
      <c r="DG534" s="309"/>
      <c r="DH534" s="309"/>
      <c r="DI534" s="309"/>
      <c r="DJ534" s="309"/>
      <c r="DK534" s="309"/>
      <c r="DL534" s="309"/>
      <c r="DM534" s="309"/>
      <c r="DN534" s="309"/>
      <c r="DO534" s="309"/>
      <c r="DP534" s="309"/>
      <c r="DQ534" s="309"/>
      <c r="DR534" s="309"/>
      <c r="DS534" s="309"/>
      <c r="DT534" s="309"/>
      <c r="DU534" s="309"/>
      <c r="DV534" s="309"/>
      <c r="DW534" s="309"/>
      <c r="DX534" s="309"/>
      <c r="DY534" s="309"/>
      <c r="DZ534" s="309"/>
      <c r="EA534" s="309"/>
      <c r="EB534" s="309"/>
      <c r="EC534" s="309"/>
      <c r="ED534" s="309"/>
      <c r="EE534" s="309"/>
      <c r="EF534" s="309"/>
      <c r="EG534" s="309"/>
      <c r="EH534" s="309"/>
      <c r="EI534" s="309"/>
      <c r="EJ534" s="309"/>
      <c r="EK534" s="309"/>
      <c r="EL534" s="309"/>
      <c r="EM534" s="309"/>
      <c r="EN534" s="309"/>
      <c r="EO534" s="309"/>
      <c r="EP534" s="309"/>
      <c r="EQ534" s="309"/>
      <c r="ER534" s="309"/>
      <c r="ES534" s="309"/>
      <c r="ET534" s="309"/>
      <c r="EU534" s="309"/>
      <c r="EV534" s="309"/>
      <c r="EW534" s="309"/>
      <c r="EX534" s="309"/>
      <c r="EY534" s="309"/>
      <c r="EZ534" s="309"/>
      <c r="FA534" s="309"/>
      <c r="FB534" s="309"/>
      <c r="FC534" s="309"/>
      <c r="FD534" s="309"/>
      <c r="FE534" s="309"/>
      <c r="FF534" s="309"/>
      <c r="FG534" s="309"/>
      <c r="FH534" s="309"/>
      <c r="FI534" s="309"/>
      <c r="FJ534" s="309"/>
      <c r="FK534" s="309"/>
      <c r="FL534" s="309"/>
      <c r="FM534" s="309"/>
      <c r="FN534" s="309"/>
      <c r="FO534" s="309"/>
      <c r="FP534" s="309"/>
      <c r="FQ534" s="309"/>
      <c r="FR534" s="309"/>
      <c r="FS534" s="309"/>
      <c r="FT534" s="309"/>
      <c r="FU534" s="309"/>
      <c r="FV534" s="309"/>
      <c r="FW534" s="309"/>
      <c r="FX534" s="309"/>
      <c r="FY534" s="309"/>
      <c r="FZ534" s="309"/>
      <c r="GA534" s="309"/>
      <c r="GB534" s="309"/>
      <c r="GC534" s="309"/>
      <c r="GD534" s="309"/>
      <c r="GE534" s="309"/>
      <c r="GF534" s="309"/>
      <c r="GG534" s="309"/>
      <c r="GH534" s="309"/>
      <c r="GI534" s="309"/>
      <c r="GJ534" s="309"/>
      <c r="GK534" s="309"/>
      <c r="GL534" s="309"/>
      <c r="GM534" s="309"/>
      <c r="GN534" s="309"/>
      <c r="GO534" s="309"/>
      <c r="GP534" s="309"/>
      <c r="GQ534" s="309"/>
      <c r="GR534" s="309"/>
      <c r="GS534" s="309"/>
      <c r="GT534" s="309"/>
      <c r="GU534" s="309"/>
      <c r="GV534" s="309"/>
      <c r="GW534" s="309"/>
      <c r="GX534" s="309"/>
      <c r="GY534" s="309"/>
      <c r="GZ534" s="309"/>
      <c r="HA534" s="309"/>
      <c r="HB534" s="309"/>
      <c r="HC534" s="309"/>
      <c r="HD534" s="309"/>
      <c r="HE534" s="309"/>
      <c r="HF534" s="309"/>
      <c r="HG534" s="309"/>
      <c r="HH534" s="309"/>
      <c r="HI534" s="309"/>
      <c r="HJ534" s="309"/>
      <c r="HK534" s="309"/>
      <c r="HL534" s="309"/>
      <c r="HM534" s="309"/>
      <c r="HN534" s="309"/>
      <c r="HO534" s="309"/>
      <c r="HP534" s="309"/>
      <c r="HQ534" s="309"/>
      <c r="HR534" s="309"/>
      <c r="HS534" s="309"/>
      <c r="HT534" s="309"/>
      <c r="HU534" s="309"/>
      <c r="HV534" s="309"/>
      <c r="HW534" s="309"/>
      <c r="HX534" s="309"/>
      <c r="HY534" s="309"/>
      <c r="HZ534" s="309"/>
      <c r="IA534" s="309"/>
      <c r="IB534" s="309"/>
      <c r="IC534" s="309"/>
      <c r="ID534" s="309"/>
      <c r="IE534" s="309"/>
      <c r="IF534" s="309"/>
      <c r="IG534" s="309"/>
      <c r="IH534" s="309"/>
    </row>
    <row r="535" spans="1:242" ht="12.75" customHeight="1" x14ac:dyDescent="0.25">
      <c r="A535" s="247"/>
      <c r="B535" s="264"/>
      <c r="C535" s="264"/>
      <c r="D535" s="307"/>
      <c r="E535" s="307"/>
      <c r="F535" s="307"/>
      <c r="G535" s="307"/>
      <c r="H535" s="307"/>
      <c r="I535" s="307"/>
      <c r="J535" s="307"/>
      <c r="K535" s="307"/>
      <c r="L535" s="307"/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307"/>
      <c r="AB535" s="307"/>
      <c r="AC535" s="307"/>
      <c r="AD535" s="307"/>
      <c r="AE535" s="307"/>
      <c r="AF535" s="307"/>
      <c r="AG535" s="307"/>
      <c r="AH535" s="307"/>
      <c r="AI535" s="307"/>
      <c r="AJ535" s="307"/>
      <c r="AK535" s="307"/>
      <c r="AL535" s="307"/>
      <c r="AM535" s="307"/>
      <c r="AN535" s="307"/>
      <c r="AO535" s="307"/>
      <c r="AP535" s="307"/>
      <c r="AQ535" s="307"/>
      <c r="AR535" s="307"/>
      <c r="AS535" s="307"/>
      <c r="AT535" s="307"/>
      <c r="AU535" s="307"/>
      <c r="AV535" s="307"/>
      <c r="AW535" s="307"/>
      <c r="AX535" s="307"/>
      <c r="AY535" s="307"/>
      <c r="AZ535" s="307"/>
      <c r="BA535" s="307"/>
      <c r="BB535" s="307"/>
      <c r="BC535" s="307"/>
      <c r="BD535" s="307"/>
      <c r="BE535" s="307"/>
      <c r="BF535" s="307"/>
      <c r="BG535" s="307"/>
      <c r="BH535" s="307"/>
      <c r="BI535" s="307"/>
      <c r="BJ535" s="307"/>
      <c r="BK535" s="307"/>
      <c r="BL535" s="307"/>
      <c r="BM535" s="307"/>
      <c r="BN535" s="307"/>
      <c r="BO535" s="307"/>
      <c r="BP535" s="307"/>
      <c r="BQ535" s="307"/>
      <c r="BR535" s="307"/>
      <c r="BS535" s="307"/>
      <c r="BT535" s="409"/>
      <c r="BV535" s="309"/>
      <c r="BW535" s="309"/>
      <c r="BX535" s="309"/>
      <c r="BY535" s="309"/>
      <c r="BZ535" s="309"/>
      <c r="CA535" s="309"/>
      <c r="CB535" s="309"/>
      <c r="CC535" s="309"/>
      <c r="CD535" s="309"/>
      <c r="CE535" s="309"/>
      <c r="CF535" s="309"/>
      <c r="CG535" s="309"/>
      <c r="CH535" s="309"/>
      <c r="CI535" s="309"/>
      <c r="CJ535" s="309"/>
      <c r="CK535" s="309"/>
      <c r="CL535" s="309"/>
      <c r="CM535" s="309"/>
      <c r="CN535" s="309"/>
      <c r="CO535" s="309"/>
      <c r="CP535" s="309"/>
      <c r="CQ535" s="309"/>
      <c r="CR535" s="309"/>
      <c r="CS535" s="309"/>
      <c r="CT535" s="309"/>
      <c r="CU535" s="309"/>
      <c r="CV535" s="309"/>
      <c r="CW535" s="309"/>
      <c r="CX535" s="309"/>
      <c r="CY535" s="309"/>
      <c r="CZ535" s="309"/>
      <c r="DA535" s="309"/>
      <c r="DB535" s="309"/>
      <c r="DC535" s="309"/>
      <c r="DD535" s="309"/>
      <c r="DE535" s="309"/>
      <c r="DF535" s="309"/>
      <c r="DG535" s="309"/>
      <c r="DH535" s="309"/>
      <c r="DI535" s="309"/>
      <c r="DJ535" s="309"/>
      <c r="DK535" s="309"/>
      <c r="DL535" s="309"/>
      <c r="DM535" s="309"/>
      <c r="DN535" s="309"/>
      <c r="DO535" s="309"/>
      <c r="DP535" s="309"/>
      <c r="DQ535" s="309"/>
      <c r="DR535" s="309"/>
      <c r="DS535" s="309"/>
      <c r="DT535" s="309"/>
      <c r="DU535" s="309"/>
      <c r="DV535" s="309"/>
      <c r="DW535" s="309"/>
      <c r="DX535" s="309"/>
      <c r="DY535" s="309"/>
      <c r="DZ535" s="309"/>
      <c r="EA535" s="309"/>
      <c r="EB535" s="309"/>
      <c r="EC535" s="309"/>
      <c r="ED535" s="309"/>
      <c r="EE535" s="309"/>
      <c r="EF535" s="309"/>
      <c r="EG535" s="309"/>
      <c r="EH535" s="309"/>
      <c r="EI535" s="309"/>
      <c r="EJ535" s="309"/>
      <c r="EK535" s="309"/>
      <c r="EL535" s="309"/>
      <c r="EM535" s="309"/>
      <c r="EN535" s="309"/>
      <c r="EO535" s="309"/>
      <c r="EP535" s="309"/>
      <c r="EQ535" s="309"/>
      <c r="ER535" s="309"/>
      <c r="ES535" s="309"/>
      <c r="ET535" s="309"/>
      <c r="EU535" s="309"/>
      <c r="EV535" s="309"/>
      <c r="EW535" s="309"/>
      <c r="EX535" s="309"/>
      <c r="EY535" s="309"/>
      <c r="EZ535" s="309"/>
      <c r="FA535" s="309"/>
      <c r="FB535" s="309"/>
      <c r="FC535" s="309"/>
      <c r="FD535" s="309"/>
      <c r="FE535" s="309"/>
      <c r="FF535" s="309"/>
      <c r="FG535" s="309"/>
      <c r="FH535" s="309"/>
      <c r="FI535" s="309"/>
      <c r="FJ535" s="309"/>
      <c r="FK535" s="309"/>
      <c r="FL535" s="309"/>
      <c r="FM535" s="309"/>
      <c r="FN535" s="309"/>
      <c r="FO535" s="309"/>
      <c r="FP535" s="309"/>
      <c r="FQ535" s="309"/>
      <c r="FR535" s="309"/>
      <c r="FS535" s="309"/>
      <c r="FT535" s="309"/>
      <c r="FU535" s="309"/>
      <c r="FV535" s="309"/>
      <c r="FW535" s="309"/>
      <c r="FX535" s="309"/>
      <c r="FY535" s="309"/>
      <c r="FZ535" s="309"/>
      <c r="GA535" s="309"/>
      <c r="GB535" s="309"/>
      <c r="GC535" s="309"/>
      <c r="GD535" s="309"/>
      <c r="GE535" s="309"/>
      <c r="GF535" s="309"/>
      <c r="GG535" s="309"/>
      <c r="GH535" s="309"/>
      <c r="GI535" s="309"/>
      <c r="GJ535" s="309"/>
      <c r="GK535" s="309"/>
      <c r="GL535" s="309"/>
      <c r="GM535" s="309"/>
      <c r="GN535" s="309"/>
      <c r="GO535" s="309"/>
      <c r="GP535" s="309"/>
      <c r="GQ535" s="309"/>
      <c r="GR535" s="309"/>
      <c r="GS535" s="309"/>
      <c r="GT535" s="309"/>
      <c r="GU535" s="309"/>
      <c r="GV535" s="309"/>
      <c r="GW535" s="309"/>
      <c r="GX535" s="309"/>
      <c r="GY535" s="309"/>
      <c r="GZ535" s="309"/>
      <c r="HA535" s="309"/>
      <c r="HB535" s="309"/>
      <c r="HC535" s="309"/>
      <c r="HD535" s="309"/>
      <c r="HE535" s="309"/>
      <c r="HF535" s="309"/>
      <c r="HG535" s="309"/>
      <c r="HH535" s="309"/>
      <c r="HI535" s="309"/>
      <c r="HJ535" s="309"/>
      <c r="HK535" s="309"/>
      <c r="HL535" s="309"/>
      <c r="HM535" s="309"/>
      <c r="HN535" s="309"/>
      <c r="HO535" s="309"/>
      <c r="HP535" s="309"/>
      <c r="HQ535" s="309"/>
      <c r="HR535" s="309"/>
      <c r="HS535" s="309"/>
      <c r="HT535" s="309"/>
      <c r="HU535" s="309"/>
      <c r="HV535" s="309"/>
      <c r="HW535" s="309"/>
      <c r="HX535" s="309"/>
      <c r="HY535" s="309"/>
      <c r="HZ535" s="309"/>
      <c r="IA535" s="309"/>
      <c r="IB535" s="309"/>
      <c r="IC535" s="309"/>
      <c r="ID535" s="309"/>
      <c r="IE535" s="309"/>
      <c r="IF535" s="309"/>
      <c r="IG535" s="309"/>
      <c r="IH535" s="309"/>
    </row>
    <row r="536" spans="1:242" ht="12.75" customHeight="1" x14ac:dyDescent="0.25">
      <c r="A536" s="247"/>
      <c r="B536" s="264"/>
      <c r="C536" s="264"/>
      <c r="D536" s="307"/>
      <c r="E536" s="307"/>
      <c r="F536" s="307"/>
      <c r="G536" s="307"/>
      <c r="H536" s="307"/>
      <c r="I536" s="307"/>
      <c r="J536" s="307"/>
      <c r="K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307"/>
      <c r="AB536" s="307"/>
      <c r="AC536" s="307"/>
      <c r="AD536" s="307"/>
      <c r="AE536" s="307"/>
      <c r="AF536" s="307"/>
      <c r="AG536" s="307"/>
      <c r="AH536" s="307"/>
      <c r="AI536" s="307"/>
      <c r="AJ536" s="307"/>
      <c r="AK536" s="307"/>
      <c r="AL536" s="307"/>
      <c r="AM536" s="307"/>
      <c r="AN536" s="307"/>
      <c r="AO536" s="307"/>
      <c r="AP536" s="307"/>
      <c r="AQ536" s="307"/>
      <c r="AR536" s="307"/>
      <c r="AS536" s="307"/>
      <c r="AT536" s="307"/>
      <c r="AU536" s="307"/>
      <c r="AV536" s="307"/>
      <c r="AW536" s="307"/>
      <c r="AX536" s="307"/>
      <c r="AY536" s="307"/>
      <c r="AZ536" s="307"/>
      <c r="BA536" s="307"/>
      <c r="BB536" s="307"/>
      <c r="BC536" s="307"/>
      <c r="BD536" s="307"/>
      <c r="BE536" s="307"/>
      <c r="BF536" s="307"/>
      <c r="BG536" s="307"/>
      <c r="BH536" s="307"/>
      <c r="BI536" s="307"/>
      <c r="BJ536" s="307"/>
      <c r="BK536" s="307"/>
      <c r="BL536" s="307"/>
      <c r="BM536" s="307"/>
      <c r="BN536" s="307"/>
      <c r="BO536" s="307"/>
      <c r="BP536" s="307"/>
      <c r="BQ536" s="307"/>
      <c r="BR536" s="307"/>
      <c r="BS536" s="307"/>
      <c r="BT536" s="409"/>
      <c r="BV536" s="309"/>
      <c r="BW536" s="309"/>
      <c r="BX536" s="309"/>
      <c r="BY536" s="309"/>
      <c r="BZ536" s="309"/>
      <c r="CA536" s="309"/>
      <c r="CB536" s="309"/>
      <c r="CC536" s="309"/>
      <c r="CD536" s="309"/>
      <c r="CE536" s="309"/>
      <c r="CF536" s="309"/>
      <c r="CG536" s="309"/>
      <c r="CH536" s="309"/>
      <c r="CI536" s="309"/>
      <c r="CJ536" s="309"/>
      <c r="CK536" s="309"/>
      <c r="CL536" s="309"/>
      <c r="CM536" s="309"/>
      <c r="CN536" s="309"/>
      <c r="CO536" s="309"/>
      <c r="CP536" s="309"/>
      <c r="CQ536" s="309"/>
      <c r="CR536" s="309"/>
      <c r="CS536" s="309"/>
      <c r="CT536" s="309"/>
      <c r="CU536" s="309"/>
      <c r="CV536" s="309"/>
      <c r="CW536" s="309"/>
      <c r="CX536" s="309"/>
      <c r="CY536" s="309"/>
      <c r="CZ536" s="309"/>
      <c r="DA536" s="309"/>
      <c r="DB536" s="309"/>
      <c r="DC536" s="309"/>
      <c r="DD536" s="309"/>
      <c r="DE536" s="309"/>
      <c r="DF536" s="309"/>
      <c r="DG536" s="309"/>
      <c r="DH536" s="309"/>
      <c r="DI536" s="309"/>
      <c r="DJ536" s="309"/>
      <c r="DK536" s="309"/>
      <c r="DL536" s="309"/>
      <c r="DM536" s="309"/>
      <c r="DN536" s="309"/>
      <c r="DO536" s="309"/>
      <c r="DP536" s="309"/>
      <c r="DQ536" s="309"/>
      <c r="DR536" s="309"/>
      <c r="DS536" s="309"/>
      <c r="DT536" s="309"/>
      <c r="DU536" s="309"/>
      <c r="DV536" s="309"/>
      <c r="DW536" s="309"/>
      <c r="DX536" s="309"/>
      <c r="DY536" s="309"/>
      <c r="DZ536" s="309"/>
      <c r="EA536" s="309"/>
      <c r="EB536" s="309"/>
      <c r="EC536" s="309"/>
      <c r="ED536" s="309"/>
      <c r="EE536" s="309"/>
      <c r="EF536" s="309"/>
      <c r="EG536" s="309"/>
      <c r="EH536" s="309"/>
      <c r="EI536" s="309"/>
      <c r="EJ536" s="309"/>
      <c r="EK536" s="309"/>
      <c r="EL536" s="309"/>
      <c r="EM536" s="309"/>
      <c r="EN536" s="309"/>
      <c r="EO536" s="309"/>
      <c r="EP536" s="309"/>
      <c r="EQ536" s="309"/>
      <c r="ER536" s="309"/>
      <c r="ES536" s="309"/>
      <c r="ET536" s="309"/>
      <c r="EU536" s="309"/>
      <c r="EV536" s="309"/>
      <c r="EW536" s="309"/>
      <c r="EX536" s="309"/>
      <c r="EY536" s="309"/>
      <c r="EZ536" s="309"/>
      <c r="FA536" s="309"/>
      <c r="FB536" s="309"/>
      <c r="FC536" s="309"/>
      <c r="FD536" s="309"/>
      <c r="FE536" s="309"/>
      <c r="FF536" s="309"/>
      <c r="FG536" s="309"/>
      <c r="FH536" s="309"/>
      <c r="FI536" s="309"/>
      <c r="FJ536" s="309"/>
      <c r="FK536" s="309"/>
      <c r="FL536" s="309"/>
      <c r="FM536" s="309"/>
      <c r="FN536" s="309"/>
      <c r="FO536" s="309"/>
      <c r="FP536" s="309"/>
      <c r="FQ536" s="309"/>
      <c r="FR536" s="309"/>
      <c r="FS536" s="309"/>
      <c r="FT536" s="309"/>
      <c r="FU536" s="309"/>
      <c r="FV536" s="309"/>
      <c r="FW536" s="309"/>
      <c r="FX536" s="309"/>
      <c r="FY536" s="309"/>
      <c r="FZ536" s="309"/>
      <c r="GA536" s="309"/>
      <c r="GB536" s="309"/>
      <c r="GC536" s="309"/>
      <c r="GD536" s="309"/>
      <c r="GE536" s="309"/>
      <c r="GF536" s="309"/>
      <c r="GG536" s="309"/>
      <c r="GH536" s="309"/>
      <c r="GI536" s="309"/>
      <c r="GJ536" s="309"/>
      <c r="GK536" s="309"/>
      <c r="GL536" s="309"/>
      <c r="GM536" s="309"/>
      <c r="GN536" s="309"/>
      <c r="GO536" s="309"/>
      <c r="GP536" s="309"/>
      <c r="GQ536" s="309"/>
      <c r="GR536" s="309"/>
      <c r="GS536" s="309"/>
      <c r="GT536" s="309"/>
      <c r="GU536" s="309"/>
      <c r="GV536" s="309"/>
      <c r="GW536" s="309"/>
      <c r="GX536" s="309"/>
      <c r="GY536" s="309"/>
      <c r="GZ536" s="309"/>
      <c r="HA536" s="309"/>
      <c r="HB536" s="309"/>
      <c r="HC536" s="309"/>
      <c r="HD536" s="309"/>
      <c r="HE536" s="309"/>
      <c r="HF536" s="309"/>
      <c r="HG536" s="309"/>
      <c r="HH536" s="309"/>
      <c r="HI536" s="309"/>
      <c r="HJ536" s="309"/>
      <c r="HK536" s="309"/>
      <c r="HL536" s="309"/>
      <c r="HM536" s="309"/>
      <c r="HN536" s="309"/>
      <c r="HO536" s="309"/>
      <c r="HP536" s="309"/>
      <c r="HQ536" s="309"/>
      <c r="HR536" s="309"/>
      <c r="HS536" s="309"/>
      <c r="HT536" s="309"/>
      <c r="HU536" s="309"/>
      <c r="HV536" s="309"/>
      <c r="HW536" s="309"/>
      <c r="HX536" s="309"/>
      <c r="HY536" s="309"/>
      <c r="HZ536" s="309"/>
      <c r="IA536" s="309"/>
      <c r="IB536" s="309"/>
      <c r="IC536" s="309"/>
      <c r="ID536" s="309"/>
      <c r="IE536" s="309"/>
      <c r="IF536" s="309"/>
      <c r="IG536" s="309"/>
      <c r="IH536" s="309"/>
    </row>
    <row r="537" spans="1:242" ht="12.75" customHeight="1" x14ac:dyDescent="0.25">
      <c r="A537" s="247"/>
      <c r="B537" s="264"/>
      <c r="C537" s="264"/>
      <c r="D537" s="307"/>
      <c r="E537" s="307"/>
      <c r="F537" s="307"/>
      <c r="G537" s="307"/>
      <c r="H537" s="307"/>
      <c r="I537" s="307"/>
      <c r="J537" s="307"/>
      <c r="K537" s="307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307"/>
      <c r="AB537" s="307"/>
      <c r="AC537" s="307"/>
      <c r="AD537" s="307"/>
      <c r="AE537" s="307"/>
      <c r="AF537" s="307"/>
      <c r="AG537" s="307"/>
      <c r="AH537" s="307"/>
      <c r="AI537" s="307"/>
      <c r="AJ537" s="307"/>
      <c r="AK537" s="307"/>
      <c r="AL537" s="307"/>
      <c r="AM537" s="307"/>
      <c r="AN537" s="307"/>
      <c r="AO537" s="307"/>
      <c r="AP537" s="307"/>
      <c r="AQ537" s="307"/>
      <c r="AR537" s="307"/>
      <c r="AS537" s="307"/>
      <c r="AT537" s="307"/>
      <c r="AU537" s="307"/>
      <c r="AV537" s="307"/>
      <c r="AW537" s="307"/>
      <c r="AX537" s="307"/>
      <c r="AY537" s="307"/>
      <c r="AZ537" s="307"/>
      <c r="BA537" s="307"/>
      <c r="BB537" s="307"/>
      <c r="BC537" s="307"/>
      <c r="BD537" s="307"/>
      <c r="BE537" s="307"/>
      <c r="BF537" s="307"/>
      <c r="BG537" s="307"/>
      <c r="BH537" s="307"/>
      <c r="BI537" s="307"/>
      <c r="BJ537" s="307"/>
      <c r="BK537" s="307"/>
      <c r="BL537" s="307"/>
      <c r="BM537" s="307"/>
      <c r="BN537" s="307"/>
      <c r="BO537" s="307"/>
      <c r="BP537" s="307"/>
      <c r="BQ537" s="307"/>
      <c r="BR537" s="307"/>
      <c r="BS537" s="307"/>
      <c r="BT537" s="409"/>
      <c r="BV537" s="309"/>
      <c r="BW537" s="309"/>
      <c r="BX537" s="309"/>
      <c r="BY537" s="309"/>
      <c r="BZ537" s="309"/>
      <c r="CA537" s="309"/>
      <c r="CB537" s="309"/>
      <c r="CC537" s="309"/>
      <c r="CD537" s="309"/>
      <c r="CE537" s="309"/>
      <c r="CF537" s="309"/>
      <c r="CG537" s="309"/>
      <c r="CH537" s="309"/>
      <c r="CI537" s="309"/>
      <c r="CJ537" s="309"/>
      <c r="CK537" s="309"/>
      <c r="CL537" s="309"/>
      <c r="CM537" s="309"/>
      <c r="CN537" s="309"/>
      <c r="CO537" s="309"/>
      <c r="CP537" s="309"/>
      <c r="CQ537" s="309"/>
      <c r="CR537" s="309"/>
      <c r="CS537" s="309"/>
      <c r="CT537" s="309"/>
      <c r="CU537" s="309"/>
      <c r="CV537" s="309"/>
      <c r="CW537" s="309"/>
      <c r="CX537" s="309"/>
      <c r="CY537" s="309"/>
      <c r="CZ537" s="309"/>
      <c r="DA537" s="309"/>
      <c r="DB537" s="309"/>
      <c r="DC537" s="309"/>
      <c r="DD537" s="309"/>
      <c r="DE537" s="309"/>
      <c r="DF537" s="309"/>
      <c r="DG537" s="309"/>
      <c r="DH537" s="309"/>
      <c r="DI537" s="309"/>
      <c r="DJ537" s="309"/>
      <c r="DK537" s="309"/>
      <c r="DL537" s="309"/>
      <c r="DM537" s="309"/>
      <c r="DN537" s="309"/>
      <c r="DO537" s="309"/>
      <c r="DP537" s="309"/>
      <c r="DQ537" s="309"/>
      <c r="DR537" s="309"/>
      <c r="DS537" s="309"/>
      <c r="DT537" s="309"/>
      <c r="DU537" s="309"/>
      <c r="DV537" s="309"/>
      <c r="DW537" s="309"/>
      <c r="DX537" s="309"/>
      <c r="DY537" s="309"/>
      <c r="DZ537" s="309"/>
      <c r="EA537" s="309"/>
      <c r="EB537" s="309"/>
      <c r="EC537" s="309"/>
      <c r="ED537" s="309"/>
      <c r="EE537" s="309"/>
      <c r="EF537" s="309"/>
      <c r="EG537" s="309"/>
      <c r="EH537" s="309"/>
      <c r="EI537" s="309"/>
      <c r="EJ537" s="309"/>
      <c r="EK537" s="309"/>
      <c r="EL537" s="309"/>
      <c r="EM537" s="309"/>
      <c r="EN537" s="309"/>
      <c r="EO537" s="309"/>
      <c r="EP537" s="309"/>
      <c r="EQ537" s="309"/>
      <c r="ER537" s="309"/>
      <c r="ES537" s="309"/>
      <c r="ET537" s="309"/>
      <c r="EU537" s="309"/>
      <c r="EV537" s="309"/>
      <c r="EW537" s="309"/>
      <c r="EX537" s="309"/>
      <c r="EY537" s="309"/>
      <c r="EZ537" s="309"/>
      <c r="FA537" s="309"/>
      <c r="FB537" s="309"/>
      <c r="FC537" s="309"/>
      <c r="FD537" s="309"/>
      <c r="FE537" s="309"/>
      <c r="FF537" s="309"/>
      <c r="FG537" s="309"/>
      <c r="FH537" s="309"/>
      <c r="FI537" s="309"/>
      <c r="FJ537" s="309"/>
      <c r="FK537" s="309"/>
      <c r="FL537" s="309"/>
      <c r="FM537" s="309"/>
      <c r="FN537" s="309"/>
      <c r="FO537" s="309"/>
      <c r="FP537" s="309"/>
      <c r="FQ537" s="309"/>
      <c r="FR537" s="309"/>
      <c r="FS537" s="309"/>
      <c r="FT537" s="309"/>
      <c r="FU537" s="309"/>
      <c r="FV537" s="309"/>
      <c r="FW537" s="309"/>
      <c r="FX537" s="309"/>
      <c r="FY537" s="309"/>
      <c r="FZ537" s="309"/>
      <c r="GA537" s="309"/>
      <c r="GB537" s="309"/>
      <c r="GC537" s="309"/>
      <c r="GD537" s="309"/>
      <c r="GE537" s="309"/>
      <c r="GF537" s="309"/>
      <c r="GG537" s="309"/>
      <c r="GH537" s="309"/>
      <c r="GI537" s="309"/>
      <c r="GJ537" s="309"/>
      <c r="GK537" s="309"/>
      <c r="GL537" s="309"/>
      <c r="GM537" s="309"/>
      <c r="GN537" s="309"/>
      <c r="GO537" s="309"/>
      <c r="GP537" s="309"/>
      <c r="GQ537" s="309"/>
      <c r="GR537" s="309"/>
      <c r="GS537" s="309"/>
      <c r="GT537" s="309"/>
      <c r="GU537" s="309"/>
      <c r="GV537" s="309"/>
      <c r="GW537" s="309"/>
      <c r="GX537" s="309"/>
      <c r="GY537" s="309"/>
      <c r="GZ537" s="309"/>
      <c r="HA537" s="309"/>
      <c r="HB537" s="309"/>
      <c r="HC537" s="309"/>
      <c r="HD537" s="309"/>
      <c r="HE537" s="309"/>
      <c r="HF537" s="309"/>
      <c r="HG537" s="309"/>
      <c r="HH537" s="309"/>
      <c r="HI537" s="309"/>
      <c r="HJ537" s="309"/>
      <c r="HK537" s="309"/>
      <c r="HL537" s="309"/>
      <c r="HM537" s="309"/>
      <c r="HN537" s="309"/>
      <c r="HO537" s="309"/>
      <c r="HP537" s="309"/>
      <c r="HQ537" s="309"/>
      <c r="HR537" s="309"/>
      <c r="HS537" s="309"/>
      <c r="HT537" s="309"/>
      <c r="HU537" s="309"/>
      <c r="HV537" s="309"/>
      <c r="HW537" s="309"/>
      <c r="HX537" s="309"/>
      <c r="HY537" s="309"/>
      <c r="HZ537" s="309"/>
      <c r="IA537" s="309"/>
      <c r="IB537" s="309"/>
      <c r="IC537" s="309"/>
      <c r="ID537" s="309"/>
      <c r="IE537" s="309"/>
      <c r="IF537" s="309"/>
      <c r="IG537" s="309"/>
      <c r="IH537" s="309"/>
    </row>
    <row r="538" spans="1:242" ht="12.75" customHeight="1" x14ac:dyDescent="0.25">
      <c r="A538" s="247"/>
      <c r="B538" s="264"/>
      <c r="C538" s="264"/>
      <c r="D538" s="307"/>
      <c r="E538" s="307"/>
      <c r="F538" s="307"/>
      <c r="G538" s="307"/>
      <c r="H538" s="307"/>
      <c r="I538" s="307"/>
      <c r="J538" s="307"/>
      <c r="K538" s="307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307"/>
      <c r="AB538" s="307"/>
      <c r="AC538" s="307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  <c r="AN538" s="307"/>
      <c r="AO538" s="307"/>
      <c r="AP538" s="307"/>
      <c r="AQ538" s="307"/>
      <c r="AR538" s="307"/>
      <c r="AS538" s="307"/>
      <c r="AT538" s="307"/>
      <c r="AU538" s="307"/>
      <c r="AV538" s="307"/>
      <c r="AW538" s="307"/>
      <c r="AX538" s="307"/>
      <c r="AY538" s="307"/>
      <c r="AZ538" s="307"/>
      <c r="BA538" s="307"/>
      <c r="BB538" s="307"/>
      <c r="BC538" s="307"/>
      <c r="BD538" s="307"/>
      <c r="BE538" s="307"/>
      <c r="BF538" s="307"/>
      <c r="BG538" s="307"/>
      <c r="BH538" s="307"/>
      <c r="BI538" s="307"/>
      <c r="BJ538" s="307"/>
      <c r="BK538" s="307"/>
      <c r="BL538" s="307"/>
      <c r="BM538" s="307"/>
      <c r="BN538" s="307"/>
      <c r="BO538" s="307"/>
      <c r="BP538" s="307"/>
      <c r="BQ538" s="307"/>
      <c r="BR538" s="307"/>
      <c r="BS538" s="307"/>
      <c r="BT538" s="409"/>
      <c r="BV538" s="309"/>
      <c r="BW538" s="309"/>
      <c r="BX538" s="309"/>
      <c r="BY538" s="309"/>
      <c r="BZ538" s="309"/>
      <c r="CA538" s="309"/>
      <c r="CB538" s="309"/>
      <c r="CC538" s="309"/>
      <c r="CD538" s="309"/>
      <c r="CE538" s="309"/>
      <c r="CF538" s="309"/>
      <c r="CG538" s="309"/>
      <c r="CH538" s="309"/>
      <c r="CI538" s="309"/>
      <c r="CJ538" s="309"/>
      <c r="CK538" s="309"/>
      <c r="CL538" s="309"/>
      <c r="CM538" s="309"/>
      <c r="CN538" s="309"/>
      <c r="CO538" s="309"/>
      <c r="CP538" s="309"/>
      <c r="CQ538" s="309"/>
      <c r="CR538" s="309"/>
      <c r="CS538" s="309"/>
      <c r="CT538" s="309"/>
      <c r="CU538" s="309"/>
      <c r="CV538" s="309"/>
      <c r="CW538" s="309"/>
      <c r="CX538" s="309"/>
      <c r="CY538" s="309"/>
      <c r="CZ538" s="309"/>
      <c r="DA538" s="309"/>
      <c r="DB538" s="309"/>
      <c r="DC538" s="309"/>
      <c r="DD538" s="309"/>
      <c r="DE538" s="309"/>
      <c r="DF538" s="309"/>
      <c r="DG538" s="309"/>
      <c r="DH538" s="309"/>
      <c r="DI538" s="309"/>
      <c r="DJ538" s="309"/>
      <c r="DK538" s="309"/>
      <c r="DL538" s="309"/>
      <c r="DM538" s="309"/>
      <c r="DN538" s="309"/>
      <c r="DO538" s="309"/>
      <c r="DP538" s="309"/>
      <c r="DQ538" s="309"/>
      <c r="DR538" s="309"/>
      <c r="DS538" s="309"/>
      <c r="DT538" s="309"/>
      <c r="DU538" s="309"/>
      <c r="DV538" s="309"/>
      <c r="DW538" s="309"/>
      <c r="DX538" s="309"/>
      <c r="DY538" s="309"/>
      <c r="DZ538" s="309"/>
      <c r="EA538" s="309"/>
      <c r="EB538" s="309"/>
      <c r="EC538" s="309"/>
      <c r="ED538" s="309"/>
      <c r="EE538" s="309"/>
      <c r="EF538" s="309"/>
      <c r="EG538" s="309"/>
      <c r="EH538" s="309"/>
      <c r="EI538" s="309"/>
      <c r="EJ538" s="309"/>
      <c r="EK538" s="309"/>
      <c r="EL538" s="309"/>
      <c r="EM538" s="309"/>
      <c r="EN538" s="309"/>
      <c r="EO538" s="309"/>
      <c r="EP538" s="309"/>
      <c r="EQ538" s="309"/>
      <c r="ER538" s="309"/>
      <c r="ES538" s="309"/>
      <c r="ET538" s="309"/>
      <c r="EU538" s="309"/>
      <c r="EV538" s="309"/>
      <c r="EW538" s="309"/>
      <c r="EX538" s="309"/>
      <c r="EY538" s="309"/>
      <c r="EZ538" s="309"/>
      <c r="FA538" s="309"/>
      <c r="FB538" s="309"/>
      <c r="FC538" s="309"/>
      <c r="FD538" s="309"/>
      <c r="FE538" s="309"/>
      <c r="FF538" s="309"/>
      <c r="FG538" s="309"/>
      <c r="FH538" s="309"/>
      <c r="FI538" s="309"/>
      <c r="FJ538" s="309"/>
      <c r="FK538" s="309"/>
      <c r="FL538" s="309"/>
      <c r="FM538" s="309"/>
      <c r="FN538" s="309"/>
      <c r="FO538" s="309"/>
      <c r="FP538" s="309"/>
      <c r="FQ538" s="309"/>
      <c r="FR538" s="309"/>
      <c r="FS538" s="309"/>
      <c r="FT538" s="309"/>
      <c r="FU538" s="309"/>
      <c r="FV538" s="309"/>
      <c r="FW538" s="309"/>
      <c r="FX538" s="309"/>
      <c r="FY538" s="309"/>
      <c r="FZ538" s="309"/>
      <c r="GA538" s="309"/>
      <c r="GB538" s="309"/>
      <c r="GC538" s="309"/>
      <c r="GD538" s="309"/>
      <c r="GE538" s="309"/>
      <c r="GF538" s="309"/>
      <c r="GG538" s="309"/>
      <c r="GH538" s="309"/>
      <c r="GI538" s="309"/>
      <c r="GJ538" s="309"/>
      <c r="GK538" s="309"/>
      <c r="GL538" s="309"/>
      <c r="GM538" s="309"/>
      <c r="GN538" s="309"/>
      <c r="GO538" s="309"/>
      <c r="GP538" s="309"/>
      <c r="GQ538" s="309"/>
      <c r="GR538" s="309"/>
      <c r="GS538" s="309"/>
      <c r="GT538" s="309"/>
      <c r="GU538" s="309"/>
      <c r="GV538" s="309"/>
      <c r="GW538" s="309"/>
      <c r="GX538" s="309"/>
      <c r="GY538" s="309"/>
      <c r="GZ538" s="309"/>
      <c r="HA538" s="309"/>
      <c r="HB538" s="309"/>
      <c r="HC538" s="309"/>
      <c r="HD538" s="309"/>
      <c r="HE538" s="309"/>
      <c r="HF538" s="309"/>
      <c r="HG538" s="309"/>
      <c r="HH538" s="309"/>
      <c r="HI538" s="309"/>
      <c r="HJ538" s="309"/>
      <c r="HK538" s="309"/>
      <c r="HL538" s="309"/>
      <c r="HM538" s="309"/>
      <c r="HN538" s="309"/>
      <c r="HO538" s="309"/>
      <c r="HP538" s="309"/>
      <c r="HQ538" s="309"/>
      <c r="HR538" s="309"/>
      <c r="HS538" s="309"/>
      <c r="HT538" s="309"/>
      <c r="HU538" s="309"/>
      <c r="HV538" s="309"/>
      <c r="HW538" s="309"/>
      <c r="HX538" s="309"/>
      <c r="HY538" s="309"/>
      <c r="HZ538" s="309"/>
      <c r="IA538" s="309"/>
      <c r="IB538" s="309"/>
      <c r="IC538" s="309"/>
      <c r="ID538" s="309"/>
      <c r="IE538" s="309"/>
      <c r="IF538" s="309"/>
      <c r="IG538" s="309"/>
      <c r="IH538" s="309"/>
    </row>
    <row r="539" spans="1:242" ht="12.75" customHeight="1" x14ac:dyDescent="0.25">
      <c r="A539" s="247"/>
      <c r="B539" s="264"/>
      <c r="C539" s="264"/>
      <c r="D539" s="307"/>
      <c r="E539" s="307"/>
      <c r="F539" s="307"/>
      <c r="G539" s="307"/>
      <c r="H539" s="307"/>
      <c r="I539" s="307"/>
      <c r="J539" s="307"/>
      <c r="K539" s="307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307"/>
      <c r="AB539" s="307"/>
      <c r="AC539" s="307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  <c r="AN539" s="307"/>
      <c r="AO539" s="307"/>
      <c r="AP539" s="307"/>
      <c r="AQ539" s="307"/>
      <c r="AR539" s="307"/>
      <c r="AS539" s="307"/>
      <c r="AT539" s="307"/>
      <c r="AU539" s="307"/>
      <c r="AV539" s="307"/>
      <c r="AW539" s="307"/>
      <c r="AX539" s="307"/>
      <c r="AY539" s="307"/>
      <c r="AZ539" s="307"/>
      <c r="BA539" s="307"/>
      <c r="BB539" s="307"/>
      <c r="BC539" s="307"/>
      <c r="BD539" s="307"/>
      <c r="BE539" s="307"/>
      <c r="BF539" s="307"/>
      <c r="BG539" s="307"/>
      <c r="BH539" s="307"/>
      <c r="BI539" s="307"/>
      <c r="BJ539" s="307"/>
      <c r="BK539" s="307"/>
      <c r="BL539" s="307"/>
      <c r="BM539" s="307"/>
      <c r="BN539" s="307"/>
      <c r="BO539" s="307"/>
      <c r="BP539" s="307"/>
      <c r="BQ539" s="307"/>
      <c r="BR539" s="307"/>
      <c r="BS539" s="307"/>
      <c r="BT539" s="409"/>
      <c r="BV539" s="309"/>
      <c r="BW539" s="309"/>
      <c r="BX539" s="309"/>
      <c r="BY539" s="309"/>
      <c r="BZ539" s="309"/>
      <c r="CA539" s="309"/>
      <c r="CB539" s="309"/>
      <c r="CC539" s="309"/>
      <c r="CD539" s="309"/>
      <c r="CE539" s="309"/>
      <c r="CF539" s="309"/>
      <c r="CG539" s="309"/>
      <c r="CH539" s="309"/>
      <c r="CI539" s="309"/>
      <c r="CJ539" s="309"/>
      <c r="CK539" s="309"/>
      <c r="CL539" s="309"/>
      <c r="CM539" s="309"/>
      <c r="CN539" s="309"/>
      <c r="CO539" s="309"/>
      <c r="CP539" s="309"/>
      <c r="CQ539" s="309"/>
      <c r="CR539" s="309"/>
      <c r="CS539" s="309"/>
      <c r="CT539" s="309"/>
      <c r="CU539" s="309"/>
      <c r="CV539" s="309"/>
      <c r="CW539" s="309"/>
      <c r="CX539" s="309"/>
      <c r="CY539" s="309"/>
      <c r="CZ539" s="309"/>
      <c r="DA539" s="309"/>
      <c r="DB539" s="309"/>
      <c r="DC539" s="309"/>
      <c r="DD539" s="309"/>
      <c r="DE539" s="309"/>
      <c r="DF539" s="309"/>
      <c r="DG539" s="309"/>
      <c r="DH539" s="309"/>
      <c r="DI539" s="309"/>
      <c r="DJ539" s="309"/>
      <c r="DK539" s="309"/>
      <c r="DL539" s="309"/>
      <c r="DM539" s="309"/>
      <c r="DN539" s="309"/>
      <c r="DO539" s="309"/>
      <c r="DP539" s="309"/>
      <c r="DQ539" s="309"/>
      <c r="DR539" s="309"/>
      <c r="DS539" s="309"/>
      <c r="DT539" s="309"/>
      <c r="DU539" s="309"/>
      <c r="DV539" s="309"/>
      <c r="DW539" s="309"/>
      <c r="DX539" s="309"/>
      <c r="DY539" s="309"/>
      <c r="DZ539" s="309"/>
      <c r="EA539" s="309"/>
      <c r="EB539" s="309"/>
      <c r="EC539" s="309"/>
      <c r="ED539" s="309"/>
      <c r="EE539" s="309"/>
      <c r="EF539" s="309"/>
      <c r="EG539" s="309"/>
      <c r="EH539" s="309"/>
      <c r="EI539" s="309"/>
      <c r="EJ539" s="309"/>
      <c r="EK539" s="309"/>
      <c r="EL539" s="309"/>
      <c r="EM539" s="309"/>
      <c r="EN539" s="309"/>
      <c r="EO539" s="309"/>
      <c r="EP539" s="309"/>
      <c r="EQ539" s="309"/>
      <c r="ER539" s="309"/>
      <c r="ES539" s="309"/>
      <c r="ET539" s="309"/>
      <c r="EU539" s="309"/>
      <c r="EV539" s="309"/>
      <c r="EW539" s="309"/>
      <c r="EX539" s="309"/>
      <c r="EY539" s="309"/>
      <c r="EZ539" s="309"/>
      <c r="FA539" s="309"/>
      <c r="FB539" s="309"/>
      <c r="FC539" s="309"/>
      <c r="FD539" s="309"/>
      <c r="FE539" s="309"/>
      <c r="FF539" s="309"/>
      <c r="FG539" s="309"/>
      <c r="FH539" s="309"/>
      <c r="FI539" s="309"/>
      <c r="FJ539" s="309"/>
      <c r="FK539" s="309"/>
      <c r="FL539" s="309"/>
      <c r="FM539" s="309"/>
      <c r="FN539" s="309"/>
      <c r="FO539" s="309"/>
      <c r="FP539" s="309"/>
      <c r="FQ539" s="309"/>
      <c r="FR539" s="309"/>
      <c r="FS539" s="309"/>
      <c r="FT539" s="309"/>
      <c r="FU539" s="309"/>
      <c r="FV539" s="309"/>
      <c r="FW539" s="309"/>
      <c r="FX539" s="309"/>
      <c r="FY539" s="309"/>
      <c r="FZ539" s="309"/>
      <c r="GA539" s="309"/>
      <c r="GB539" s="309"/>
      <c r="GC539" s="309"/>
      <c r="GD539" s="309"/>
      <c r="GE539" s="309"/>
      <c r="GF539" s="309"/>
      <c r="GG539" s="309"/>
      <c r="GH539" s="309"/>
      <c r="GI539" s="309"/>
      <c r="GJ539" s="309"/>
      <c r="GK539" s="309"/>
      <c r="GL539" s="309"/>
      <c r="GM539" s="309"/>
      <c r="GN539" s="309"/>
      <c r="GO539" s="309"/>
      <c r="GP539" s="309"/>
      <c r="GQ539" s="309"/>
      <c r="GR539" s="309"/>
      <c r="GS539" s="309"/>
      <c r="GT539" s="309"/>
      <c r="GU539" s="309"/>
      <c r="GV539" s="309"/>
      <c r="GW539" s="309"/>
      <c r="GX539" s="309"/>
      <c r="GY539" s="309"/>
      <c r="GZ539" s="309"/>
      <c r="HA539" s="309"/>
      <c r="HB539" s="309"/>
      <c r="HC539" s="309"/>
      <c r="HD539" s="309"/>
      <c r="HE539" s="309"/>
      <c r="HF539" s="309"/>
      <c r="HG539" s="309"/>
      <c r="HH539" s="309"/>
      <c r="HI539" s="309"/>
      <c r="HJ539" s="309"/>
      <c r="HK539" s="309"/>
      <c r="HL539" s="309"/>
      <c r="HM539" s="309"/>
      <c r="HN539" s="309"/>
      <c r="HO539" s="309"/>
      <c r="HP539" s="309"/>
      <c r="HQ539" s="309"/>
      <c r="HR539" s="309"/>
      <c r="HS539" s="309"/>
      <c r="HT539" s="309"/>
      <c r="HU539" s="309"/>
      <c r="HV539" s="309"/>
      <c r="HW539" s="309"/>
      <c r="HX539" s="309"/>
      <c r="HY539" s="309"/>
      <c r="HZ539" s="309"/>
      <c r="IA539" s="309"/>
      <c r="IB539" s="309"/>
      <c r="IC539" s="309"/>
      <c r="ID539" s="309"/>
      <c r="IE539" s="309"/>
      <c r="IF539" s="309"/>
      <c r="IG539" s="309"/>
      <c r="IH539" s="309"/>
    </row>
    <row r="540" spans="1:242" ht="12.75" customHeight="1" x14ac:dyDescent="0.25">
      <c r="A540" s="247"/>
      <c r="B540" s="264"/>
      <c r="C540" s="264"/>
      <c r="D540" s="307"/>
      <c r="E540" s="307"/>
      <c r="F540" s="307"/>
      <c r="G540" s="307"/>
      <c r="H540" s="307"/>
      <c r="I540" s="307"/>
      <c r="J540" s="307"/>
      <c r="K540" s="307"/>
      <c r="L540" s="307"/>
      <c r="M540" s="307"/>
      <c r="N540" s="307"/>
      <c r="O540" s="307"/>
      <c r="P540" s="307"/>
      <c r="Q540" s="307"/>
      <c r="R540" s="307"/>
      <c r="S540" s="307"/>
      <c r="T540" s="307"/>
      <c r="U540" s="307"/>
      <c r="V540" s="307"/>
      <c r="W540" s="307"/>
      <c r="X540" s="307"/>
      <c r="Y540" s="307"/>
      <c r="Z540" s="307"/>
      <c r="AA540" s="307"/>
      <c r="AB540" s="307"/>
      <c r="AC540" s="307"/>
      <c r="AD540" s="307"/>
      <c r="AE540" s="307"/>
      <c r="AF540" s="307"/>
      <c r="AG540" s="307"/>
      <c r="AH540" s="307"/>
      <c r="AI540" s="307"/>
      <c r="AJ540" s="307"/>
      <c r="AK540" s="307"/>
      <c r="AL540" s="307"/>
      <c r="AM540" s="307"/>
      <c r="AN540" s="307"/>
      <c r="AO540" s="307"/>
      <c r="AP540" s="307"/>
      <c r="AQ540" s="307"/>
      <c r="AR540" s="307"/>
      <c r="AS540" s="307"/>
      <c r="AT540" s="307"/>
      <c r="AU540" s="307"/>
      <c r="AV540" s="307"/>
      <c r="AW540" s="307"/>
      <c r="AX540" s="307"/>
      <c r="AY540" s="307"/>
      <c r="AZ540" s="307"/>
      <c r="BA540" s="307"/>
      <c r="BB540" s="307"/>
      <c r="BC540" s="307"/>
      <c r="BD540" s="307"/>
      <c r="BE540" s="307"/>
      <c r="BF540" s="307"/>
      <c r="BG540" s="307"/>
      <c r="BH540" s="307"/>
      <c r="BI540" s="307"/>
      <c r="BJ540" s="307"/>
      <c r="BK540" s="307"/>
      <c r="BL540" s="307"/>
      <c r="BM540" s="307"/>
      <c r="BN540" s="307"/>
      <c r="BO540" s="307"/>
      <c r="BP540" s="307"/>
      <c r="BQ540" s="307"/>
      <c r="BR540" s="307"/>
      <c r="BS540" s="307"/>
      <c r="BT540" s="409"/>
      <c r="BV540" s="309"/>
      <c r="BW540" s="309"/>
      <c r="BX540" s="309"/>
      <c r="BY540" s="309"/>
      <c r="BZ540" s="309"/>
      <c r="CA540" s="309"/>
      <c r="CB540" s="309"/>
      <c r="CC540" s="309"/>
      <c r="CD540" s="309"/>
      <c r="CE540" s="309"/>
      <c r="CF540" s="309"/>
      <c r="CG540" s="309"/>
      <c r="CH540" s="309"/>
      <c r="CI540" s="309"/>
      <c r="CJ540" s="309"/>
      <c r="CK540" s="309"/>
      <c r="CL540" s="309"/>
      <c r="CM540" s="309"/>
      <c r="CN540" s="309"/>
      <c r="CO540" s="309"/>
      <c r="CP540" s="309"/>
      <c r="CQ540" s="309"/>
      <c r="CR540" s="309"/>
      <c r="CS540" s="309"/>
      <c r="CT540" s="309"/>
      <c r="CU540" s="309"/>
      <c r="CV540" s="309"/>
      <c r="CW540" s="309"/>
      <c r="CX540" s="309"/>
      <c r="CY540" s="309"/>
      <c r="CZ540" s="309"/>
      <c r="DA540" s="309"/>
      <c r="DB540" s="309"/>
      <c r="DC540" s="309"/>
      <c r="DD540" s="309"/>
      <c r="DE540" s="309"/>
      <c r="DF540" s="309"/>
      <c r="DG540" s="309"/>
      <c r="DH540" s="309"/>
      <c r="DI540" s="309"/>
      <c r="DJ540" s="309"/>
      <c r="DK540" s="309"/>
      <c r="DL540" s="309"/>
      <c r="DM540" s="309"/>
      <c r="DN540" s="309"/>
      <c r="DO540" s="309"/>
      <c r="DP540" s="309"/>
      <c r="DQ540" s="309"/>
      <c r="DR540" s="309"/>
      <c r="DS540" s="309"/>
      <c r="DT540" s="309"/>
      <c r="DU540" s="309"/>
      <c r="DV540" s="309"/>
      <c r="DW540" s="309"/>
      <c r="DX540" s="309"/>
      <c r="DY540" s="309"/>
      <c r="DZ540" s="309"/>
      <c r="EA540" s="309"/>
      <c r="EB540" s="309"/>
      <c r="EC540" s="309"/>
      <c r="ED540" s="309"/>
      <c r="EE540" s="309"/>
      <c r="EF540" s="309"/>
      <c r="EG540" s="309"/>
      <c r="EH540" s="309"/>
      <c r="EI540" s="309"/>
      <c r="EJ540" s="309"/>
      <c r="EK540" s="309"/>
      <c r="EL540" s="309"/>
      <c r="EM540" s="309"/>
      <c r="EN540" s="309"/>
      <c r="EO540" s="309"/>
      <c r="EP540" s="309"/>
      <c r="EQ540" s="309"/>
      <c r="ER540" s="309"/>
      <c r="ES540" s="309"/>
      <c r="ET540" s="309"/>
      <c r="EU540" s="309"/>
      <c r="EV540" s="309"/>
      <c r="EW540" s="309"/>
      <c r="EX540" s="309"/>
      <c r="EY540" s="309"/>
      <c r="EZ540" s="309"/>
      <c r="FA540" s="309"/>
      <c r="FB540" s="309"/>
      <c r="FC540" s="309"/>
      <c r="FD540" s="309"/>
      <c r="FE540" s="309"/>
      <c r="FF540" s="309"/>
      <c r="FG540" s="309"/>
      <c r="FH540" s="309"/>
      <c r="FI540" s="309"/>
      <c r="FJ540" s="309"/>
      <c r="FK540" s="309"/>
      <c r="FL540" s="309"/>
      <c r="FM540" s="309"/>
      <c r="FN540" s="309"/>
      <c r="FO540" s="309"/>
      <c r="FP540" s="309"/>
      <c r="FQ540" s="309"/>
      <c r="FR540" s="309"/>
      <c r="FS540" s="309"/>
      <c r="FT540" s="309"/>
      <c r="FU540" s="309"/>
      <c r="FV540" s="309"/>
      <c r="FW540" s="309"/>
      <c r="FX540" s="309"/>
      <c r="FY540" s="309"/>
      <c r="FZ540" s="309"/>
      <c r="GA540" s="309"/>
      <c r="GB540" s="309"/>
      <c r="GC540" s="309"/>
      <c r="GD540" s="309"/>
      <c r="GE540" s="309"/>
      <c r="GF540" s="309"/>
      <c r="GG540" s="309"/>
      <c r="GH540" s="309"/>
      <c r="GI540" s="309"/>
      <c r="GJ540" s="309"/>
      <c r="GK540" s="309"/>
      <c r="GL540" s="309"/>
      <c r="GM540" s="309"/>
      <c r="GN540" s="309"/>
      <c r="GO540" s="309"/>
      <c r="GP540" s="309"/>
      <c r="GQ540" s="309"/>
      <c r="GR540" s="309"/>
      <c r="GS540" s="309"/>
      <c r="GT540" s="309"/>
      <c r="GU540" s="309"/>
      <c r="GV540" s="309"/>
      <c r="GW540" s="309"/>
      <c r="GX540" s="309"/>
      <c r="GY540" s="309"/>
      <c r="GZ540" s="309"/>
      <c r="HA540" s="309"/>
      <c r="HB540" s="309"/>
      <c r="HC540" s="309"/>
      <c r="HD540" s="309"/>
      <c r="HE540" s="309"/>
      <c r="HF540" s="309"/>
      <c r="HG540" s="309"/>
      <c r="HH540" s="309"/>
      <c r="HI540" s="309"/>
      <c r="HJ540" s="309"/>
      <c r="HK540" s="309"/>
      <c r="HL540" s="309"/>
      <c r="HM540" s="309"/>
      <c r="HN540" s="309"/>
      <c r="HO540" s="309"/>
      <c r="HP540" s="309"/>
      <c r="HQ540" s="309"/>
      <c r="HR540" s="309"/>
      <c r="HS540" s="309"/>
      <c r="HT540" s="309"/>
      <c r="HU540" s="309"/>
      <c r="HV540" s="309"/>
      <c r="HW540" s="309"/>
      <c r="HX540" s="309"/>
      <c r="HY540" s="309"/>
      <c r="HZ540" s="309"/>
      <c r="IA540" s="309"/>
      <c r="IB540" s="309"/>
      <c r="IC540" s="309"/>
      <c r="ID540" s="309"/>
      <c r="IE540" s="309"/>
      <c r="IF540" s="309"/>
      <c r="IG540" s="309"/>
      <c r="IH540" s="309"/>
    </row>
    <row r="541" spans="1:242" ht="12.75" customHeight="1" x14ac:dyDescent="0.25">
      <c r="B541" s="280"/>
      <c r="C541" s="22"/>
      <c r="D541" s="317"/>
      <c r="E541" s="317"/>
      <c r="F541" s="318"/>
      <c r="G541" s="319"/>
      <c r="H541" s="319"/>
      <c r="I541" s="319"/>
      <c r="J541" s="319"/>
      <c r="K541" s="319"/>
      <c r="L541" s="319"/>
      <c r="M541" s="319"/>
      <c r="N541" s="319"/>
      <c r="O541" s="319"/>
      <c r="P541" s="320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  <c r="AA541" s="317"/>
      <c r="AB541" s="317"/>
      <c r="AC541" s="317"/>
      <c r="AD541" s="317"/>
      <c r="AE541" s="317"/>
      <c r="AF541" s="317"/>
      <c r="AG541" s="317"/>
      <c r="AH541" s="317"/>
      <c r="AI541" s="317"/>
      <c r="AJ541" s="317"/>
      <c r="AK541" s="317"/>
      <c r="AL541" s="317"/>
      <c r="AM541" s="317"/>
      <c r="AN541" s="317"/>
      <c r="AO541" s="317"/>
      <c r="AP541" s="317"/>
      <c r="AQ541" s="317"/>
      <c r="AR541" s="317"/>
      <c r="AS541" s="317"/>
      <c r="AT541" s="317"/>
      <c r="AU541" s="317"/>
      <c r="AV541" s="317"/>
      <c r="AW541" s="317"/>
      <c r="AX541" s="317"/>
      <c r="AY541" s="317"/>
      <c r="AZ541" s="317"/>
      <c r="BA541" s="317"/>
      <c r="BB541" s="317"/>
      <c r="BC541" s="317"/>
      <c r="BD541" s="317"/>
      <c r="BE541" s="317"/>
      <c r="BF541" s="317"/>
      <c r="BG541" s="317"/>
      <c r="BH541" s="317"/>
      <c r="BI541" s="317"/>
      <c r="BJ541" s="317"/>
      <c r="BK541" s="317"/>
      <c r="BL541" s="317"/>
      <c r="BM541" s="317"/>
      <c r="BN541" s="317"/>
      <c r="BO541" s="317"/>
      <c r="BP541" s="317"/>
      <c r="BQ541" s="317"/>
      <c r="BR541" s="317"/>
      <c r="BS541" s="317"/>
      <c r="BT541" s="413"/>
      <c r="BV541" s="317"/>
      <c r="BW541" s="317"/>
      <c r="BX541" s="317"/>
      <c r="BY541" s="317"/>
      <c r="BZ541" s="317"/>
      <c r="CA541" s="317"/>
      <c r="CB541" s="317"/>
      <c r="CC541" s="317"/>
      <c r="CD541" s="317"/>
      <c r="CE541" s="317"/>
      <c r="CF541" s="317"/>
      <c r="CG541" s="317"/>
      <c r="CH541" s="317"/>
      <c r="CI541" s="317"/>
      <c r="CJ541" s="317"/>
      <c r="CK541" s="317"/>
      <c r="CL541" s="317"/>
      <c r="CM541" s="317"/>
      <c r="CN541" s="317"/>
      <c r="CO541" s="317"/>
      <c r="CP541" s="317"/>
      <c r="CQ541" s="317"/>
      <c r="CR541" s="317"/>
      <c r="CS541" s="317"/>
      <c r="CT541" s="317"/>
      <c r="CU541" s="317"/>
      <c r="CV541" s="317"/>
      <c r="CW541" s="317"/>
      <c r="CX541" s="317"/>
      <c r="CY541" s="317"/>
      <c r="CZ541" s="317"/>
      <c r="DA541" s="317"/>
      <c r="DB541" s="317"/>
      <c r="DC541" s="317"/>
      <c r="DD541" s="317"/>
      <c r="DE541" s="317"/>
      <c r="DF541" s="317"/>
      <c r="DG541" s="317"/>
      <c r="DH541" s="317"/>
      <c r="DI541" s="317"/>
      <c r="DJ541" s="317"/>
      <c r="DK541" s="317"/>
      <c r="DL541" s="317"/>
      <c r="DM541" s="317"/>
      <c r="DN541" s="317"/>
      <c r="DO541" s="317"/>
      <c r="DP541" s="317"/>
      <c r="DQ541" s="317"/>
      <c r="DR541" s="317"/>
      <c r="DS541" s="317"/>
      <c r="DT541" s="317"/>
      <c r="DU541" s="317"/>
      <c r="DV541" s="317"/>
      <c r="DW541" s="317"/>
      <c r="DX541" s="317"/>
      <c r="DY541" s="317"/>
      <c r="DZ541" s="317"/>
      <c r="EA541" s="317"/>
      <c r="EB541" s="317"/>
      <c r="EC541" s="317"/>
      <c r="ED541" s="317"/>
      <c r="EE541" s="317"/>
      <c r="EF541" s="317"/>
      <c r="EG541" s="317"/>
      <c r="EH541" s="317"/>
      <c r="EI541" s="317"/>
      <c r="EJ541" s="317"/>
      <c r="EK541" s="317"/>
      <c r="EL541" s="317"/>
      <c r="EM541" s="317"/>
      <c r="EN541" s="317"/>
      <c r="EO541" s="317"/>
      <c r="EP541" s="317"/>
      <c r="EQ541" s="317"/>
      <c r="ER541" s="317"/>
      <c r="ES541" s="317"/>
      <c r="ET541" s="317"/>
      <c r="EU541" s="317"/>
      <c r="EV541" s="317"/>
      <c r="EW541" s="317"/>
      <c r="EX541" s="317"/>
      <c r="EY541" s="317"/>
      <c r="EZ541" s="317"/>
      <c r="FA541" s="317"/>
      <c r="FB541" s="317"/>
      <c r="FC541" s="317"/>
      <c r="FD541" s="317"/>
      <c r="FE541" s="317"/>
      <c r="FF541" s="317"/>
      <c r="FG541" s="317"/>
      <c r="FH541" s="317"/>
      <c r="FI541" s="317"/>
      <c r="FJ541" s="317"/>
      <c r="FK541" s="317"/>
      <c r="FL541" s="317"/>
      <c r="FM541" s="317"/>
      <c r="FN541" s="317"/>
      <c r="FO541" s="317"/>
      <c r="FP541" s="317"/>
      <c r="FQ541" s="317"/>
      <c r="FR541" s="317"/>
      <c r="FS541" s="317"/>
      <c r="FT541" s="317"/>
      <c r="FU541" s="317"/>
      <c r="FV541" s="317"/>
      <c r="FW541" s="317"/>
      <c r="FX541" s="317"/>
      <c r="FY541" s="317"/>
      <c r="FZ541" s="317"/>
      <c r="GA541" s="317"/>
      <c r="GB541" s="317"/>
      <c r="GC541" s="317"/>
      <c r="GD541" s="317"/>
      <c r="GE541" s="317"/>
      <c r="GF541" s="317"/>
      <c r="GG541" s="317"/>
      <c r="GH541" s="317"/>
      <c r="GI541" s="317"/>
      <c r="GJ541" s="317"/>
      <c r="GK541" s="317"/>
      <c r="GL541" s="317"/>
      <c r="GM541" s="317"/>
      <c r="GN541" s="317"/>
      <c r="GO541" s="317"/>
      <c r="GP541" s="317"/>
      <c r="GQ541" s="317"/>
      <c r="GR541" s="317"/>
      <c r="GS541" s="317"/>
      <c r="GT541" s="317"/>
      <c r="GU541" s="317"/>
      <c r="GV541" s="317"/>
      <c r="GW541" s="317"/>
      <c r="GX541" s="317"/>
      <c r="GY541" s="317"/>
      <c r="GZ541" s="317"/>
      <c r="HA541" s="317"/>
      <c r="HB541" s="317"/>
      <c r="HC541" s="317"/>
      <c r="HD541" s="317"/>
      <c r="HE541" s="317"/>
      <c r="HF541" s="317"/>
      <c r="HG541" s="317"/>
      <c r="HH541" s="317"/>
      <c r="HI541" s="317"/>
      <c r="HJ541" s="317"/>
      <c r="HK541" s="317"/>
      <c r="HL541" s="317"/>
      <c r="HM541" s="317"/>
      <c r="HN541" s="317"/>
      <c r="HO541" s="317"/>
      <c r="HP541" s="317"/>
      <c r="HQ541" s="317"/>
      <c r="HR541" s="317"/>
      <c r="HS541" s="317"/>
      <c r="HT541" s="317"/>
      <c r="HU541" s="317"/>
      <c r="HV541" s="317"/>
      <c r="HW541" s="317"/>
      <c r="HX541" s="317"/>
      <c r="HY541" s="317"/>
      <c r="HZ541" s="317"/>
      <c r="IA541" s="317"/>
      <c r="IB541" s="317"/>
      <c r="IC541" s="317"/>
      <c r="ID541" s="317"/>
      <c r="IE541" s="317"/>
      <c r="IF541" s="317"/>
      <c r="IG541" s="317"/>
      <c r="IH541" s="317"/>
    </row>
  </sheetData>
  <mergeCells count="1">
    <mergeCell ref="D5:BS5"/>
  </mergeCells>
  <phoneticPr fontId="4" type="noConversion"/>
  <printOptions horizontalCentered="1"/>
  <pageMargins left="0.23622047244094491" right="0.19685039370078741" top="0.70866141732283472" bottom="0.39370078740157483" header="0.27559055118110237" footer="0"/>
  <pageSetup paperSize="9" scale="69" fitToHeight="0" orientation="landscape" useFirstPageNumber="1" r:id="rId1"/>
  <headerFooter differentFirst="1">
    <oddHeader xml:space="preserve">&amp;C&amp;"Arial,Regular"&amp;10C/53/INF/7
Annex II / Annexe II / Anlage II / Anexo II
page &amp;P / Seite &amp;P / página &amp;P
</oddHeader>
    <firstHeader>&amp;C&amp;"Arial,Regular"&amp;9C/53/INF/7
ANNEX II / ANNEXE II / ANLAGE II / ANEXO II</firstHeader>
  </headerFooter>
  <rowBreaks count="2" manualBreakCount="2">
    <brk id="58" min="1" max="71" man="1"/>
    <brk id="114" min="1" max="7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1048574"/>
  <sheetViews>
    <sheetView workbookViewId="0">
      <pane xSplit="4" ySplit="10" topLeftCell="E11" activePane="bottomRight" state="frozen"/>
      <selection pane="topRight" activeCell="E1" sqref="E1"/>
      <selection pane="bottomLeft" activeCell="A14" sqref="A14"/>
      <selection pane="bottomRight" activeCell="F37" sqref="F37"/>
    </sheetView>
  </sheetViews>
  <sheetFormatPr defaultColWidth="9.140625" defaultRowHeight="12.75" x14ac:dyDescent="0.2"/>
  <cols>
    <col min="1" max="1" width="6.28515625" style="169" customWidth="1"/>
    <col min="2" max="2" width="2.7109375" style="169" customWidth="1"/>
    <col min="3" max="3" width="4.28515625" style="170" customWidth="1"/>
    <col min="4" max="4" width="37.85546875" style="169" customWidth="1"/>
    <col min="5" max="5" width="3.42578125" style="169" hidden="1" customWidth="1"/>
    <col min="6" max="6" width="4.5703125" style="169" customWidth="1"/>
    <col min="7" max="9" width="4.5703125" style="169" hidden="1" customWidth="1"/>
    <col min="10" max="10" width="3.85546875" style="169" customWidth="1"/>
    <col min="11" max="11" width="3.42578125" style="169" hidden="1" customWidth="1"/>
    <col min="12" max="12" width="3.85546875" style="169" customWidth="1"/>
    <col min="13" max="13" width="3.7109375" style="169" customWidth="1"/>
    <col min="14" max="14" width="4.140625" style="169" customWidth="1"/>
    <col min="15" max="16" width="3.7109375" style="169" customWidth="1"/>
    <col min="17" max="19" width="4.5703125" style="169" hidden="1" customWidth="1"/>
    <col min="20" max="20" width="3.5703125" style="169" customWidth="1"/>
    <col min="21" max="21" width="4.140625" style="169" customWidth="1"/>
    <col min="22" max="22" width="4.28515625" style="169" customWidth="1"/>
    <col min="23" max="23" width="3.85546875" style="169" customWidth="1"/>
    <col min="24" max="24" width="6.28515625" style="169" customWidth="1"/>
    <col min="25" max="25" width="5.28515625" style="169" customWidth="1"/>
    <col min="26" max="26" width="2.42578125" style="169" customWidth="1"/>
    <col min="27" max="27" width="4.5703125" style="169" customWidth="1"/>
    <col min="28" max="16384" width="9.140625" style="169"/>
  </cols>
  <sheetData>
    <row r="1" spans="1:27" s="594" customFormat="1" ht="25.5" customHeight="1" x14ac:dyDescent="0.2">
      <c r="C1" s="595" t="s">
        <v>461</v>
      </c>
      <c r="D1" s="596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AA1" s="488"/>
    </row>
    <row r="2" spans="1:27" s="594" customFormat="1" ht="25.5" customHeight="1" x14ac:dyDescent="0.2">
      <c r="C2" s="595" t="s">
        <v>462</v>
      </c>
      <c r="D2" s="596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AA2" s="488"/>
    </row>
    <row r="3" spans="1:27" s="594" customFormat="1" ht="25.5" customHeight="1" x14ac:dyDescent="0.2">
      <c r="C3" s="595" t="s">
        <v>463</v>
      </c>
      <c r="D3" s="596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AA3" s="488"/>
    </row>
    <row r="4" spans="1:27" s="594" customFormat="1" ht="25.5" customHeight="1" x14ac:dyDescent="0.2">
      <c r="C4" s="595" t="s">
        <v>464</v>
      </c>
      <c r="D4" s="596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AA4" s="488"/>
    </row>
    <row r="5" spans="1:27" s="263" customFormat="1" ht="13.5" customHeight="1" x14ac:dyDescent="0.2">
      <c r="C5" s="482"/>
      <c r="D5" s="483"/>
      <c r="E5" s="484"/>
      <c r="F5" s="485" t="s">
        <v>411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6"/>
      <c r="Y5" s="487"/>
      <c r="AA5" s="488"/>
    </row>
    <row r="6" spans="1:27" s="489" customFormat="1" ht="15" customHeight="1" x14ac:dyDescent="0.2">
      <c r="C6" s="490" t="s">
        <v>410</v>
      </c>
      <c r="D6" s="491"/>
      <c r="E6" s="492"/>
      <c r="F6" s="493" t="s">
        <v>253</v>
      </c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5"/>
      <c r="AA6" s="488"/>
    </row>
    <row r="7" spans="1:27" s="489" customFormat="1" ht="14.25" customHeight="1" x14ac:dyDescent="0.2">
      <c r="C7" s="496" t="s">
        <v>409</v>
      </c>
      <c r="D7" s="497"/>
      <c r="E7" s="498" t="s">
        <v>400</v>
      </c>
      <c r="F7" s="498" t="s">
        <v>401</v>
      </c>
      <c r="G7" s="498" t="s">
        <v>402</v>
      </c>
      <c r="H7" s="498" t="s">
        <v>403</v>
      </c>
      <c r="I7" s="498" t="s">
        <v>431</v>
      </c>
      <c r="J7" s="498" t="s">
        <v>124</v>
      </c>
      <c r="K7" s="498" t="s">
        <v>378</v>
      </c>
      <c r="L7" s="498" t="s">
        <v>379</v>
      </c>
      <c r="M7" s="498" t="s">
        <v>380</v>
      </c>
      <c r="N7" s="498" t="s">
        <v>182</v>
      </c>
      <c r="O7" s="498" t="s">
        <v>432</v>
      </c>
      <c r="P7" s="498" t="s">
        <v>433</v>
      </c>
      <c r="Q7" s="498" t="s">
        <v>434</v>
      </c>
      <c r="R7" s="498" t="s">
        <v>435</v>
      </c>
      <c r="S7" s="498" t="s">
        <v>436</v>
      </c>
      <c r="T7" s="498" t="s">
        <v>404</v>
      </c>
      <c r="U7" s="498" t="s">
        <v>127</v>
      </c>
      <c r="V7" s="498" t="s">
        <v>465</v>
      </c>
      <c r="W7" s="498" t="s">
        <v>254</v>
      </c>
      <c r="X7" s="498" t="s">
        <v>122</v>
      </c>
      <c r="AA7" s="488"/>
    </row>
    <row r="8" spans="1:27" s="499" customFormat="1" ht="6.75" customHeight="1" x14ac:dyDescent="0.2">
      <c r="C8" s="500"/>
      <c r="D8" s="501"/>
      <c r="E8" s="502"/>
      <c r="F8" s="503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4"/>
      <c r="W8" s="504"/>
      <c r="X8" s="505"/>
      <c r="AA8" s="488"/>
    </row>
    <row r="9" spans="1:27" s="489" customFormat="1" ht="11.25" hidden="1" x14ac:dyDescent="0.2">
      <c r="A9" s="506">
        <v>1</v>
      </c>
      <c r="B9" s="488"/>
      <c r="C9" s="507" t="s">
        <v>255</v>
      </c>
      <c r="D9" s="508" t="s">
        <v>173</v>
      </c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10"/>
      <c r="W9" s="510"/>
      <c r="X9" s="511"/>
      <c r="AA9" s="488"/>
    </row>
    <row r="10" spans="1:27" s="519" customFormat="1" ht="11.25" hidden="1" x14ac:dyDescent="0.2">
      <c r="A10" s="512"/>
      <c r="B10" s="513"/>
      <c r="C10" s="514"/>
      <c r="D10" s="515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7"/>
      <c r="W10" s="517"/>
      <c r="X10" s="518"/>
      <c r="AA10" s="488"/>
    </row>
    <row r="11" spans="1:27" s="489" customFormat="1" ht="11.25" hidden="1" x14ac:dyDescent="0.2">
      <c r="A11" s="499">
        <v>2</v>
      </c>
      <c r="B11" s="520"/>
      <c r="C11" s="521" t="s">
        <v>0</v>
      </c>
      <c r="D11" s="522" t="s">
        <v>129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4"/>
      <c r="W11" s="524"/>
      <c r="X11" s="525"/>
      <c r="AA11" s="488"/>
    </row>
    <row r="12" spans="1:27" s="530" customFormat="1" ht="11.25" hidden="1" x14ac:dyDescent="0.2">
      <c r="A12" s="512"/>
      <c r="B12" s="513"/>
      <c r="C12" s="526"/>
      <c r="D12" s="515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8"/>
      <c r="W12" s="528"/>
      <c r="X12" s="529"/>
      <c r="AA12" s="488"/>
    </row>
    <row r="13" spans="1:27" s="519" customFormat="1" ht="11.25" hidden="1" x14ac:dyDescent="0.2">
      <c r="A13" s="506">
        <v>3</v>
      </c>
      <c r="B13" s="488"/>
      <c r="C13" s="531" t="s">
        <v>1</v>
      </c>
      <c r="D13" s="522" t="s">
        <v>64</v>
      </c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4"/>
      <c r="W13" s="524"/>
      <c r="X13" s="525"/>
      <c r="AA13" s="488"/>
    </row>
    <row r="14" spans="1:27" s="519" customFormat="1" ht="11.25" hidden="1" x14ac:dyDescent="0.2">
      <c r="A14" s="512"/>
      <c r="B14" s="513"/>
      <c r="C14" s="532"/>
      <c r="D14" s="515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4"/>
      <c r="W14" s="524"/>
      <c r="X14" s="525"/>
      <c r="AA14" s="488"/>
    </row>
    <row r="15" spans="1:27" s="489" customFormat="1" ht="11.25" hidden="1" x14ac:dyDescent="0.2">
      <c r="A15" s="506">
        <v>4</v>
      </c>
      <c r="B15" s="488"/>
      <c r="C15" s="521" t="s">
        <v>3</v>
      </c>
      <c r="D15" s="522" t="s">
        <v>65</v>
      </c>
      <c r="E15" s="523"/>
      <c r="F15" s="53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4"/>
      <c r="W15" s="524"/>
      <c r="X15" s="525"/>
      <c r="AA15" s="488"/>
    </row>
    <row r="16" spans="1:27" s="530" customFormat="1" ht="11.25" hidden="1" x14ac:dyDescent="0.2">
      <c r="B16" s="534"/>
      <c r="C16" s="532"/>
      <c r="D16" s="515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4"/>
      <c r="W16" s="524"/>
      <c r="X16" s="525"/>
      <c r="AA16" s="488"/>
    </row>
    <row r="17" spans="1:27" s="489" customFormat="1" ht="11.25" hidden="1" x14ac:dyDescent="0.2">
      <c r="A17" s="506">
        <v>5</v>
      </c>
      <c r="B17" s="488"/>
      <c r="C17" s="521" t="s">
        <v>174</v>
      </c>
      <c r="D17" s="522" t="s">
        <v>175</v>
      </c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4"/>
      <c r="W17" s="524"/>
      <c r="X17" s="525"/>
      <c r="AA17" s="488"/>
    </row>
    <row r="18" spans="1:27" s="519" customFormat="1" ht="11.25" hidden="1" x14ac:dyDescent="0.2">
      <c r="A18" s="530"/>
      <c r="B18" s="534"/>
      <c r="C18" s="532"/>
      <c r="D18" s="515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4"/>
      <c r="W18" s="524"/>
      <c r="X18" s="525"/>
      <c r="AA18" s="488"/>
    </row>
    <row r="19" spans="1:27" s="489" customFormat="1" ht="11.25" hidden="1" x14ac:dyDescent="0.2">
      <c r="A19" s="506">
        <v>6</v>
      </c>
      <c r="B19" s="488"/>
      <c r="C19" s="521" t="s">
        <v>397</v>
      </c>
      <c r="D19" s="522" t="s">
        <v>398</v>
      </c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4"/>
      <c r="W19" s="524"/>
      <c r="X19" s="525"/>
      <c r="AA19" s="488"/>
    </row>
    <row r="20" spans="1:27" s="519" customFormat="1" ht="11.25" hidden="1" x14ac:dyDescent="0.2">
      <c r="A20" s="530"/>
      <c r="B20" s="534"/>
      <c r="C20" s="532"/>
      <c r="D20" s="515" t="s">
        <v>399</v>
      </c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4"/>
      <c r="W20" s="524"/>
      <c r="X20" s="525"/>
      <c r="AA20" s="488"/>
    </row>
    <row r="21" spans="1:27" s="489" customFormat="1" ht="11.25" hidden="1" x14ac:dyDescent="0.2">
      <c r="A21" s="506">
        <v>7</v>
      </c>
      <c r="B21" s="488"/>
      <c r="C21" s="521" t="s">
        <v>4</v>
      </c>
      <c r="D21" s="522" t="s">
        <v>130</v>
      </c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4"/>
      <c r="W21" s="524"/>
      <c r="X21" s="525"/>
      <c r="AA21" s="488"/>
    </row>
    <row r="22" spans="1:27" s="519" customFormat="1" ht="11.25" hidden="1" x14ac:dyDescent="0.2">
      <c r="A22" s="530"/>
      <c r="B22" s="534"/>
      <c r="C22" s="532"/>
      <c r="D22" s="515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4"/>
      <c r="W22" s="524"/>
      <c r="X22" s="525"/>
      <c r="AA22" s="488"/>
    </row>
    <row r="23" spans="1:27" s="489" customFormat="1" ht="11.25" hidden="1" x14ac:dyDescent="0.2">
      <c r="A23" s="506">
        <v>8</v>
      </c>
      <c r="B23" s="488"/>
      <c r="C23" s="521" t="s">
        <v>5</v>
      </c>
      <c r="D23" s="522" t="s">
        <v>67</v>
      </c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4"/>
      <c r="W23" s="524"/>
      <c r="X23" s="525"/>
      <c r="AA23" s="488"/>
    </row>
    <row r="24" spans="1:27" s="519" customFormat="1" ht="11.25" hidden="1" x14ac:dyDescent="0.2">
      <c r="A24" s="530"/>
      <c r="B24" s="534"/>
      <c r="C24" s="532"/>
      <c r="D24" s="515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4"/>
      <c r="W24" s="524"/>
      <c r="X24" s="525"/>
      <c r="AA24" s="488"/>
    </row>
    <row r="25" spans="1:27" s="489" customFormat="1" ht="11.25" hidden="1" x14ac:dyDescent="0.2">
      <c r="A25" s="506">
        <v>9</v>
      </c>
      <c r="B25" s="488"/>
      <c r="C25" s="521" t="s">
        <v>6</v>
      </c>
      <c r="D25" s="522" t="s">
        <v>68</v>
      </c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4"/>
      <c r="W25" s="524"/>
      <c r="X25" s="525"/>
      <c r="AA25" s="488"/>
    </row>
    <row r="26" spans="1:27" s="519" customFormat="1" ht="11.25" hidden="1" x14ac:dyDescent="0.2">
      <c r="A26" s="530"/>
      <c r="B26" s="534"/>
      <c r="C26" s="532"/>
      <c r="D26" s="515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4"/>
      <c r="W26" s="524"/>
      <c r="X26" s="525"/>
      <c r="AA26" s="488"/>
    </row>
    <row r="27" spans="1:27" s="489" customFormat="1" ht="11.25" hidden="1" x14ac:dyDescent="0.2">
      <c r="A27" s="506">
        <v>10</v>
      </c>
      <c r="B27" s="488"/>
      <c r="C27" s="521" t="s">
        <v>7</v>
      </c>
      <c r="D27" s="522" t="s">
        <v>131</v>
      </c>
      <c r="E27" s="523"/>
      <c r="F27" s="53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4"/>
      <c r="W27" s="524"/>
      <c r="X27" s="525"/>
      <c r="AA27" s="488"/>
    </row>
    <row r="28" spans="1:27" s="530" customFormat="1" ht="11.25" hidden="1" x14ac:dyDescent="0.2">
      <c r="B28" s="534"/>
      <c r="C28" s="532"/>
      <c r="D28" s="535"/>
      <c r="E28" s="523"/>
      <c r="F28" s="523"/>
      <c r="G28" s="523"/>
      <c r="H28" s="523"/>
      <c r="I28" s="523"/>
      <c r="J28" s="533"/>
      <c r="K28" s="53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4"/>
      <c r="W28" s="524"/>
      <c r="X28" s="525"/>
      <c r="AA28" s="488"/>
    </row>
    <row r="29" spans="1:27" s="489" customFormat="1" ht="11.25" hidden="1" x14ac:dyDescent="0.2">
      <c r="A29" s="489">
        <v>11</v>
      </c>
      <c r="B29" s="488"/>
      <c r="C29" s="521" t="s">
        <v>60</v>
      </c>
      <c r="D29" s="522" t="s">
        <v>70</v>
      </c>
      <c r="E29" s="523"/>
      <c r="F29" s="53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4"/>
      <c r="W29" s="524"/>
      <c r="X29" s="525"/>
      <c r="AA29" s="488"/>
    </row>
    <row r="30" spans="1:27" s="519" customFormat="1" ht="11.25" hidden="1" x14ac:dyDescent="0.2">
      <c r="A30" s="530"/>
      <c r="B30" s="534"/>
      <c r="C30" s="532"/>
      <c r="D30" s="515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4"/>
      <c r="W30" s="524"/>
      <c r="X30" s="525"/>
      <c r="AA30" s="488"/>
    </row>
    <row r="31" spans="1:27" s="489" customFormat="1" ht="11.25" hidden="1" x14ac:dyDescent="0.2">
      <c r="A31" s="506">
        <v>12</v>
      </c>
      <c r="B31" s="536"/>
      <c r="C31" s="521" t="s">
        <v>8</v>
      </c>
      <c r="D31" s="522" t="s">
        <v>71</v>
      </c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4"/>
      <c r="W31" s="524"/>
      <c r="X31" s="525"/>
      <c r="AA31" s="488"/>
    </row>
    <row r="32" spans="1:27" s="530" customFormat="1" ht="11.25" hidden="1" x14ac:dyDescent="0.2">
      <c r="B32" s="534"/>
      <c r="C32" s="532"/>
      <c r="D32" s="515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8"/>
      <c r="W32" s="528"/>
      <c r="X32" s="529"/>
      <c r="AA32" s="488"/>
    </row>
    <row r="33" spans="1:30" s="489" customFormat="1" ht="11.25" hidden="1" x14ac:dyDescent="0.2">
      <c r="A33" s="489">
        <v>13</v>
      </c>
      <c r="B33" s="488"/>
      <c r="C33" s="521" t="s">
        <v>9</v>
      </c>
      <c r="D33" s="522" t="s">
        <v>132</v>
      </c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4"/>
      <c r="W33" s="524"/>
      <c r="X33" s="525"/>
      <c r="AA33" s="488"/>
    </row>
    <row r="34" spans="1:30" s="519" customFormat="1" ht="11.25" hidden="1" x14ac:dyDescent="0.2">
      <c r="A34" s="530"/>
      <c r="B34" s="534"/>
      <c r="C34" s="532"/>
      <c r="D34" s="515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4"/>
      <c r="W34" s="524"/>
      <c r="X34" s="525"/>
      <c r="AA34" s="488"/>
    </row>
    <row r="35" spans="1:30" s="489" customFormat="1" ht="11.25" hidden="1" x14ac:dyDescent="0.2">
      <c r="A35" s="537">
        <v>14</v>
      </c>
      <c r="B35" s="536"/>
      <c r="C35" s="521" t="s">
        <v>256</v>
      </c>
      <c r="D35" s="522" t="s">
        <v>133</v>
      </c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4"/>
      <c r="W35" s="524"/>
      <c r="X35" s="525"/>
      <c r="AA35" s="488"/>
    </row>
    <row r="36" spans="1:30" s="530" customFormat="1" ht="11.25" hidden="1" x14ac:dyDescent="0.2">
      <c r="B36" s="534"/>
      <c r="C36" s="532"/>
      <c r="D36" s="515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8"/>
      <c r="W36" s="528"/>
      <c r="X36" s="529"/>
      <c r="AA36" s="488"/>
    </row>
    <row r="37" spans="1:30" s="489" customFormat="1" ht="13.5" customHeight="1" x14ac:dyDescent="0.2">
      <c r="A37" s="506">
        <v>15</v>
      </c>
      <c r="B37" s="538"/>
      <c r="C37" s="521" t="s">
        <v>50</v>
      </c>
      <c r="D37" s="522" t="s">
        <v>74</v>
      </c>
      <c r="E37" s="539"/>
      <c r="F37" s="540"/>
      <c r="G37" s="541"/>
      <c r="H37" s="541"/>
      <c r="I37" s="541"/>
      <c r="J37" s="540"/>
      <c r="K37" s="540"/>
      <c r="L37" s="540"/>
      <c r="M37" s="540"/>
      <c r="N37" s="540">
        <v>1</v>
      </c>
      <c r="O37" s="540"/>
      <c r="P37" s="540"/>
      <c r="Q37" s="540"/>
      <c r="R37" s="540"/>
      <c r="S37" s="540"/>
      <c r="T37" s="540"/>
      <c r="U37" s="540"/>
      <c r="V37" s="542"/>
      <c r="W37" s="542"/>
      <c r="X37" s="543">
        <f>SUM(F37:W37)</f>
        <v>1</v>
      </c>
      <c r="AA37" s="488"/>
      <c r="AD37" s="488"/>
    </row>
    <row r="38" spans="1:30" s="530" customFormat="1" ht="13.5" customHeight="1" x14ac:dyDescent="0.2">
      <c r="B38" s="534"/>
      <c r="C38" s="532"/>
      <c r="D38" s="544"/>
      <c r="E38" s="527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6"/>
      <c r="W38" s="546"/>
      <c r="X38" s="547">
        <f>SUM(F38:W38)</f>
        <v>0</v>
      </c>
      <c r="AA38" s="488"/>
      <c r="AD38" s="488"/>
    </row>
    <row r="39" spans="1:30" s="489" customFormat="1" ht="11.25" hidden="1" x14ac:dyDescent="0.2">
      <c r="A39" s="489">
        <v>16</v>
      </c>
      <c r="B39" s="488"/>
      <c r="C39" s="521" t="s">
        <v>11</v>
      </c>
      <c r="D39" s="522" t="s">
        <v>75</v>
      </c>
      <c r="E39" s="523"/>
      <c r="F39" s="533"/>
      <c r="G39" s="523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4"/>
      <c r="W39" s="524"/>
      <c r="X39" s="548"/>
      <c r="AA39" s="488"/>
      <c r="AD39" s="488"/>
    </row>
    <row r="40" spans="1:30" s="519" customFormat="1" ht="11.25" hidden="1" x14ac:dyDescent="0.2">
      <c r="A40" s="530"/>
      <c r="B40" s="534"/>
      <c r="C40" s="532"/>
      <c r="D40" s="515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4"/>
      <c r="W40" s="524"/>
      <c r="X40" s="548"/>
      <c r="AA40" s="488"/>
      <c r="AD40" s="488"/>
    </row>
    <row r="41" spans="1:30" s="489" customFormat="1" ht="13.5" customHeight="1" x14ac:dyDescent="0.2">
      <c r="A41" s="499">
        <v>17</v>
      </c>
      <c r="B41" s="536"/>
      <c r="C41" s="521" t="s">
        <v>123</v>
      </c>
      <c r="D41" s="522" t="s">
        <v>183</v>
      </c>
      <c r="E41" s="539"/>
      <c r="F41" s="540"/>
      <c r="G41" s="541"/>
      <c r="H41" s="541"/>
      <c r="I41" s="541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2"/>
      <c r="W41" s="542"/>
      <c r="X41" s="543">
        <f>SUM(F41:W41)</f>
        <v>0</v>
      </c>
      <c r="AA41" s="488"/>
      <c r="AD41" s="488"/>
    </row>
    <row r="42" spans="1:30" s="530" customFormat="1" ht="13.5" customHeight="1" x14ac:dyDescent="0.2">
      <c r="A42" s="512"/>
      <c r="B42" s="534"/>
      <c r="C42" s="532"/>
      <c r="D42" s="515"/>
      <c r="E42" s="527"/>
      <c r="F42" s="545"/>
      <c r="G42" s="545"/>
      <c r="H42" s="545"/>
      <c r="I42" s="545"/>
      <c r="J42" s="545"/>
      <c r="K42" s="545"/>
      <c r="L42" s="545"/>
      <c r="M42" s="545"/>
      <c r="N42" s="545"/>
      <c r="O42" s="545">
        <v>1</v>
      </c>
      <c r="P42" s="545"/>
      <c r="Q42" s="545"/>
      <c r="R42" s="545"/>
      <c r="S42" s="545"/>
      <c r="T42" s="545"/>
      <c r="U42" s="545"/>
      <c r="V42" s="546"/>
      <c r="W42" s="546"/>
      <c r="X42" s="547">
        <f>SUM(F42:W42)</f>
        <v>1</v>
      </c>
      <c r="AA42" s="488"/>
      <c r="AD42" s="488"/>
    </row>
    <row r="43" spans="1:30" s="489" customFormat="1" ht="11.25" hidden="1" x14ac:dyDescent="0.2">
      <c r="A43" s="506">
        <v>18</v>
      </c>
      <c r="B43" s="499"/>
      <c r="C43" s="521" t="s">
        <v>12</v>
      </c>
      <c r="D43" s="522" t="s">
        <v>134</v>
      </c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4"/>
      <c r="W43" s="524"/>
      <c r="X43" s="548"/>
      <c r="AA43" s="488"/>
      <c r="AD43" s="488"/>
    </row>
    <row r="44" spans="1:30" s="530" customFormat="1" ht="11.25" hidden="1" x14ac:dyDescent="0.2">
      <c r="B44" s="512"/>
      <c r="C44" s="532"/>
      <c r="D44" s="515" t="s">
        <v>135</v>
      </c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4"/>
      <c r="W44" s="524"/>
      <c r="X44" s="548"/>
      <c r="AA44" s="488"/>
      <c r="AD44" s="488"/>
    </row>
    <row r="45" spans="1:30" s="489" customFormat="1" ht="11.25" hidden="1" x14ac:dyDescent="0.2">
      <c r="A45" s="506">
        <v>19</v>
      </c>
      <c r="B45" s="488"/>
      <c r="C45" s="521" t="s">
        <v>13</v>
      </c>
      <c r="D45" s="522" t="s">
        <v>136</v>
      </c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4"/>
      <c r="W45" s="524"/>
      <c r="X45" s="548"/>
      <c r="AA45" s="488"/>
      <c r="AD45" s="488"/>
    </row>
    <row r="46" spans="1:30" s="519" customFormat="1" ht="11.25" hidden="1" x14ac:dyDescent="0.2">
      <c r="A46" s="530"/>
      <c r="B46" s="534"/>
      <c r="C46" s="532"/>
      <c r="D46" s="515" t="s">
        <v>137</v>
      </c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4"/>
      <c r="W46" s="524"/>
      <c r="X46" s="548"/>
      <c r="AA46" s="488"/>
      <c r="AD46" s="488"/>
    </row>
    <row r="47" spans="1:30" s="489" customFormat="1" ht="11.25" hidden="1" x14ac:dyDescent="0.2">
      <c r="A47" s="506">
        <v>20</v>
      </c>
      <c r="B47" s="488"/>
      <c r="C47" s="521" t="s">
        <v>14</v>
      </c>
      <c r="D47" s="522" t="s">
        <v>138</v>
      </c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4"/>
      <c r="W47" s="524"/>
      <c r="X47" s="548"/>
      <c r="AA47" s="488"/>
      <c r="AD47" s="488"/>
    </row>
    <row r="48" spans="1:30" s="519" customFormat="1" ht="11.25" hidden="1" x14ac:dyDescent="0.2">
      <c r="A48" s="530"/>
      <c r="B48" s="534"/>
      <c r="C48" s="532"/>
      <c r="D48" s="515" t="s">
        <v>15</v>
      </c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4"/>
      <c r="W48" s="524"/>
      <c r="X48" s="548"/>
      <c r="AA48" s="488"/>
      <c r="AD48" s="488"/>
    </row>
    <row r="49" spans="1:30" s="489" customFormat="1" ht="11.25" hidden="1" x14ac:dyDescent="0.2">
      <c r="A49" s="489">
        <v>21</v>
      </c>
      <c r="B49" s="488"/>
      <c r="C49" s="521" t="s">
        <v>171</v>
      </c>
      <c r="D49" s="522" t="s">
        <v>180</v>
      </c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4"/>
      <c r="W49" s="524"/>
      <c r="X49" s="548"/>
      <c r="AA49" s="488"/>
      <c r="AD49" s="488"/>
    </row>
    <row r="50" spans="1:30" s="519" customFormat="1" ht="11.25" hidden="1" x14ac:dyDescent="0.2">
      <c r="A50" s="530"/>
      <c r="B50" s="534"/>
      <c r="C50" s="532"/>
      <c r="D50" s="515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4"/>
      <c r="W50" s="524"/>
      <c r="X50" s="548"/>
      <c r="AA50" s="488"/>
      <c r="AD50" s="488"/>
    </row>
    <row r="51" spans="1:30" s="489" customFormat="1" ht="15.75" hidden="1" customHeight="1" x14ac:dyDescent="0.2">
      <c r="A51" s="506">
        <v>22</v>
      </c>
      <c r="B51" s="536"/>
      <c r="C51" s="521" t="s">
        <v>257</v>
      </c>
      <c r="D51" s="522" t="s">
        <v>139</v>
      </c>
      <c r="E51" s="523"/>
      <c r="F51" s="53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4"/>
      <c r="W51" s="524"/>
      <c r="X51" s="548"/>
      <c r="AA51" s="488"/>
      <c r="AD51" s="488"/>
    </row>
    <row r="52" spans="1:30" s="530" customFormat="1" ht="15.75" hidden="1" customHeight="1" x14ac:dyDescent="0.2">
      <c r="B52" s="534"/>
      <c r="C52" s="532"/>
      <c r="D52" s="515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8"/>
      <c r="W52" s="528"/>
      <c r="X52" s="549"/>
      <c r="AA52" s="488"/>
      <c r="AD52" s="488"/>
    </row>
    <row r="53" spans="1:30" s="489" customFormat="1" ht="11.25" hidden="1" x14ac:dyDescent="0.2">
      <c r="A53" s="506">
        <v>23</v>
      </c>
      <c r="B53" s="488"/>
      <c r="C53" s="521" t="s">
        <v>49</v>
      </c>
      <c r="D53" s="522" t="s">
        <v>80</v>
      </c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4"/>
      <c r="W53" s="524"/>
      <c r="X53" s="548"/>
      <c r="AA53" s="488"/>
      <c r="AD53" s="488"/>
    </row>
    <row r="54" spans="1:30" s="519" customFormat="1" ht="11.25" hidden="1" x14ac:dyDescent="0.2">
      <c r="A54" s="530"/>
      <c r="B54" s="534"/>
      <c r="C54" s="532"/>
      <c r="D54" s="515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4"/>
      <c r="W54" s="524"/>
      <c r="X54" s="548"/>
      <c r="AA54" s="488"/>
      <c r="AD54" s="488"/>
    </row>
    <row r="55" spans="1:30" s="489" customFormat="1" ht="11.25" hidden="1" x14ac:dyDescent="0.2">
      <c r="A55" s="506">
        <v>24</v>
      </c>
      <c r="B55" s="488"/>
      <c r="C55" s="521" t="s">
        <v>17</v>
      </c>
      <c r="D55" s="522" t="s">
        <v>140</v>
      </c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4"/>
      <c r="W55" s="524"/>
      <c r="X55" s="548"/>
      <c r="AA55" s="488"/>
      <c r="AD55" s="488"/>
    </row>
    <row r="56" spans="1:30" s="519" customFormat="1" ht="11.25" hidden="1" x14ac:dyDescent="0.2">
      <c r="A56" s="530"/>
      <c r="B56" s="534"/>
      <c r="C56" s="532"/>
      <c r="D56" s="515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4"/>
      <c r="W56" s="524"/>
      <c r="X56" s="548"/>
      <c r="AA56" s="488"/>
      <c r="AD56" s="488"/>
    </row>
    <row r="57" spans="1:30" s="489" customFormat="1" ht="11.25" hidden="1" x14ac:dyDescent="0.2">
      <c r="A57" s="489">
        <v>25</v>
      </c>
      <c r="B57" s="488"/>
      <c r="C57" s="521" t="s">
        <v>18</v>
      </c>
      <c r="D57" s="522" t="s">
        <v>141</v>
      </c>
      <c r="E57" s="523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4"/>
      <c r="W57" s="524"/>
      <c r="X57" s="548"/>
      <c r="AA57" s="488"/>
      <c r="AD57" s="488"/>
    </row>
    <row r="58" spans="1:30" s="519" customFormat="1" ht="11.25" hidden="1" x14ac:dyDescent="0.2">
      <c r="A58" s="530"/>
      <c r="B58" s="534"/>
      <c r="C58" s="532"/>
      <c r="D58" s="515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4"/>
      <c r="W58" s="524"/>
      <c r="X58" s="548"/>
      <c r="AA58" s="488"/>
      <c r="AD58" s="488"/>
    </row>
    <row r="59" spans="1:30" s="489" customFormat="1" ht="13.5" customHeight="1" x14ac:dyDescent="0.2">
      <c r="A59" s="506">
        <v>26</v>
      </c>
      <c r="B59" s="536"/>
      <c r="C59" s="521" t="s">
        <v>19</v>
      </c>
      <c r="D59" s="522" t="s">
        <v>83</v>
      </c>
      <c r="E59" s="539"/>
      <c r="F59" s="540"/>
      <c r="G59" s="541"/>
      <c r="H59" s="541"/>
      <c r="I59" s="541"/>
      <c r="J59" s="540"/>
      <c r="K59" s="540"/>
      <c r="L59" s="540"/>
      <c r="M59" s="540"/>
      <c r="N59" s="540">
        <v>6</v>
      </c>
      <c r="O59" s="540"/>
      <c r="P59" s="540"/>
      <c r="Q59" s="540"/>
      <c r="R59" s="540"/>
      <c r="S59" s="540"/>
      <c r="T59" s="540"/>
      <c r="U59" s="540"/>
      <c r="V59" s="542"/>
      <c r="W59" s="542"/>
      <c r="X59" s="543">
        <f>SUM(F59:W59)</f>
        <v>6</v>
      </c>
      <c r="AA59" s="488"/>
      <c r="AD59" s="488"/>
    </row>
    <row r="60" spans="1:30" s="530" customFormat="1" ht="13.5" customHeight="1" x14ac:dyDescent="0.2">
      <c r="B60" s="534"/>
      <c r="C60" s="532"/>
      <c r="D60" s="515"/>
      <c r="E60" s="527"/>
      <c r="F60" s="545"/>
      <c r="G60" s="545"/>
      <c r="H60" s="545"/>
      <c r="I60" s="545"/>
      <c r="J60" s="545"/>
      <c r="K60" s="545"/>
      <c r="L60" s="545"/>
      <c r="M60" s="545"/>
      <c r="N60" s="545">
        <v>2</v>
      </c>
      <c r="O60" s="545"/>
      <c r="P60" s="545"/>
      <c r="Q60" s="545"/>
      <c r="R60" s="545"/>
      <c r="S60" s="545"/>
      <c r="T60" s="545"/>
      <c r="U60" s="545"/>
      <c r="V60" s="546"/>
      <c r="W60" s="546"/>
      <c r="X60" s="547">
        <f>SUM(F60:W60)</f>
        <v>2</v>
      </c>
      <c r="AA60" s="488"/>
      <c r="AD60" s="488"/>
    </row>
    <row r="61" spans="1:30" s="489" customFormat="1" ht="11.25" hidden="1" x14ac:dyDescent="0.2">
      <c r="A61" s="499">
        <v>27</v>
      </c>
      <c r="B61" s="488"/>
      <c r="C61" s="521" t="s">
        <v>20</v>
      </c>
      <c r="D61" s="522" t="s">
        <v>142</v>
      </c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4"/>
      <c r="W61" s="524"/>
      <c r="X61" s="548"/>
      <c r="AA61" s="488"/>
      <c r="AD61" s="488"/>
    </row>
    <row r="62" spans="1:30" s="519" customFormat="1" ht="11.25" hidden="1" x14ac:dyDescent="0.2">
      <c r="A62" s="512"/>
      <c r="B62" s="534"/>
      <c r="C62" s="532"/>
      <c r="D62" s="515" t="s">
        <v>143</v>
      </c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4"/>
      <c r="W62" s="524"/>
      <c r="X62" s="548"/>
      <c r="AA62" s="488"/>
      <c r="AD62" s="488"/>
    </row>
    <row r="63" spans="1:30" s="489" customFormat="1" ht="11.25" hidden="1" x14ac:dyDescent="0.2">
      <c r="A63" s="499">
        <v>28</v>
      </c>
      <c r="B63" s="499"/>
      <c r="C63" s="521" t="s">
        <v>184</v>
      </c>
      <c r="D63" s="522" t="s">
        <v>198</v>
      </c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4"/>
      <c r="W63" s="524"/>
      <c r="X63" s="548"/>
      <c r="AA63" s="488"/>
      <c r="AD63" s="488"/>
    </row>
    <row r="64" spans="1:30" s="519" customFormat="1" ht="11.25" hidden="1" x14ac:dyDescent="0.2">
      <c r="A64" s="512"/>
      <c r="B64" s="512"/>
      <c r="C64" s="532"/>
      <c r="D64" s="535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4"/>
      <c r="W64" s="524"/>
      <c r="X64" s="548"/>
      <c r="AA64" s="488"/>
      <c r="AD64" s="488"/>
    </row>
    <row r="65" spans="1:30" s="489" customFormat="1" ht="11.25" hidden="1" x14ac:dyDescent="0.2">
      <c r="A65" s="506">
        <v>29</v>
      </c>
      <c r="B65" s="499"/>
      <c r="C65" s="521" t="s">
        <v>54</v>
      </c>
      <c r="D65" s="522" t="s">
        <v>144</v>
      </c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4"/>
      <c r="W65" s="524"/>
      <c r="X65" s="548"/>
      <c r="AA65" s="488"/>
      <c r="AD65" s="488"/>
    </row>
    <row r="66" spans="1:30" s="519" customFormat="1" ht="11.25" hidden="1" x14ac:dyDescent="0.2">
      <c r="A66" s="530"/>
      <c r="B66" s="512"/>
      <c r="C66" s="532"/>
      <c r="D66" s="535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4"/>
      <c r="W66" s="524"/>
      <c r="X66" s="548"/>
      <c r="AA66" s="488"/>
      <c r="AD66" s="488"/>
    </row>
    <row r="67" spans="1:30" s="519" customFormat="1" ht="11.25" hidden="1" x14ac:dyDescent="0.2">
      <c r="A67" s="506">
        <v>30</v>
      </c>
      <c r="B67" s="488"/>
      <c r="C67" s="521" t="s">
        <v>21</v>
      </c>
      <c r="D67" s="522" t="s">
        <v>145</v>
      </c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4"/>
      <c r="W67" s="524"/>
      <c r="X67" s="548"/>
      <c r="AA67" s="488"/>
      <c r="AD67" s="488"/>
    </row>
    <row r="68" spans="1:30" s="519" customFormat="1" ht="11.25" hidden="1" x14ac:dyDescent="0.2">
      <c r="A68" s="530"/>
      <c r="B68" s="534"/>
      <c r="C68" s="532"/>
      <c r="D68" s="515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4"/>
      <c r="W68" s="524"/>
      <c r="X68" s="548"/>
      <c r="AA68" s="488"/>
      <c r="AD68" s="488"/>
    </row>
    <row r="69" spans="1:30" s="519" customFormat="1" ht="11.25" hidden="1" x14ac:dyDescent="0.2">
      <c r="A69" s="506">
        <v>31</v>
      </c>
      <c r="B69" s="488"/>
      <c r="C69" s="521" t="s">
        <v>22</v>
      </c>
      <c r="D69" s="522" t="s">
        <v>87</v>
      </c>
      <c r="E69" s="523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4"/>
      <c r="W69" s="524"/>
      <c r="X69" s="548"/>
      <c r="AA69" s="488"/>
      <c r="AD69" s="488"/>
    </row>
    <row r="70" spans="1:30" s="519" customFormat="1" ht="11.25" hidden="1" x14ac:dyDescent="0.2">
      <c r="A70" s="530"/>
      <c r="B70" s="534"/>
      <c r="C70" s="532"/>
      <c r="D70" s="515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4"/>
      <c r="W70" s="524"/>
      <c r="X70" s="548"/>
      <c r="AA70" s="488"/>
      <c r="AD70" s="488"/>
    </row>
    <row r="71" spans="1:30" s="519" customFormat="1" ht="11.25" hidden="1" x14ac:dyDescent="0.2">
      <c r="A71" s="506">
        <v>32</v>
      </c>
      <c r="B71" s="488"/>
      <c r="C71" s="531" t="s">
        <v>23</v>
      </c>
      <c r="D71" s="522" t="s">
        <v>146</v>
      </c>
      <c r="E71" s="523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4"/>
      <c r="W71" s="524"/>
      <c r="X71" s="548"/>
      <c r="AA71" s="488"/>
      <c r="AD71" s="488"/>
    </row>
    <row r="72" spans="1:30" s="519" customFormat="1" ht="11.25" hidden="1" x14ac:dyDescent="0.2">
      <c r="A72" s="530"/>
      <c r="B72" s="534"/>
      <c r="C72" s="532"/>
      <c r="D72" s="515"/>
      <c r="E72" s="523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4"/>
      <c r="W72" s="524"/>
      <c r="X72" s="548"/>
      <c r="AA72" s="488"/>
      <c r="AD72" s="488"/>
    </row>
    <row r="73" spans="1:30" s="519" customFormat="1" ht="11.25" hidden="1" x14ac:dyDescent="0.2">
      <c r="A73" s="506">
        <v>33</v>
      </c>
      <c r="B73" s="488"/>
      <c r="C73" s="531" t="s">
        <v>125</v>
      </c>
      <c r="D73" s="522" t="s">
        <v>176</v>
      </c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4"/>
      <c r="W73" s="524"/>
      <c r="X73" s="548"/>
      <c r="AA73" s="488"/>
      <c r="AD73" s="488"/>
    </row>
    <row r="74" spans="1:30" s="519" customFormat="1" ht="11.25" hidden="1" x14ac:dyDescent="0.2">
      <c r="A74" s="530"/>
      <c r="B74" s="534"/>
      <c r="C74" s="532"/>
      <c r="D74" s="515"/>
      <c r="E74" s="523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4"/>
      <c r="W74" s="524"/>
      <c r="X74" s="548"/>
      <c r="AA74" s="488"/>
      <c r="AD74" s="488"/>
    </row>
    <row r="75" spans="1:30" s="489" customFormat="1" ht="11.25" hidden="1" x14ac:dyDescent="0.2">
      <c r="A75" s="506">
        <v>34</v>
      </c>
      <c r="B75" s="488"/>
      <c r="C75" s="531" t="s">
        <v>24</v>
      </c>
      <c r="D75" s="522" t="s">
        <v>89</v>
      </c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4"/>
      <c r="W75" s="524"/>
      <c r="X75" s="548"/>
      <c r="AA75" s="488"/>
      <c r="AD75" s="488"/>
    </row>
    <row r="76" spans="1:30" s="519" customFormat="1" ht="11.25" hidden="1" x14ac:dyDescent="0.2">
      <c r="A76" s="512"/>
      <c r="B76" s="534"/>
      <c r="C76" s="532"/>
      <c r="D76" s="515"/>
      <c r="E76" s="523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4"/>
      <c r="W76" s="524"/>
      <c r="X76" s="548"/>
      <c r="AA76" s="488"/>
      <c r="AD76" s="488"/>
    </row>
    <row r="77" spans="1:30" s="489" customFormat="1" ht="11.25" hidden="1" x14ac:dyDescent="0.2">
      <c r="A77" s="489">
        <v>35</v>
      </c>
      <c r="B77" s="488"/>
      <c r="C77" s="531" t="s">
        <v>117</v>
      </c>
      <c r="D77" s="522" t="s">
        <v>118</v>
      </c>
      <c r="E77" s="523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4"/>
      <c r="W77" s="524"/>
      <c r="X77" s="548"/>
      <c r="AA77" s="488"/>
      <c r="AD77" s="488"/>
    </row>
    <row r="78" spans="1:30" s="519" customFormat="1" ht="11.25" hidden="1" x14ac:dyDescent="0.2">
      <c r="A78" s="530"/>
      <c r="B78" s="512"/>
      <c r="C78" s="532"/>
      <c r="D78" s="515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4"/>
      <c r="W78" s="524"/>
      <c r="X78" s="548"/>
      <c r="AA78" s="488"/>
      <c r="AD78" s="488"/>
    </row>
    <row r="79" spans="1:30" s="489" customFormat="1" ht="13.5" customHeight="1" x14ac:dyDescent="0.2">
      <c r="A79" s="506">
        <v>36</v>
      </c>
      <c r="B79" s="536"/>
      <c r="C79" s="521" t="s">
        <v>258</v>
      </c>
      <c r="D79" s="522" t="s">
        <v>90</v>
      </c>
      <c r="E79" s="539"/>
      <c r="F79" s="540"/>
      <c r="G79" s="541"/>
      <c r="H79" s="541"/>
      <c r="I79" s="541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>
        <v>3</v>
      </c>
      <c r="V79" s="542"/>
      <c r="W79" s="542"/>
      <c r="X79" s="543">
        <f>SUM(F79:W79)</f>
        <v>3</v>
      </c>
      <c r="AA79" s="488"/>
      <c r="AD79" s="488"/>
    </row>
    <row r="80" spans="1:30" s="530" customFormat="1" ht="13.5" customHeight="1" x14ac:dyDescent="0.2">
      <c r="B80" s="534"/>
      <c r="C80" s="532"/>
      <c r="D80" s="515"/>
      <c r="E80" s="527"/>
      <c r="F80" s="545"/>
      <c r="G80" s="545"/>
      <c r="H80" s="545"/>
      <c r="I80" s="545"/>
      <c r="J80" s="545">
        <v>2</v>
      </c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6"/>
      <c r="W80" s="546">
        <v>2</v>
      </c>
      <c r="X80" s="547">
        <f>SUM(F80:W80)</f>
        <v>4</v>
      </c>
      <c r="AA80" s="488"/>
      <c r="AD80" s="488"/>
    </row>
    <row r="81" spans="1:30" s="519" customFormat="1" ht="11.25" hidden="1" x14ac:dyDescent="0.2">
      <c r="A81" s="506">
        <v>37</v>
      </c>
      <c r="B81" s="488"/>
      <c r="C81" s="521" t="s">
        <v>259</v>
      </c>
      <c r="D81" s="522" t="s">
        <v>91</v>
      </c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4"/>
      <c r="W81" s="524"/>
      <c r="X81" s="548"/>
      <c r="AA81" s="488"/>
      <c r="AD81" s="488"/>
    </row>
    <row r="82" spans="1:30" s="519" customFormat="1" ht="11.25" hidden="1" x14ac:dyDescent="0.2">
      <c r="A82" s="530"/>
      <c r="B82" s="534"/>
      <c r="C82" s="532"/>
      <c r="D82" s="515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4"/>
      <c r="W82" s="524"/>
      <c r="X82" s="548"/>
      <c r="AA82" s="488"/>
      <c r="AD82" s="488"/>
    </row>
    <row r="83" spans="1:30" s="519" customFormat="1" ht="11.25" hidden="1" x14ac:dyDescent="0.2">
      <c r="A83" s="489">
        <v>38</v>
      </c>
      <c r="B83" s="488"/>
      <c r="C83" s="531" t="s">
        <v>48</v>
      </c>
      <c r="D83" s="522" t="s">
        <v>147</v>
      </c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4"/>
      <c r="W83" s="524"/>
      <c r="X83" s="548"/>
      <c r="AA83" s="488"/>
      <c r="AD83" s="488"/>
    </row>
    <row r="84" spans="1:30" s="519" customFormat="1" ht="11.25" hidden="1" x14ac:dyDescent="0.2">
      <c r="A84" s="530"/>
      <c r="B84" s="534"/>
      <c r="C84" s="532"/>
      <c r="D84" s="515" t="s">
        <v>148</v>
      </c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4"/>
      <c r="W84" s="524"/>
      <c r="X84" s="548"/>
      <c r="AA84" s="488"/>
      <c r="AD84" s="488"/>
    </row>
    <row r="85" spans="1:30" s="489" customFormat="1" ht="13.5" customHeight="1" x14ac:dyDescent="0.2">
      <c r="A85" s="506">
        <v>39</v>
      </c>
      <c r="B85" s="536"/>
      <c r="C85" s="521" t="s">
        <v>55</v>
      </c>
      <c r="D85" s="522" t="s">
        <v>149</v>
      </c>
      <c r="E85" s="539"/>
      <c r="F85" s="540"/>
      <c r="G85" s="541"/>
      <c r="H85" s="541"/>
      <c r="I85" s="541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2"/>
      <c r="W85" s="542">
        <v>1</v>
      </c>
      <c r="X85" s="543">
        <f>SUM(F85:W85)</f>
        <v>1</v>
      </c>
      <c r="AA85" s="488"/>
      <c r="AD85" s="488"/>
    </row>
    <row r="86" spans="1:30" s="530" customFormat="1" ht="13.5" customHeight="1" x14ac:dyDescent="0.2">
      <c r="B86" s="534"/>
      <c r="C86" s="532"/>
      <c r="D86" s="515" t="s">
        <v>150</v>
      </c>
      <c r="E86" s="527"/>
      <c r="F86" s="545"/>
      <c r="G86" s="545"/>
      <c r="H86" s="545"/>
      <c r="I86" s="545"/>
      <c r="J86" s="545">
        <v>1</v>
      </c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6"/>
      <c r="W86" s="546"/>
      <c r="X86" s="547">
        <f>SUM(F86:W86)</f>
        <v>1</v>
      </c>
      <c r="AA86" s="488"/>
      <c r="AD86" s="488"/>
    </row>
    <row r="87" spans="1:30" s="489" customFormat="1" ht="11.25" hidden="1" x14ac:dyDescent="0.2">
      <c r="A87" s="506">
        <v>40</v>
      </c>
      <c r="B87" s="488"/>
      <c r="C87" s="531" t="s">
        <v>114</v>
      </c>
      <c r="D87" s="522" t="s">
        <v>151</v>
      </c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4"/>
      <c r="W87" s="524"/>
      <c r="X87" s="548"/>
      <c r="AA87" s="488"/>
      <c r="AD87" s="488"/>
    </row>
    <row r="88" spans="1:30" s="530" customFormat="1" ht="11.25" hidden="1" x14ac:dyDescent="0.2">
      <c r="B88" s="534"/>
      <c r="C88" s="532"/>
      <c r="D88" s="550"/>
      <c r="E88" s="523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4"/>
      <c r="W88" s="524"/>
      <c r="X88" s="548"/>
      <c r="AA88" s="488"/>
      <c r="AD88" s="488"/>
    </row>
    <row r="89" spans="1:30" s="519" customFormat="1" ht="11.25" hidden="1" x14ac:dyDescent="0.2">
      <c r="A89" s="506">
        <v>41</v>
      </c>
      <c r="B89" s="488"/>
      <c r="C89" s="531" t="s">
        <v>56</v>
      </c>
      <c r="D89" s="522" t="s">
        <v>152</v>
      </c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4"/>
      <c r="W89" s="524"/>
      <c r="X89" s="548"/>
      <c r="AA89" s="488"/>
      <c r="AD89" s="488"/>
    </row>
    <row r="90" spans="1:30" s="519" customFormat="1" ht="11.25" hidden="1" x14ac:dyDescent="0.2">
      <c r="A90" s="530"/>
      <c r="B90" s="534"/>
      <c r="C90" s="532"/>
      <c r="D90" s="550"/>
      <c r="E90" s="523"/>
      <c r="F90" s="523"/>
      <c r="G90" s="523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4"/>
      <c r="W90" s="524"/>
      <c r="X90" s="548"/>
      <c r="AA90" s="488"/>
      <c r="AD90" s="488"/>
    </row>
    <row r="91" spans="1:30" s="489" customFormat="1" ht="11.25" hidden="1" x14ac:dyDescent="0.2">
      <c r="A91" s="551">
        <v>42</v>
      </c>
      <c r="B91" s="488"/>
      <c r="C91" s="521" t="s">
        <v>260</v>
      </c>
      <c r="D91" s="552" t="s">
        <v>245</v>
      </c>
      <c r="E91" s="523"/>
      <c r="F91" s="523"/>
      <c r="G91" s="523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4"/>
      <c r="W91" s="524"/>
      <c r="X91" s="548"/>
      <c r="AA91" s="488"/>
      <c r="AD91" s="488"/>
    </row>
    <row r="92" spans="1:30" s="519" customFormat="1" ht="11.25" hidden="1" x14ac:dyDescent="0.2">
      <c r="A92" s="512"/>
      <c r="B92" s="534"/>
      <c r="C92" s="532"/>
      <c r="D92" s="550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4"/>
      <c r="W92" s="524"/>
      <c r="X92" s="553"/>
      <c r="AA92" s="488"/>
      <c r="AD92" s="488"/>
    </row>
    <row r="93" spans="1:30" s="519" customFormat="1" ht="11.25" hidden="1" x14ac:dyDescent="0.2">
      <c r="A93" s="499">
        <v>43</v>
      </c>
      <c r="B93" s="551"/>
      <c r="C93" s="531" t="s">
        <v>51</v>
      </c>
      <c r="D93" s="522" t="s">
        <v>153</v>
      </c>
      <c r="E93" s="523"/>
      <c r="F93" s="523"/>
      <c r="G93" s="523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4"/>
      <c r="W93" s="524"/>
      <c r="X93" s="548"/>
      <c r="AA93" s="488"/>
      <c r="AD93" s="488"/>
    </row>
    <row r="94" spans="1:30" s="519" customFormat="1" ht="11.25" hidden="1" x14ac:dyDescent="0.2">
      <c r="A94" s="512"/>
      <c r="B94" s="512"/>
      <c r="C94" s="532"/>
      <c r="D94" s="535" t="s">
        <v>154</v>
      </c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4"/>
      <c r="W94" s="524"/>
      <c r="X94" s="548"/>
      <c r="AA94" s="488"/>
      <c r="AD94" s="488"/>
    </row>
    <row r="95" spans="1:30" s="489" customFormat="1" ht="11.25" hidden="1" x14ac:dyDescent="0.2">
      <c r="A95" s="506">
        <v>44</v>
      </c>
      <c r="B95" s="499"/>
      <c r="C95" s="521" t="s">
        <v>369</v>
      </c>
      <c r="D95" s="522" t="s">
        <v>375</v>
      </c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4"/>
      <c r="W95" s="524"/>
      <c r="X95" s="548"/>
      <c r="AA95" s="488"/>
      <c r="AD95" s="488"/>
    </row>
    <row r="96" spans="1:30" s="519" customFormat="1" ht="11.25" hidden="1" x14ac:dyDescent="0.2">
      <c r="A96" s="530"/>
      <c r="B96" s="512"/>
      <c r="C96" s="532"/>
      <c r="D96" s="535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4"/>
      <c r="W96" s="524"/>
      <c r="X96" s="548"/>
      <c r="AA96" s="488"/>
      <c r="AD96" s="488"/>
    </row>
    <row r="97" spans="1:30" s="489" customFormat="1" ht="11.25" hidden="1" x14ac:dyDescent="0.2">
      <c r="A97" s="506">
        <v>45</v>
      </c>
      <c r="B97" s="499"/>
      <c r="C97" s="521" t="s">
        <v>325</v>
      </c>
      <c r="D97" s="522" t="s">
        <v>329</v>
      </c>
      <c r="E97" s="523"/>
      <c r="F97" s="523"/>
      <c r="G97" s="523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4"/>
      <c r="W97" s="524"/>
      <c r="X97" s="548"/>
      <c r="AA97" s="488"/>
      <c r="AD97" s="488"/>
    </row>
    <row r="98" spans="1:30" s="519" customFormat="1" ht="11.25" hidden="1" x14ac:dyDescent="0.2">
      <c r="A98" s="530"/>
      <c r="B98" s="512"/>
      <c r="C98" s="532"/>
      <c r="D98" s="515" t="s">
        <v>330</v>
      </c>
      <c r="E98" s="523"/>
      <c r="F98" s="523"/>
      <c r="G98" s="523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4"/>
      <c r="W98" s="524"/>
      <c r="X98" s="548"/>
      <c r="AA98" s="488"/>
      <c r="AD98" s="488"/>
    </row>
    <row r="99" spans="1:30" s="519" customFormat="1" ht="11.25" hidden="1" x14ac:dyDescent="0.2">
      <c r="A99" s="506">
        <v>46</v>
      </c>
      <c r="B99" s="488"/>
      <c r="C99" s="521" t="s">
        <v>261</v>
      </c>
      <c r="D99" s="522" t="s">
        <v>155</v>
      </c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4"/>
      <c r="W99" s="524"/>
      <c r="X99" s="548"/>
      <c r="AA99" s="488"/>
      <c r="AD99" s="488"/>
    </row>
    <row r="100" spans="1:30" s="519" customFormat="1" ht="11.25" hidden="1" x14ac:dyDescent="0.2">
      <c r="A100" s="512"/>
      <c r="B100" s="534"/>
      <c r="C100" s="532"/>
      <c r="D100" s="515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4"/>
      <c r="W100" s="524"/>
      <c r="X100" s="548"/>
      <c r="AA100" s="488"/>
      <c r="AD100" s="488"/>
    </row>
    <row r="101" spans="1:30" s="489" customFormat="1" ht="13.5" customHeight="1" x14ac:dyDescent="0.2">
      <c r="A101" s="489">
        <v>47</v>
      </c>
      <c r="B101" s="488"/>
      <c r="C101" s="521" t="s">
        <v>57</v>
      </c>
      <c r="D101" s="522" t="s">
        <v>58</v>
      </c>
      <c r="E101" s="539"/>
      <c r="F101" s="540"/>
      <c r="G101" s="541"/>
      <c r="H101" s="541"/>
      <c r="I101" s="541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2"/>
      <c r="W101" s="542"/>
      <c r="X101" s="543">
        <f>SUM(F101:W101)</f>
        <v>0</v>
      </c>
      <c r="AA101" s="488"/>
      <c r="AD101" s="488"/>
    </row>
    <row r="102" spans="1:30" s="519" customFormat="1" ht="13.5" customHeight="1" x14ac:dyDescent="0.2">
      <c r="A102" s="530"/>
      <c r="B102" s="534"/>
      <c r="C102" s="532"/>
      <c r="D102" s="515"/>
      <c r="E102" s="523"/>
      <c r="F102" s="545"/>
      <c r="G102" s="545"/>
      <c r="H102" s="545"/>
      <c r="I102" s="545"/>
      <c r="J102" s="545"/>
      <c r="K102" s="545"/>
      <c r="L102" s="545"/>
      <c r="M102" s="545"/>
      <c r="N102" s="545"/>
      <c r="O102" s="545">
        <v>1</v>
      </c>
      <c r="P102" s="545"/>
      <c r="Q102" s="545"/>
      <c r="R102" s="545"/>
      <c r="S102" s="545"/>
      <c r="T102" s="545"/>
      <c r="U102" s="545"/>
      <c r="V102" s="546"/>
      <c r="W102" s="546"/>
      <c r="X102" s="547">
        <f>SUM(F102:W102)</f>
        <v>1</v>
      </c>
      <c r="AA102" s="488"/>
      <c r="AD102" s="488"/>
    </row>
    <row r="103" spans="1:30" s="489" customFormat="1" ht="11.25" hidden="1" x14ac:dyDescent="0.2">
      <c r="A103" s="506">
        <v>48</v>
      </c>
      <c r="B103" s="536"/>
      <c r="C103" s="521" t="s">
        <v>262</v>
      </c>
      <c r="D103" s="522" t="s">
        <v>156</v>
      </c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4"/>
      <c r="W103" s="524"/>
      <c r="X103" s="548"/>
      <c r="AA103" s="488"/>
      <c r="AD103" s="488"/>
    </row>
    <row r="104" spans="1:30" s="530" customFormat="1" ht="11.25" hidden="1" x14ac:dyDescent="0.2">
      <c r="B104" s="512"/>
      <c r="C104" s="532"/>
      <c r="D104" s="515" t="s">
        <v>157</v>
      </c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8"/>
      <c r="W104" s="528"/>
      <c r="X104" s="547"/>
      <c r="AA104" s="488"/>
      <c r="AD104" s="488"/>
    </row>
    <row r="105" spans="1:30" s="519" customFormat="1" ht="11.25" hidden="1" x14ac:dyDescent="0.2">
      <c r="A105" s="499">
        <v>49</v>
      </c>
      <c r="B105" s="488"/>
      <c r="C105" s="531" t="s">
        <v>29</v>
      </c>
      <c r="D105" s="522" t="s">
        <v>98</v>
      </c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4"/>
      <c r="W105" s="524"/>
      <c r="X105" s="548"/>
      <c r="AA105" s="488"/>
      <c r="AD105" s="488"/>
    </row>
    <row r="106" spans="1:30" s="519" customFormat="1" ht="11.25" hidden="1" x14ac:dyDescent="0.2">
      <c r="A106" s="512"/>
      <c r="B106" s="534"/>
      <c r="C106" s="532"/>
      <c r="D106" s="515" t="s">
        <v>30</v>
      </c>
      <c r="E106" s="523"/>
      <c r="F106" s="523"/>
      <c r="G106" s="523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4"/>
      <c r="W106" s="524"/>
      <c r="X106" s="548"/>
      <c r="AA106" s="488"/>
      <c r="AD106" s="488"/>
    </row>
    <row r="107" spans="1:30" s="489" customFormat="1" ht="13.5" customHeight="1" x14ac:dyDescent="0.2">
      <c r="A107" s="499">
        <v>50</v>
      </c>
      <c r="B107" s="536"/>
      <c r="C107" s="521" t="s">
        <v>263</v>
      </c>
      <c r="D107" s="522" t="s">
        <v>158</v>
      </c>
      <c r="E107" s="539"/>
      <c r="F107" s="540"/>
      <c r="G107" s="541"/>
      <c r="H107" s="541"/>
      <c r="I107" s="541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2"/>
      <c r="W107" s="542"/>
      <c r="X107" s="543">
        <f>SUM(F107:W107)</f>
        <v>0</v>
      </c>
      <c r="AA107" s="488"/>
      <c r="AD107" s="488"/>
    </row>
    <row r="108" spans="1:30" s="530" customFormat="1" ht="13.5" customHeight="1" x14ac:dyDescent="0.2">
      <c r="A108" s="512"/>
      <c r="B108" s="534"/>
      <c r="C108" s="532"/>
      <c r="D108" s="515" t="s">
        <v>100</v>
      </c>
      <c r="E108" s="527"/>
      <c r="F108" s="545">
        <v>1</v>
      </c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6"/>
      <c r="W108" s="546"/>
      <c r="X108" s="547">
        <f>SUM(F108:W108)</f>
        <v>1</v>
      </c>
      <c r="AA108" s="488"/>
      <c r="AD108" s="488"/>
    </row>
    <row r="109" spans="1:30" s="519" customFormat="1" ht="11.25" hidden="1" x14ac:dyDescent="0.2">
      <c r="A109" s="499">
        <v>51</v>
      </c>
      <c r="B109" s="499"/>
      <c r="C109" s="531" t="s">
        <v>361</v>
      </c>
      <c r="D109" s="554" t="s">
        <v>376</v>
      </c>
      <c r="E109" s="523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4"/>
      <c r="W109" s="524"/>
      <c r="X109" s="548"/>
      <c r="AA109" s="488"/>
      <c r="AD109" s="488"/>
    </row>
    <row r="110" spans="1:30" s="519" customFormat="1" ht="11.25" hidden="1" x14ac:dyDescent="0.2">
      <c r="A110" s="512"/>
      <c r="B110" s="512"/>
      <c r="C110" s="532"/>
      <c r="D110" s="555" t="s">
        <v>377</v>
      </c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4"/>
      <c r="W110" s="524"/>
      <c r="X110" s="548"/>
      <c r="AA110" s="488"/>
      <c r="AD110" s="488"/>
    </row>
    <row r="111" spans="1:30" s="519" customFormat="1" ht="11.25" hidden="1" x14ac:dyDescent="0.2">
      <c r="A111" s="506">
        <v>52</v>
      </c>
      <c r="B111" s="499"/>
      <c r="C111" s="531" t="s">
        <v>185</v>
      </c>
      <c r="D111" s="522" t="s">
        <v>212</v>
      </c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4"/>
      <c r="W111" s="524"/>
      <c r="X111" s="548"/>
      <c r="AA111" s="488"/>
      <c r="AD111" s="488"/>
    </row>
    <row r="112" spans="1:30" s="519" customFormat="1" ht="11.25" hidden="1" x14ac:dyDescent="0.2">
      <c r="A112" s="530"/>
      <c r="B112" s="512"/>
      <c r="C112" s="532"/>
      <c r="D112" s="515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4"/>
      <c r="W112" s="524"/>
      <c r="X112" s="548"/>
      <c r="AA112" s="488"/>
      <c r="AD112" s="488"/>
    </row>
    <row r="113" spans="1:30" s="489" customFormat="1" ht="11.25" hidden="1" x14ac:dyDescent="0.2">
      <c r="A113" s="506">
        <v>53</v>
      </c>
      <c r="B113" s="499"/>
      <c r="C113" s="531" t="s">
        <v>52</v>
      </c>
      <c r="D113" s="522" t="s">
        <v>101</v>
      </c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4"/>
      <c r="W113" s="524"/>
      <c r="X113" s="548"/>
      <c r="AA113" s="488"/>
      <c r="AD113" s="488"/>
    </row>
    <row r="114" spans="1:30" s="530" customFormat="1" ht="11.25" hidden="1" x14ac:dyDescent="0.2">
      <c r="B114" s="512"/>
      <c r="C114" s="532"/>
      <c r="D114" s="515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4"/>
      <c r="W114" s="524"/>
      <c r="X114" s="548"/>
      <c r="AA114" s="488"/>
      <c r="AD114" s="488"/>
    </row>
    <row r="115" spans="1:30" s="519" customFormat="1" ht="11.25" hidden="1" x14ac:dyDescent="0.2">
      <c r="A115" s="506">
        <v>54</v>
      </c>
      <c r="B115" s="499"/>
      <c r="C115" s="531" t="s">
        <v>326</v>
      </c>
      <c r="D115" s="522" t="s">
        <v>331</v>
      </c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4"/>
      <c r="W115" s="524"/>
      <c r="X115" s="548"/>
      <c r="AA115" s="488"/>
      <c r="AD115" s="488"/>
    </row>
    <row r="116" spans="1:30" s="519" customFormat="1" ht="11.25" hidden="1" x14ac:dyDescent="0.2">
      <c r="A116" s="530"/>
      <c r="B116" s="512"/>
      <c r="C116" s="532"/>
      <c r="D116" s="515"/>
      <c r="E116" s="523"/>
      <c r="F116" s="53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4"/>
      <c r="W116" s="524"/>
      <c r="X116" s="548"/>
      <c r="AA116" s="488"/>
      <c r="AD116" s="488"/>
    </row>
    <row r="117" spans="1:30" s="489" customFormat="1" ht="11.25" hidden="1" x14ac:dyDescent="0.2">
      <c r="A117" s="506">
        <v>55</v>
      </c>
      <c r="B117" s="488"/>
      <c r="C117" s="531" t="s">
        <v>32</v>
      </c>
      <c r="D117" s="522" t="s">
        <v>159</v>
      </c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4"/>
      <c r="W117" s="524"/>
      <c r="X117" s="548"/>
      <c r="AA117" s="488"/>
      <c r="AD117" s="488"/>
    </row>
    <row r="118" spans="1:30" s="530" customFormat="1" ht="11.25" hidden="1" x14ac:dyDescent="0.2">
      <c r="B118" s="534"/>
      <c r="C118" s="532"/>
      <c r="D118" s="515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4"/>
      <c r="W118" s="524"/>
      <c r="X118" s="548"/>
      <c r="AA118" s="488"/>
      <c r="AD118" s="488"/>
    </row>
    <row r="119" spans="1:30" s="506" customFormat="1" ht="11.25" hidden="1" x14ac:dyDescent="0.2">
      <c r="A119" s="506">
        <v>56</v>
      </c>
      <c r="B119" s="488"/>
      <c r="C119" s="531" t="s">
        <v>33</v>
      </c>
      <c r="D119" s="522" t="s">
        <v>160</v>
      </c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4"/>
      <c r="W119" s="524"/>
      <c r="X119" s="548"/>
      <c r="AA119" s="488"/>
      <c r="AD119" s="488"/>
    </row>
    <row r="120" spans="1:30" s="506" customFormat="1" ht="11.25" hidden="1" x14ac:dyDescent="0.2">
      <c r="A120" s="530"/>
      <c r="B120" s="534"/>
      <c r="C120" s="532"/>
      <c r="D120" s="515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4"/>
      <c r="W120" s="524"/>
      <c r="X120" s="548"/>
      <c r="AA120" s="488"/>
      <c r="AD120" s="488"/>
    </row>
    <row r="121" spans="1:30" s="506" customFormat="1" ht="11.25" hidden="1" x14ac:dyDescent="0.2">
      <c r="A121" s="489">
        <v>57</v>
      </c>
      <c r="B121" s="488"/>
      <c r="C121" s="531" t="s">
        <v>35</v>
      </c>
      <c r="D121" s="522" t="s">
        <v>36</v>
      </c>
      <c r="E121" s="523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4"/>
      <c r="W121" s="524"/>
      <c r="X121" s="548"/>
      <c r="AA121" s="488"/>
      <c r="AD121" s="488"/>
    </row>
    <row r="122" spans="1:30" s="506" customFormat="1" ht="11.25" hidden="1" x14ac:dyDescent="0.2">
      <c r="A122" s="530"/>
      <c r="B122" s="534"/>
      <c r="C122" s="532"/>
      <c r="D122" s="515"/>
      <c r="E122" s="523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4"/>
      <c r="W122" s="524"/>
      <c r="X122" s="548"/>
      <c r="AA122" s="488"/>
      <c r="AD122" s="488"/>
    </row>
    <row r="123" spans="1:30" s="489" customFormat="1" ht="13.5" customHeight="1" x14ac:dyDescent="0.2">
      <c r="A123" s="506">
        <v>58</v>
      </c>
      <c r="B123" s="536"/>
      <c r="C123" s="521" t="s">
        <v>116</v>
      </c>
      <c r="D123" s="522" t="s">
        <v>301</v>
      </c>
      <c r="E123" s="539"/>
      <c r="F123" s="588"/>
      <c r="G123" s="541"/>
      <c r="H123" s="541"/>
      <c r="I123" s="541"/>
      <c r="J123" s="540"/>
      <c r="K123" s="540"/>
      <c r="L123" s="540"/>
      <c r="M123" s="540">
        <v>2</v>
      </c>
      <c r="N123" s="588"/>
      <c r="O123" s="540"/>
      <c r="P123" s="540"/>
      <c r="Q123" s="540"/>
      <c r="R123" s="540"/>
      <c r="S123" s="540"/>
      <c r="T123" s="540"/>
      <c r="U123" s="540">
        <v>27</v>
      </c>
      <c r="V123" s="542"/>
      <c r="W123" s="542">
        <v>3</v>
      </c>
      <c r="X123" s="543">
        <f>SUM(F123:W123)</f>
        <v>32</v>
      </c>
      <c r="AA123" s="488"/>
      <c r="AD123" s="488"/>
    </row>
    <row r="124" spans="1:30" s="530" customFormat="1" ht="13.5" customHeight="1" x14ac:dyDescent="0.2">
      <c r="A124" s="506"/>
      <c r="B124" s="534"/>
      <c r="C124" s="532"/>
      <c r="D124" s="515" t="s">
        <v>246</v>
      </c>
      <c r="E124" s="527"/>
      <c r="F124" s="588"/>
      <c r="G124" s="545"/>
      <c r="H124" s="545"/>
      <c r="I124" s="545"/>
      <c r="J124" s="545"/>
      <c r="K124" s="545"/>
      <c r="L124" s="545"/>
      <c r="M124" s="545"/>
      <c r="N124" s="588"/>
      <c r="O124" s="545"/>
      <c r="P124" s="545"/>
      <c r="Q124" s="545"/>
      <c r="R124" s="545"/>
      <c r="S124" s="545"/>
      <c r="T124" s="545"/>
      <c r="U124" s="545">
        <v>24</v>
      </c>
      <c r="V124" s="546"/>
      <c r="W124" s="546">
        <v>11</v>
      </c>
      <c r="X124" s="547">
        <f>SUM(F124:W124)</f>
        <v>35</v>
      </c>
      <c r="AA124" s="488"/>
      <c r="AD124" s="488"/>
    </row>
    <row r="125" spans="1:30" s="506" customFormat="1" ht="11.25" hidden="1" x14ac:dyDescent="0.2">
      <c r="A125" s="506">
        <v>59</v>
      </c>
      <c r="B125" s="488"/>
      <c r="C125" s="531" t="s">
        <v>59</v>
      </c>
      <c r="D125" s="522" t="s">
        <v>161</v>
      </c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4"/>
      <c r="W125" s="524"/>
      <c r="X125" s="548"/>
      <c r="AA125" s="488"/>
      <c r="AD125" s="488"/>
    </row>
    <row r="126" spans="1:30" s="506" customFormat="1" ht="11.25" hidden="1" x14ac:dyDescent="0.2">
      <c r="A126" s="530"/>
      <c r="B126" s="534"/>
      <c r="C126" s="532"/>
      <c r="D126" s="515" t="s">
        <v>162</v>
      </c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4"/>
      <c r="W126" s="524"/>
      <c r="X126" s="548"/>
      <c r="AA126" s="488"/>
      <c r="AD126" s="488"/>
    </row>
    <row r="127" spans="1:30" s="519" customFormat="1" ht="11.25" hidden="1" x14ac:dyDescent="0.2">
      <c r="A127" s="506">
        <v>60</v>
      </c>
      <c r="B127" s="488"/>
      <c r="C127" s="521" t="s">
        <v>179</v>
      </c>
      <c r="D127" s="522" t="s">
        <v>340</v>
      </c>
      <c r="E127" s="523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4"/>
      <c r="W127" s="524"/>
      <c r="X127" s="548"/>
      <c r="AA127" s="488"/>
      <c r="AD127" s="488"/>
    </row>
    <row r="128" spans="1:30" s="519" customFormat="1" ht="11.25" hidden="1" x14ac:dyDescent="0.2">
      <c r="A128" s="530"/>
      <c r="B128" s="512"/>
      <c r="C128" s="532"/>
      <c r="D128" s="515"/>
      <c r="E128" s="523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4"/>
      <c r="W128" s="524"/>
      <c r="X128" s="548"/>
      <c r="AA128" s="488"/>
      <c r="AD128" s="488"/>
    </row>
    <row r="129" spans="1:30" s="506" customFormat="1" ht="13.5" hidden="1" customHeight="1" x14ac:dyDescent="0.2">
      <c r="A129" s="506">
        <v>61</v>
      </c>
      <c r="B129" s="488"/>
      <c r="C129" s="521" t="s">
        <v>264</v>
      </c>
      <c r="D129" s="522" t="s">
        <v>163</v>
      </c>
      <c r="E129" s="539"/>
      <c r="F129" s="540"/>
      <c r="G129" s="541"/>
      <c r="H129" s="541"/>
      <c r="I129" s="541"/>
      <c r="J129" s="540"/>
      <c r="K129" s="540"/>
      <c r="L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2"/>
      <c r="W129" s="542"/>
      <c r="X129" s="543">
        <f>SUM(F129:W129)</f>
        <v>0</v>
      </c>
      <c r="AA129" s="488"/>
      <c r="AD129" s="488"/>
    </row>
    <row r="130" spans="1:30" s="506" customFormat="1" ht="13.5" hidden="1" customHeight="1" x14ac:dyDescent="0.2">
      <c r="A130" s="530"/>
      <c r="B130" s="534"/>
      <c r="C130" s="532"/>
      <c r="D130" s="515" t="s">
        <v>164</v>
      </c>
      <c r="E130" s="523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6"/>
      <c r="W130" s="546"/>
      <c r="X130" s="547">
        <f>SUM(F130:W130)</f>
        <v>0</v>
      </c>
      <c r="AA130" s="488"/>
      <c r="AD130" s="488"/>
    </row>
    <row r="131" spans="1:30" s="506" customFormat="1" ht="11.25" hidden="1" x14ac:dyDescent="0.2">
      <c r="A131" s="506">
        <v>62</v>
      </c>
      <c r="B131" s="488"/>
      <c r="C131" s="531" t="s">
        <v>38</v>
      </c>
      <c r="D131" s="522" t="s">
        <v>165</v>
      </c>
      <c r="E131" s="523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4"/>
      <c r="W131" s="524"/>
      <c r="X131" s="548"/>
      <c r="AA131" s="488"/>
      <c r="AD131" s="488"/>
    </row>
    <row r="132" spans="1:30" s="506" customFormat="1" ht="11.25" hidden="1" x14ac:dyDescent="0.2">
      <c r="A132" s="512"/>
      <c r="B132" s="534"/>
      <c r="C132" s="532"/>
      <c r="D132" s="515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4"/>
      <c r="W132" s="524"/>
      <c r="X132" s="548"/>
      <c r="AA132" s="488"/>
      <c r="AD132" s="488"/>
    </row>
    <row r="133" spans="1:30" s="506" customFormat="1" ht="11.25" hidden="1" x14ac:dyDescent="0.2">
      <c r="A133" s="499">
        <v>63</v>
      </c>
      <c r="B133" s="488"/>
      <c r="C133" s="531" t="s">
        <v>119</v>
      </c>
      <c r="D133" s="522" t="s">
        <v>120</v>
      </c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4"/>
      <c r="W133" s="524"/>
      <c r="X133" s="548"/>
      <c r="AA133" s="488"/>
      <c r="AD133" s="488"/>
    </row>
    <row r="134" spans="1:30" s="506" customFormat="1" ht="11.25" hidden="1" x14ac:dyDescent="0.2">
      <c r="A134" s="512"/>
      <c r="B134" s="534"/>
      <c r="C134" s="532"/>
      <c r="D134" s="515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4"/>
      <c r="W134" s="524"/>
      <c r="X134" s="548"/>
      <c r="AA134" s="488"/>
      <c r="AD134" s="488"/>
    </row>
    <row r="135" spans="1:30" s="489" customFormat="1" ht="11.25" hidden="1" x14ac:dyDescent="0.2">
      <c r="A135" s="499">
        <v>64</v>
      </c>
      <c r="B135" s="488"/>
      <c r="C135" s="531" t="s">
        <v>39</v>
      </c>
      <c r="D135" s="522" t="s">
        <v>105</v>
      </c>
      <c r="E135" s="523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4"/>
      <c r="W135" s="524"/>
      <c r="X135" s="548"/>
      <c r="AA135" s="488"/>
      <c r="AD135" s="488"/>
    </row>
    <row r="136" spans="1:30" s="530" customFormat="1" ht="11.25" hidden="1" x14ac:dyDescent="0.2">
      <c r="B136" s="534"/>
      <c r="C136" s="532"/>
      <c r="D136" s="535" t="s">
        <v>40</v>
      </c>
      <c r="E136" s="523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4"/>
      <c r="W136" s="524"/>
      <c r="X136" s="548"/>
      <c r="AA136" s="488"/>
      <c r="AD136" s="488"/>
    </row>
    <row r="137" spans="1:30" s="489" customFormat="1" ht="11.25" hidden="1" x14ac:dyDescent="0.2">
      <c r="A137" s="506">
        <v>65</v>
      </c>
      <c r="B137" s="488"/>
      <c r="C137" s="526" t="s">
        <v>41</v>
      </c>
      <c r="D137" s="508" t="s">
        <v>166</v>
      </c>
      <c r="E137" s="523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4"/>
      <c r="W137" s="524"/>
      <c r="X137" s="548"/>
      <c r="AA137" s="488"/>
      <c r="AD137" s="488"/>
    </row>
    <row r="138" spans="1:30" s="530" customFormat="1" ht="11.25" hidden="1" x14ac:dyDescent="0.2">
      <c r="A138" s="512"/>
      <c r="B138" s="534"/>
      <c r="C138" s="532"/>
      <c r="D138" s="515" t="s">
        <v>42</v>
      </c>
      <c r="E138" s="523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4"/>
      <c r="W138" s="524"/>
      <c r="X138" s="548"/>
      <c r="AA138" s="488"/>
      <c r="AD138" s="488"/>
    </row>
    <row r="139" spans="1:30" s="489" customFormat="1" ht="13.5" customHeight="1" x14ac:dyDescent="0.2">
      <c r="A139" s="499">
        <v>66</v>
      </c>
      <c r="B139" s="488"/>
      <c r="C139" s="521" t="s">
        <v>61</v>
      </c>
      <c r="D139" s="522" t="s">
        <v>107</v>
      </c>
      <c r="E139" s="539"/>
      <c r="F139" s="540"/>
      <c r="G139" s="541"/>
      <c r="H139" s="541"/>
      <c r="I139" s="541"/>
      <c r="J139" s="540"/>
      <c r="K139" s="540"/>
      <c r="L139" s="540"/>
      <c r="M139" s="540"/>
      <c r="N139" s="540"/>
      <c r="O139" s="540"/>
      <c r="P139" s="540"/>
      <c r="Q139" s="540"/>
      <c r="R139" s="540"/>
      <c r="S139" s="540"/>
      <c r="T139" s="540"/>
      <c r="U139" s="540"/>
      <c r="V139" s="542">
        <v>1</v>
      </c>
      <c r="W139" s="542"/>
      <c r="X139" s="543">
        <f>SUM(F139:W139)</f>
        <v>1</v>
      </c>
      <c r="AA139" s="488"/>
      <c r="AD139" s="488"/>
    </row>
    <row r="140" spans="1:30" s="506" customFormat="1" ht="13.5" customHeight="1" x14ac:dyDescent="0.2">
      <c r="B140" s="512"/>
      <c r="C140" s="532"/>
      <c r="D140" s="515"/>
      <c r="E140" s="523"/>
      <c r="F140" s="545"/>
      <c r="G140" s="545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T140" s="545"/>
      <c r="U140" s="545"/>
      <c r="V140" s="546"/>
      <c r="W140" s="546"/>
      <c r="X140" s="547">
        <f>SUM(F140:W140)</f>
        <v>0</v>
      </c>
      <c r="AA140" s="488"/>
      <c r="AD140" s="488"/>
    </row>
    <row r="141" spans="1:30" s="506" customFormat="1" ht="11.25" hidden="1" x14ac:dyDescent="0.2">
      <c r="A141" s="506">
        <v>67</v>
      </c>
      <c r="B141" s="499"/>
      <c r="C141" s="531" t="s">
        <v>128</v>
      </c>
      <c r="D141" s="522" t="s">
        <v>181</v>
      </c>
      <c r="E141" s="523"/>
      <c r="F141" s="523"/>
      <c r="G141" s="533"/>
      <c r="H141" s="533"/>
      <c r="I141" s="53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4"/>
      <c r="W141" s="524"/>
      <c r="X141" s="553"/>
      <c r="AA141" s="488"/>
      <c r="AD141" s="488"/>
    </row>
    <row r="142" spans="1:30" s="506" customFormat="1" ht="11.25" hidden="1" x14ac:dyDescent="0.2">
      <c r="B142" s="512"/>
      <c r="C142" s="532"/>
      <c r="D142" s="515"/>
      <c r="E142" s="523"/>
      <c r="F142" s="53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4"/>
      <c r="W142" s="524"/>
      <c r="X142" s="553"/>
      <c r="AA142" s="488"/>
      <c r="AD142" s="488"/>
    </row>
    <row r="143" spans="1:30" s="506" customFormat="1" ht="11.25" hidden="1" x14ac:dyDescent="0.2">
      <c r="A143" s="489">
        <v>68</v>
      </c>
      <c r="B143" s="499"/>
      <c r="C143" s="526" t="s">
        <v>53</v>
      </c>
      <c r="D143" s="522" t="s">
        <v>167</v>
      </c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4"/>
      <c r="W143" s="524"/>
      <c r="X143" s="548"/>
      <c r="AA143" s="488"/>
      <c r="AD143" s="488"/>
    </row>
    <row r="144" spans="1:30" s="506" customFormat="1" ht="11.25" hidden="1" x14ac:dyDescent="0.2">
      <c r="A144" s="530"/>
      <c r="B144" s="534"/>
      <c r="C144" s="532"/>
      <c r="D144" s="515" t="s">
        <v>247</v>
      </c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4"/>
      <c r="W144" s="524"/>
      <c r="X144" s="548"/>
      <c r="AA144" s="488"/>
      <c r="AD144" s="488"/>
    </row>
    <row r="145" spans="1:30" s="489" customFormat="1" ht="11.25" hidden="1" x14ac:dyDescent="0.2">
      <c r="A145" s="489">
        <v>69</v>
      </c>
      <c r="B145" s="488"/>
      <c r="C145" s="556" t="s">
        <v>363</v>
      </c>
      <c r="D145" s="557" t="s">
        <v>371</v>
      </c>
      <c r="E145" s="523"/>
      <c r="F145" s="53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33"/>
      <c r="V145" s="558"/>
      <c r="W145" s="558"/>
      <c r="X145" s="548"/>
      <c r="AA145" s="488"/>
      <c r="AD145" s="488"/>
    </row>
    <row r="146" spans="1:30" s="530" customFormat="1" ht="11.25" hidden="1" x14ac:dyDescent="0.2">
      <c r="A146" s="512"/>
      <c r="B146" s="512"/>
      <c r="C146" s="532"/>
      <c r="D146" s="555" t="s">
        <v>372</v>
      </c>
      <c r="E146" s="523"/>
      <c r="F146" s="533"/>
      <c r="G146" s="523"/>
      <c r="H146" s="523"/>
      <c r="I146" s="523"/>
      <c r="J146" s="523"/>
      <c r="K146" s="523"/>
      <c r="L146" s="523"/>
      <c r="M146" s="533"/>
      <c r="N146" s="533"/>
      <c r="O146" s="533"/>
      <c r="P146" s="533"/>
      <c r="Q146" s="523"/>
      <c r="R146" s="523"/>
      <c r="S146" s="523"/>
      <c r="T146" s="523"/>
      <c r="U146" s="523"/>
      <c r="V146" s="524"/>
      <c r="W146" s="524"/>
      <c r="X146" s="548"/>
      <c r="AA146" s="488"/>
      <c r="AD146" s="488"/>
    </row>
    <row r="147" spans="1:30" s="489" customFormat="1" ht="13.5" customHeight="1" x14ac:dyDescent="0.2">
      <c r="A147" s="489">
        <v>70</v>
      </c>
      <c r="B147" s="536"/>
      <c r="C147" s="556" t="s">
        <v>265</v>
      </c>
      <c r="D147" s="522" t="s">
        <v>109</v>
      </c>
      <c r="E147" s="539"/>
      <c r="F147" s="540">
        <v>11</v>
      </c>
      <c r="G147" s="541"/>
      <c r="H147" s="541"/>
      <c r="I147" s="541"/>
      <c r="J147" s="540"/>
      <c r="K147" s="540"/>
      <c r="L147" s="540"/>
      <c r="M147" s="540"/>
      <c r="N147" s="540">
        <v>51</v>
      </c>
      <c r="O147" s="540"/>
      <c r="P147" s="540">
        <v>10</v>
      </c>
      <c r="Q147" s="540"/>
      <c r="R147" s="540"/>
      <c r="S147" s="540"/>
      <c r="T147" s="540">
        <v>41</v>
      </c>
      <c r="U147" s="540"/>
      <c r="V147" s="542"/>
      <c r="W147" s="542"/>
      <c r="X147" s="543">
        <f t="shared" ref="X147:X160" si="0">SUM(F147:W147)</f>
        <v>113</v>
      </c>
      <c r="AA147" s="488"/>
      <c r="AD147" s="488"/>
    </row>
    <row r="148" spans="1:30" s="530" customFormat="1" ht="13.5" customHeight="1" x14ac:dyDescent="0.2">
      <c r="A148" s="512"/>
      <c r="B148" s="512"/>
      <c r="C148" s="532"/>
      <c r="D148" s="515"/>
      <c r="E148" s="527"/>
      <c r="F148" s="545"/>
      <c r="G148" s="545"/>
      <c r="H148" s="545"/>
      <c r="I148" s="545"/>
      <c r="J148" s="545"/>
      <c r="K148" s="545"/>
      <c r="L148" s="545"/>
      <c r="M148" s="545"/>
      <c r="N148" s="545">
        <v>76</v>
      </c>
      <c r="O148" s="545"/>
      <c r="P148" s="545">
        <v>15</v>
      </c>
      <c r="Q148" s="545"/>
      <c r="R148" s="545"/>
      <c r="S148" s="545"/>
      <c r="T148" s="545">
        <v>4</v>
      </c>
      <c r="U148" s="545"/>
      <c r="V148" s="546"/>
      <c r="W148" s="546"/>
      <c r="X148" s="547">
        <f t="shared" si="0"/>
        <v>95</v>
      </c>
      <c r="AA148" s="488"/>
      <c r="AD148" s="488"/>
    </row>
    <row r="149" spans="1:30" s="489" customFormat="1" ht="13.5" customHeight="1" x14ac:dyDescent="0.2">
      <c r="A149" s="499">
        <v>71</v>
      </c>
      <c r="B149" s="499"/>
      <c r="C149" s="521" t="s">
        <v>266</v>
      </c>
      <c r="D149" s="559" t="s">
        <v>473</v>
      </c>
      <c r="E149" s="560"/>
      <c r="F149" s="540"/>
      <c r="G149" s="541"/>
      <c r="H149" s="541"/>
      <c r="I149" s="541"/>
      <c r="J149" s="540"/>
      <c r="K149" s="540"/>
      <c r="L149" s="540"/>
      <c r="M149" s="540"/>
      <c r="N149" s="540"/>
      <c r="O149" s="540"/>
      <c r="P149" s="540"/>
      <c r="Q149" s="540"/>
      <c r="R149" s="540"/>
      <c r="S149" s="540"/>
      <c r="T149" s="540"/>
      <c r="U149" s="540"/>
      <c r="V149" s="542"/>
      <c r="W149" s="542"/>
      <c r="X149" s="543">
        <f t="shared" si="0"/>
        <v>0</v>
      </c>
      <c r="AA149" s="488"/>
      <c r="AD149" s="488"/>
    </row>
    <row r="150" spans="1:30" s="530" customFormat="1" ht="13.5" customHeight="1" x14ac:dyDescent="0.2">
      <c r="A150" s="512"/>
      <c r="B150" s="534"/>
      <c r="C150" s="526"/>
      <c r="D150" s="535" t="s">
        <v>168</v>
      </c>
      <c r="E150" s="527"/>
      <c r="F150" s="545"/>
      <c r="G150" s="545"/>
      <c r="H150" s="545"/>
      <c r="I150" s="545"/>
      <c r="J150" s="545"/>
      <c r="K150" s="545"/>
      <c r="L150" s="545"/>
      <c r="M150" s="545"/>
      <c r="N150" s="545"/>
      <c r="O150" s="545"/>
      <c r="P150" s="545"/>
      <c r="Q150" s="545"/>
      <c r="R150" s="545"/>
      <c r="S150" s="545"/>
      <c r="T150" s="545"/>
      <c r="U150" s="545"/>
      <c r="V150" s="546"/>
      <c r="W150" s="546"/>
      <c r="X150" s="547">
        <f t="shared" si="0"/>
        <v>0</v>
      </c>
      <c r="AA150" s="488"/>
      <c r="AD150" s="488"/>
    </row>
    <row r="151" spans="1:30" s="506" customFormat="1" ht="13.5" customHeight="1" x14ac:dyDescent="0.2">
      <c r="A151" s="499">
        <v>71</v>
      </c>
      <c r="B151" s="499"/>
      <c r="C151" s="556"/>
      <c r="D151" s="522" t="s">
        <v>252</v>
      </c>
      <c r="E151" s="539"/>
      <c r="F151" s="540"/>
      <c r="G151" s="541"/>
      <c r="H151" s="541"/>
      <c r="I151" s="541"/>
      <c r="J151" s="540"/>
      <c r="K151" s="540"/>
      <c r="L151" s="540"/>
      <c r="M151" s="540"/>
      <c r="N151" s="540"/>
      <c r="O151" s="540"/>
      <c r="P151" s="540"/>
      <c r="Q151" s="540"/>
      <c r="R151" s="540"/>
      <c r="S151" s="540"/>
      <c r="T151" s="540"/>
      <c r="U151" s="540">
        <v>8</v>
      </c>
      <c r="V151" s="542"/>
      <c r="W151" s="542"/>
      <c r="X151" s="543">
        <f t="shared" si="0"/>
        <v>8</v>
      </c>
      <c r="AA151" s="488"/>
      <c r="AD151" s="488"/>
    </row>
    <row r="152" spans="1:30" s="506" customFormat="1" ht="13.5" customHeight="1" x14ac:dyDescent="0.2">
      <c r="A152" s="512"/>
      <c r="B152" s="512"/>
      <c r="C152" s="532"/>
      <c r="D152" s="515" t="s">
        <v>169</v>
      </c>
      <c r="E152" s="523"/>
      <c r="F152" s="545"/>
      <c r="G152" s="545"/>
      <c r="H152" s="545"/>
      <c r="I152" s="545"/>
      <c r="J152" s="545"/>
      <c r="K152" s="545"/>
      <c r="L152" s="545"/>
      <c r="M152" s="545"/>
      <c r="N152" s="545"/>
      <c r="O152" s="545"/>
      <c r="P152" s="545"/>
      <c r="Q152" s="545"/>
      <c r="R152" s="545"/>
      <c r="S152" s="545"/>
      <c r="T152" s="545"/>
      <c r="U152" s="545">
        <v>14</v>
      </c>
      <c r="V152" s="546"/>
      <c r="W152" s="546"/>
      <c r="X152" s="547">
        <f t="shared" si="0"/>
        <v>14</v>
      </c>
      <c r="AA152" s="488"/>
      <c r="AD152" s="488"/>
    </row>
    <row r="153" spans="1:30" s="506" customFormat="1" ht="11.25" hidden="1" x14ac:dyDescent="0.2">
      <c r="A153" s="499">
        <v>72</v>
      </c>
      <c r="B153" s="499"/>
      <c r="C153" s="521" t="s">
        <v>45</v>
      </c>
      <c r="D153" s="522" t="s">
        <v>46</v>
      </c>
      <c r="E153" s="539"/>
      <c r="F153" s="540"/>
      <c r="G153" s="541"/>
      <c r="H153" s="541"/>
      <c r="I153" s="541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2"/>
      <c r="W153" s="542"/>
      <c r="X153" s="543">
        <f t="shared" si="0"/>
        <v>0</v>
      </c>
      <c r="AA153" s="488"/>
      <c r="AD153" s="488"/>
    </row>
    <row r="154" spans="1:30" s="519" customFormat="1" ht="11.25" hidden="1" x14ac:dyDescent="0.2">
      <c r="A154" s="530"/>
      <c r="B154" s="512"/>
      <c r="C154" s="532"/>
      <c r="D154" s="535"/>
      <c r="E154" s="523"/>
      <c r="F154" s="545"/>
      <c r="G154" s="545"/>
      <c r="H154" s="545"/>
      <c r="I154" s="545"/>
      <c r="J154" s="545"/>
      <c r="K154" s="545"/>
      <c r="L154" s="545"/>
      <c r="M154" s="545"/>
      <c r="N154" s="545"/>
      <c r="O154" s="545"/>
      <c r="P154" s="545"/>
      <c r="Q154" s="545"/>
      <c r="R154" s="545"/>
      <c r="S154" s="545"/>
      <c r="T154" s="545"/>
      <c r="U154" s="545"/>
      <c r="V154" s="546"/>
      <c r="W154" s="546"/>
      <c r="X154" s="547">
        <f t="shared" si="0"/>
        <v>0</v>
      </c>
      <c r="Y154" s="561"/>
      <c r="Z154" s="561"/>
      <c r="AA154" s="488"/>
      <c r="AD154" s="488"/>
    </row>
    <row r="155" spans="1:30" s="519" customFormat="1" ht="11.25" hidden="1" x14ac:dyDescent="0.2">
      <c r="A155" s="489">
        <v>73</v>
      </c>
      <c r="B155" s="499"/>
      <c r="C155" s="521" t="s">
        <v>121</v>
      </c>
      <c r="D155" s="508" t="s">
        <v>248</v>
      </c>
      <c r="E155" s="539"/>
      <c r="F155" s="540"/>
      <c r="G155" s="541"/>
      <c r="H155" s="541"/>
      <c r="I155" s="541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2"/>
      <c r="W155" s="542"/>
      <c r="X155" s="543">
        <f t="shared" si="0"/>
        <v>0</v>
      </c>
      <c r="Y155" s="561"/>
      <c r="Z155" s="561"/>
      <c r="AA155" s="488"/>
      <c r="AD155" s="488"/>
    </row>
    <row r="156" spans="1:30" s="519" customFormat="1" ht="11.25" hidden="1" x14ac:dyDescent="0.2">
      <c r="A156" s="530"/>
      <c r="B156" s="534"/>
      <c r="C156" s="532"/>
      <c r="D156" s="515" t="s">
        <v>249</v>
      </c>
      <c r="E156" s="523"/>
      <c r="F156" s="545"/>
      <c r="G156" s="545"/>
      <c r="H156" s="545"/>
      <c r="I156" s="545"/>
      <c r="J156" s="545"/>
      <c r="K156" s="545"/>
      <c r="L156" s="545"/>
      <c r="M156" s="545"/>
      <c r="N156" s="545"/>
      <c r="O156" s="545"/>
      <c r="P156" s="545"/>
      <c r="Q156" s="545"/>
      <c r="R156" s="545"/>
      <c r="S156" s="545"/>
      <c r="T156" s="545"/>
      <c r="U156" s="545"/>
      <c r="V156" s="546"/>
      <c r="W156" s="546"/>
      <c r="X156" s="547">
        <f t="shared" si="0"/>
        <v>0</v>
      </c>
      <c r="Y156" s="561"/>
      <c r="Z156" s="561"/>
      <c r="AA156" s="488"/>
      <c r="AD156" s="488"/>
    </row>
    <row r="157" spans="1:30" s="489" customFormat="1" ht="13.5" customHeight="1" x14ac:dyDescent="0.2">
      <c r="A157" s="489">
        <v>74</v>
      </c>
      <c r="B157" s="536"/>
      <c r="C157" s="521" t="s">
        <v>267</v>
      </c>
      <c r="D157" s="522" t="s">
        <v>250</v>
      </c>
      <c r="E157" s="539"/>
      <c r="F157" s="540"/>
      <c r="G157" s="541"/>
      <c r="H157" s="541"/>
      <c r="I157" s="541"/>
      <c r="J157" s="540"/>
      <c r="K157" s="540"/>
      <c r="L157" s="540">
        <v>1</v>
      </c>
      <c r="M157" s="540"/>
      <c r="N157" s="540"/>
      <c r="O157" s="540"/>
      <c r="P157" s="540"/>
      <c r="Q157" s="540"/>
      <c r="R157" s="540"/>
      <c r="S157" s="540"/>
      <c r="T157" s="540"/>
      <c r="U157" s="540"/>
      <c r="V157" s="542"/>
      <c r="W157" s="542"/>
      <c r="X157" s="543">
        <f t="shared" si="0"/>
        <v>1</v>
      </c>
      <c r="AA157" s="488"/>
      <c r="AD157" s="488"/>
    </row>
    <row r="158" spans="1:30" s="530" customFormat="1" ht="13.5" customHeight="1" x14ac:dyDescent="0.2">
      <c r="B158" s="512"/>
      <c r="C158" s="532"/>
      <c r="D158" s="535"/>
      <c r="E158" s="527"/>
      <c r="F158" s="545"/>
      <c r="G158" s="545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45"/>
      <c r="U158" s="545">
        <v>2</v>
      </c>
      <c r="V158" s="546"/>
      <c r="W158" s="546"/>
      <c r="X158" s="547">
        <f t="shared" si="0"/>
        <v>2</v>
      </c>
      <c r="AA158" s="488"/>
      <c r="AD158" s="488"/>
    </row>
    <row r="159" spans="1:30" s="489" customFormat="1" ht="13.5" customHeight="1" x14ac:dyDescent="0.2">
      <c r="A159" s="489">
        <v>75</v>
      </c>
      <c r="B159" s="499"/>
      <c r="C159" s="521" t="s">
        <v>268</v>
      </c>
      <c r="D159" s="522" t="s">
        <v>110</v>
      </c>
      <c r="E159" s="539"/>
      <c r="F159" s="540"/>
      <c r="G159" s="541"/>
      <c r="H159" s="541"/>
      <c r="I159" s="541"/>
      <c r="J159" s="540">
        <v>2</v>
      </c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2"/>
      <c r="W159" s="542"/>
      <c r="X159" s="543">
        <f t="shared" si="0"/>
        <v>2</v>
      </c>
      <c r="AA159" s="488"/>
      <c r="AD159" s="488"/>
    </row>
    <row r="160" spans="1:30" s="530" customFormat="1" ht="13.5" customHeight="1" x14ac:dyDescent="0.2">
      <c r="A160" s="512"/>
      <c r="B160" s="512"/>
      <c r="C160" s="562"/>
      <c r="D160" s="515" t="s">
        <v>170</v>
      </c>
      <c r="E160" s="563"/>
      <c r="F160" s="545"/>
      <c r="G160" s="545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45"/>
      <c r="U160" s="545"/>
      <c r="V160" s="546"/>
      <c r="W160" s="546"/>
      <c r="X160" s="547">
        <f t="shared" si="0"/>
        <v>0</v>
      </c>
      <c r="AA160" s="488"/>
      <c r="AD160" s="488"/>
    </row>
    <row r="161" spans="1:30" s="519" customFormat="1" ht="8.25" customHeight="1" x14ac:dyDescent="0.2">
      <c r="C161" s="564"/>
      <c r="D161" s="565"/>
      <c r="E161" s="565"/>
      <c r="F161" s="565"/>
      <c r="G161" s="565"/>
      <c r="H161" s="565"/>
      <c r="I161" s="565"/>
      <c r="J161" s="565"/>
      <c r="K161" s="565"/>
      <c r="L161" s="565"/>
      <c r="M161" s="565"/>
      <c r="N161" s="565"/>
      <c r="O161" s="565"/>
      <c r="P161" s="565"/>
      <c r="Q161" s="565"/>
      <c r="R161" s="565"/>
      <c r="S161" s="565"/>
      <c r="T161" s="565"/>
      <c r="U161" s="565"/>
      <c r="V161" s="565"/>
      <c r="W161" s="565"/>
      <c r="X161" s="566"/>
      <c r="AA161" s="488"/>
      <c r="AD161" s="488"/>
    </row>
    <row r="162" spans="1:30" s="506" customFormat="1" ht="11.25" x14ac:dyDescent="0.2">
      <c r="A162" s="506">
        <v>58</v>
      </c>
      <c r="B162" s="488"/>
      <c r="C162" s="599" t="s">
        <v>116</v>
      </c>
      <c r="D162" s="597" t="s">
        <v>301</v>
      </c>
      <c r="E162" s="567"/>
      <c r="F162" s="568">
        <v>1</v>
      </c>
      <c r="G162" s="569"/>
      <c r="H162" s="569"/>
      <c r="I162" s="569"/>
      <c r="J162" s="567"/>
      <c r="K162" s="567"/>
      <c r="L162" s="567"/>
      <c r="M162" s="567"/>
      <c r="N162" s="568">
        <v>1</v>
      </c>
      <c r="O162" s="570"/>
      <c r="P162" s="567"/>
      <c r="Q162" s="567"/>
      <c r="R162" s="567"/>
      <c r="S162" s="567"/>
      <c r="T162" s="567"/>
      <c r="U162" s="567"/>
      <c r="V162" s="571"/>
      <c r="W162" s="571"/>
      <c r="X162" s="572">
        <f>SUM(F162:W162)</f>
        <v>2</v>
      </c>
      <c r="AA162" s="488"/>
      <c r="AD162" s="488"/>
    </row>
    <row r="163" spans="1:30" s="506" customFormat="1" ht="11.25" x14ac:dyDescent="0.2">
      <c r="A163" s="530"/>
      <c r="B163" s="534"/>
      <c r="C163" s="562"/>
      <c r="D163" s="598" t="s">
        <v>246</v>
      </c>
      <c r="E163" s="573"/>
      <c r="F163" s="574"/>
      <c r="G163" s="573"/>
      <c r="H163" s="573"/>
      <c r="I163" s="573"/>
      <c r="J163" s="573"/>
      <c r="K163" s="573"/>
      <c r="L163" s="573"/>
      <c r="M163" s="573"/>
      <c r="N163" s="574"/>
      <c r="O163" s="575"/>
      <c r="P163" s="573"/>
      <c r="Q163" s="573"/>
      <c r="R163" s="573"/>
      <c r="S163" s="573"/>
      <c r="T163" s="573"/>
      <c r="U163" s="573"/>
      <c r="V163" s="576"/>
      <c r="W163" s="576"/>
      <c r="X163" s="577">
        <f>SUM(F163:W163)</f>
        <v>0</v>
      </c>
      <c r="AA163" s="488"/>
      <c r="AD163" s="488"/>
    </row>
    <row r="164" spans="1:30" s="488" customFormat="1" ht="11.25" x14ac:dyDescent="0.2"/>
    <row r="165" spans="1:30" s="488" customFormat="1" ht="11.25" x14ac:dyDescent="0.2">
      <c r="D165" s="414" t="s">
        <v>122</v>
      </c>
    </row>
    <row r="166" spans="1:30" s="488" customFormat="1" ht="13.5" customHeight="1" x14ac:dyDescent="0.2">
      <c r="C166" s="644" t="s">
        <v>474</v>
      </c>
      <c r="D166" s="645"/>
      <c r="F166" s="578">
        <f>SUM(F37,F41,F59,F79,F85,F101,F107,F123,F129,F139,F147,F149,F151,F153,F155,F157,F159,F162)</f>
        <v>12</v>
      </c>
      <c r="G166" s="579"/>
      <c r="H166" s="579"/>
      <c r="I166" s="579"/>
      <c r="J166" s="580">
        <f t="shared" ref="J166:X166" si="1">SUM(J37,J41,J59,J79,J85,J101,J107,J123,J129,J139,J147,J149,J151,J153,J155,J157,J159,J162)</f>
        <v>2</v>
      </c>
      <c r="K166" s="580">
        <f t="shared" si="1"/>
        <v>0</v>
      </c>
      <c r="L166" s="580">
        <f t="shared" si="1"/>
        <v>1</v>
      </c>
      <c r="M166" s="580">
        <f t="shared" si="1"/>
        <v>2</v>
      </c>
      <c r="N166" s="580">
        <f t="shared" si="1"/>
        <v>59</v>
      </c>
      <c r="O166" s="580">
        <f t="shared" si="1"/>
        <v>0</v>
      </c>
      <c r="P166" s="580">
        <f t="shared" si="1"/>
        <v>10</v>
      </c>
      <c r="Q166" s="580">
        <f t="shared" si="1"/>
        <v>0</v>
      </c>
      <c r="R166" s="580">
        <f t="shared" si="1"/>
        <v>0</v>
      </c>
      <c r="S166" s="580">
        <f t="shared" si="1"/>
        <v>0</v>
      </c>
      <c r="T166" s="580">
        <f t="shared" si="1"/>
        <v>41</v>
      </c>
      <c r="U166" s="580">
        <f t="shared" si="1"/>
        <v>38</v>
      </c>
      <c r="V166" s="580">
        <f t="shared" si="1"/>
        <v>1</v>
      </c>
      <c r="W166" s="580">
        <f t="shared" si="1"/>
        <v>4</v>
      </c>
      <c r="X166" s="572">
        <f t="shared" si="1"/>
        <v>170</v>
      </c>
    </row>
    <row r="167" spans="1:30" s="488" customFormat="1" ht="11.25" x14ac:dyDescent="0.2">
      <c r="C167" s="643" t="s">
        <v>472</v>
      </c>
      <c r="D167" s="643"/>
      <c r="F167" s="581">
        <f>SUM(F38,F42,F60,F80,F86,F102,F108,F124,F130,F140,F148,F150,F152,F154,F156,F158,F160)</f>
        <v>1</v>
      </c>
      <c r="G167" s="582"/>
      <c r="H167" s="582"/>
      <c r="I167" s="582"/>
      <c r="J167" s="582">
        <f t="shared" ref="J167:X167" si="2">SUM(J38,J42,J60,J80,J86,J102,J108,J124,J130,J140,J148,J150,J152,J154,J156,J158,J160)</f>
        <v>3</v>
      </c>
      <c r="K167" s="582">
        <f t="shared" si="2"/>
        <v>0</v>
      </c>
      <c r="L167" s="582">
        <f t="shared" si="2"/>
        <v>0</v>
      </c>
      <c r="M167" s="582">
        <f t="shared" si="2"/>
        <v>0</v>
      </c>
      <c r="N167" s="582">
        <f t="shared" si="2"/>
        <v>78</v>
      </c>
      <c r="O167" s="582">
        <f t="shared" si="2"/>
        <v>2</v>
      </c>
      <c r="P167" s="582">
        <f t="shared" si="2"/>
        <v>15</v>
      </c>
      <c r="Q167" s="582">
        <f t="shared" si="2"/>
        <v>0</v>
      </c>
      <c r="R167" s="582">
        <f t="shared" si="2"/>
        <v>0</v>
      </c>
      <c r="S167" s="582">
        <f t="shared" si="2"/>
        <v>0</v>
      </c>
      <c r="T167" s="582">
        <f t="shared" si="2"/>
        <v>4</v>
      </c>
      <c r="U167" s="582">
        <f t="shared" si="2"/>
        <v>40</v>
      </c>
      <c r="V167" s="582">
        <f t="shared" si="2"/>
        <v>0</v>
      </c>
      <c r="W167" s="582">
        <f t="shared" si="2"/>
        <v>13</v>
      </c>
      <c r="X167" s="577">
        <f t="shared" si="2"/>
        <v>156</v>
      </c>
    </row>
    <row r="168" spans="1:30" customFormat="1" ht="7.5" customHeight="1" x14ac:dyDescent="0.25"/>
    <row r="169" spans="1:30" s="519" customFormat="1" ht="11.25" x14ac:dyDescent="0.2">
      <c r="C169" s="583" t="s">
        <v>269</v>
      </c>
      <c r="D169" s="584"/>
      <c r="E169" s="488"/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</row>
    <row r="170" spans="1:30" s="519" customFormat="1" ht="4.5" customHeight="1" x14ac:dyDescent="0.2">
      <c r="C170" s="584"/>
      <c r="D170" s="584"/>
      <c r="E170" s="488"/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</row>
    <row r="171" spans="1:30" s="519" customFormat="1" ht="11.25" hidden="1" x14ac:dyDescent="0.25">
      <c r="C171" s="519" t="s">
        <v>383</v>
      </c>
      <c r="D171" s="519" t="s">
        <v>318</v>
      </c>
      <c r="E171" s="561"/>
      <c r="F171" s="561"/>
      <c r="G171" s="561"/>
      <c r="H171" s="561"/>
      <c r="I171" s="561"/>
      <c r="J171" s="561"/>
      <c r="K171" s="561"/>
      <c r="L171" s="561"/>
      <c r="M171" s="561"/>
      <c r="N171" s="561"/>
      <c r="O171" s="561"/>
      <c r="P171" s="561"/>
      <c r="Q171" s="561"/>
      <c r="R171" s="561"/>
      <c r="S171" s="561"/>
      <c r="T171" s="561"/>
      <c r="U171" s="561"/>
      <c r="V171" s="561"/>
      <c r="W171" s="561"/>
      <c r="X171" s="561"/>
    </row>
    <row r="172" spans="1:30" s="519" customFormat="1" ht="11.25" hidden="1" x14ac:dyDescent="0.25">
      <c r="D172" s="519" t="s">
        <v>319</v>
      </c>
      <c r="E172" s="561"/>
      <c r="F172" s="561"/>
      <c r="G172" s="561"/>
      <c r="H172" s="561"/>
      <c r="I172" s="561"/>
      <c r="J172" s="561"/>
      <c r="K172" s="561"/>
      <c r="L172" s="561"/>
      <c r="M172" s="561"/>
      <c r="N172" s="561"/>
      <c r="O172" s="561"/>
      <c r="P172" s="561"/>
      <c r="Q172" s="561"/>
      <c r="R172" s="561"/>
      <c r="S172" s="561"/>
      <c r="T172" s="561"/>
      <c r="U172" s="561"/>
      <c r="V172" s="561"/>
      <c r="W172" s="561"/>
      <c r="X172" s="561"/>
    </row>
    <row r="173" spans="1:30" s="519" customFormat="1" ht="11.25" hidden="1" x14ac:dyDescent="0.25">
      <c r="C173" s="519" t="s">
        <v>381</v>
      </c>
      <c r="D173" s="519" t="s">
        <v>382</v>
      </c>
      <c r="E173" s="561"/>
      <c r="F173" s="561"/>
      <c r="G173" s="561"/>
      <c r="H173" s="561"/>
      <c r="I173" s="561"/>
      <c r="J173" s="561"/>
      <c r="K173" s="561"/>
      <c r="L173" s="561"/>
      <c r="M173" s="561"/>
      <c r="N173" s="561"/>
      <c r="O173" s="561"/>
      <c r="P173" s="561"/>
      <c r="Q173" s="561"/>
      <c r="R173" s="561"/>
      <c r="S173" s="561"/>
      <c r="T173" s="561"/>
      <c r="U173" s="561"/>
      <c r="V173" s="561"/>
      <c r="W173" s="561"/>
      <c r="X173" s="561"/>
    </row>
    <row r="174" spans="1:30" s="519" customFormat="1" ht="11.25" hidden="1" x14ac:dyDescent="0.25">
      <c r="C174" s="519" t="s">
        <v>341</v>
      </c>
      <c r="D174" s="519" t="s">
        <v>342</v>
      </c>
      <c r="E174" s="561"/>
      <c r="F174" s="561"/>
      <c r="G174" s="561"/>
      <c r="H174" s="561"/>
      <c r="I174" s="561"/>
      <c r="J174" s="561"/>
      <c r="K174" s="561"/>
      <c r="L174" s="561"/>
      <c r="M174" s="561"/>
      <c r="N174" s="561"/>
      <c r="O174" s="561"/>
      <c r="P174" s="561"/>
      <c r="Q174" s="561"/>
      <c r="R174" s="561"/>
      <c r="S174" s="561"/>
      <c r="T174" s="561"/>
      <c r="U174" s="561"/>
      <c r="V174" s="561"/>
      <c r="W174" s="561"/>
      <c r="X174" s="561"/>
    </row>
    <row r="175" spans="1:30" s="519" customFormat="1" ht="11.25" hidden="1" x14ac:dyDescent="0.25">
      <c r="C175" s="519" t="s">
        <v>384</v>
      </c>
      <c r="D175" s="519" t="s">
        <v>385</v>
      </c>
      <c r="E175" s="561"/>
      <c r="F175" s="561"/>
      <c r="G175" s="561"/>
      <c r="H175" s="561"/>
      <c r="I175" s="561"/>
      <c r="J175" s="561"/>
      <c r="K175" s="561"/>
      <c r="L175" s="561"/>
      <c r="M175" s="561"/>
      <c r="N175" s="561"/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</row>
    <row r="176" spans="1:30" s="519" customFormat="1" ht="11.25" hidden="1" x14ac:dyDescent="0.25">
      <c r="C176" s="519" t="s">
        <v>270</v>
      </c>
      <c r="D176" s="519" t="s">
        <v>271</v>
      </c>
      <c r="E176" s="561"/>
      <c r="F176" s="561"/>
      <c r="G176" s="561"/>
      <c r="H176" s="561"/>
      <c r="I176" s="561"/>
      <c r="J176" s="561"/>
      <c r="K176" s="561"/>
      <c r="L176" s="561"/>
      <c r="M176" s="561"/>
      <c r="N176" s="561"/>
      <c r="O176" s="561"/>
      <c r="P176" s="561"/>
      <c r="Q176" s="561"/>
      <c r="R176" s="561"/>
      <c r="S176" s="561"/>
      <c r="T176" s="561"/>
      <c r="U176" s="561"/>
      <c r="V176" s="561"/>
      <c r="W176" s="561"/>
      <c r="X176" s="561"/>
    </row>
    <row r="177" spans="3:26" s="519" customFormat="1" ht="11.25" hidden="1" x14ac:dyDescent="0.25">
      <c r="C177" s="519" t="s">
        <v>405</v>
      </c>
      <c r="D177" s="519" t="s">
        <v>406</v>
      </c>
      <c r="E177" s="561"/>
      <c r="F177" s="561"/>
      <c r="G177" s="561"/>
      <c r="H177" s="561"/>
      <c r="I177" s="561"/>
      <c r="J177" s="561"/>
      <c r="K177" s="561"/>
      <c r="L177" s="561"/>
      <c r="M177" s="561"/>
      <c r="N177" s="561"/>
      <c r="O177" s="561"/>
      <c r="P177" s="561"/>
      <c r="Q177" s="561"/>
      <c r="R177" s="561"/>
      <c r="S177" s="561"/>
      <c r="T177" s="561"/>
      <c r="U177" s="561"/>
      <c r="V177" s="561"/>
      <c r="W177" s="561"/>
      <c r="X177" s="561"/>
    </row>
    <row r="178" spans="3:26" s="519" customFormat="1" ht="11.25" x14ac:dyDescent="0.25">
      <c r="C178" s="519" t="s">
        <v>272</v>
      </c>
      <c r="D178" s="50" t="s">
        <v>273</v>
      </c>
      <c r="E178" s="561"/>
      <c r="F178" s="561"/>
      <c r="G178" s="561"/>
      <c r="H178" s="561"/>
      <c r="I178" s="561"/>
      <c r="J178" s="561"/>
      <c r="K178" s="561"/>
      <c r="L178" s="561"/>
      <c r="M178" s="561"/>
      <c r="N178" s="561"/>
      <c r="O178" s="561"/>
      <c r="P178" s="561"/>
      <c r="Q178" s="561"/>
      <c r="R178" s="561"/>
      <c r="S178" s="561"/>
      <c r="T178" s="561"/>
      <c r="U178" s="561"/>
      <c r="V178" s="561"/>
      <c r="W178" s="561"/>
      <c r="X178" s="561"/>
    </row>
    <row r="179" spans="3:26" s="519" customFormat="1" ht="11.25" hidden="1" x14ac:dyDescent="0.25">
      <c r="C179" s="519" t="s">
        <v>407</v>
      </c>
      <c r="D179" s="50" t="s">
        <v>408</v>
      </c>
      <c r="E179" s="561"/>
      <c r="F179" s="561"/>
      <c r="G179" s="561"/>
      <c r="H179" s="561"/>
      <c r="I179" s="561"/>
      <c r="J179" s="561"/>
      <c r="K179" s="561"/>
      <c r="L179" s="561"/>
      <c r="M179" s="561"/>
      <c r="N179" s="561"/>
      <c r="O179" s="561"/>
      <c r="P179" s="561"/>
      <c r="Q179" s="561"/>
      <c r="R179" s="561"/>
      <c r="S179" s="561"/>
      <c r="T179" s="561"/>
      <c r="U179" s="561"/>
      <c r="V179" s="561"/>
      <c r="W179" s="561"/>
      <c r="X179" s="561"/>
    </row>
    <row r="180" spans="3:26" s="519" customFormat="1" ht="11.25" hidden="1" x14ac:dyDescent="0.25">
      <c r="C180" s="519" t="s">
        <v>274</v>
      </c>
      <c r="D180" s="50" t="s">
        <v>275</v>
      </c>
      <c r="E180" s="561"/>
      <c r="F180" s="561"/>
      <c r="G180" s="561"/>
      <c r="H180" s="561"/>
      <c r="I180" s="561"/>
      <c r="J180" s="561"/>
      <c r="K180" s="561"/>
      <c r="L180" s="561"/>
      <c r="M180" s="561"/>
      <c r="N180" s="561"/>
      <c r="O180" s="561"/>
      <c r="P180" s="561"/>
      <c r="Q180" s="561"/>
      <c r="R180" s="561"/>
      <c r="S180" s="561"/>
      <c r="T180" s="561"/>
      <c r="U180" s="561"/>
      <c r="V180" s="561"/>
      <c r="W180" s="561"/>
      <c r="X180" s="561"/>
      <c r="Y180" s="561"/>
      <c r="Z180" s="561"/>
    </row>
    <row r="181" spans="3:26" s="519" customFormat="1" ht="11.25" hidden="1" x14ac:dyDescent="0.25">
      <c r="C181" s="519" t="s">
        <v>276</v>
      </c>
      <c r="D181" s="50" t="s">
        <v>277</v>
      </c>
      <c r="E181" s="561"/>
      <c r="F181" s="561"/>
      <c r="G181" s="561"/>
      <c r="H181" s="561"/>
      <c r="I181" s="561"/>
      <c r="J181" s="561"/>
      <c r="K181" s="561"/>
      <c r="L181" s="561"/>
      <c r="M181" s="561"/>
      <c r="N181" s="561"/>
      <c r="O181" s="561"/>
      <c r="P181" s="561"/>
      <c r="Q181" s="561"/>
      <c r="R181" s="561"/>
      <c r="S181" s="561"/>
      <c r="T181" s="561"/>
      <c r="U181" s="561"/>
      <c r="V181" s="561"/>
      <c r="W181" s="561"/>
      <c r="X181" s="561"/>
    </row>
    <row r="182" spans="3:26" s="519" customFormat="1" ht="11.25" x14ac:dyDescent="0.25">
      <c r="C182" s="519" t="s">
        <v>278</v>
      </c>
      <c r="D182" s="50" t="s">
        <v>279</v>
      </c>
      <c r="E182" s="561"/>
      <c r="F182" s="561"/>
      <c r="G182" s="561"/>
      <c r="H182" s="561"/>
      <c r="I182" s="561"/>
      <c r="J182" s="561"/>
      <c r="K182" s="561"/>
      <c r="L182" s="561"/>
      <c r="M182" s="561"/>
      <c r="N182" s="561"/>
      <c r="O182" s="561"/>
      <c r="P182" s="561"/>
      <c r="Q182" s="561"/>
      <c r="R182" s="561"/>
      <c r="S182" s="561"/>
      <c r="T182" s="561"/>
      <c r="U182" s="561"/>
      <c r="V182" s="561"/>
      <c r="W182" s="561"/>
      <c r="X182" s="561"/>
    </row>
    <row r="183" spans="3:26" s="519" customFormat="1" ht="11.25" hidden="1" x14ac:dyDescent="0.25">
      <c r="C183" s="519" t="s">
        <v>352</v>
      </c>
      <c r="D183" s="50" t="s">
        <v>353</v>
      </c>
      <c r="E183" s="561"/>
      <c r="F183" s="561"/>
      <c r="G183" s="561"/>
      <c r="H183" s="561"/>
      <c r="I183" s="561"/>
      <c r="J183" s="561"/>
      <c r="K183" s="561"/>
      <c r="L183" s="561"/>
      <c r="M183" s="561"/>
      <c r="N183" s="561"/>
      <c r="O183" s="561"/>
      <c r="P183" s="561"/>
      <c r="Q183" s="561"/>
      <c r="R183" s="561"/>
      <c r="S183" s="561"/>
      <c r="T183" s="561"/>
      <c r="U183" s="561"/>
      <c r="V183" s="561"/>
      <c r="W183" s="561"/>
      <c r="X183" s="561"/>
    </row>
    <row r="184" spans="3:26" s="519" customFormat="1" ht="11.25" hidden="1" x14ac:dyDescent="0.25">
      <c r="C184" s="519" t="s">
        <v>364</v>
      </c>
      <c r="D184" s="50" t="s">
        <v>365</v>
      </c>
      <c r="E184" s="561"/>
      <c r="F184" s="561"/>
      <c r="G184" s="561"/>
      <c r="H184" s="561"/>
      <c r="I184" s="561"/>
      <c r="J184" s="561"/>
      <c r="K184" s="561"/>
      <c r="L184" s="561"/>
      <c r="M184" s="561"/>
      <c r="N184" s="561"/>
      <c r="O184" s="561"/>
      <c r="P184" s="561"/>
      <c r="Q184" s="561"/>
      <c r="R184" s="561"/>
      <c r="S184" s="561"/>
      <c r="T184" s="561"/>
      <c r="U184" s="561"/>
      <c r="V184" s="561"/>
      <c r="W184" s="561"/>
      <c r="X184" s="561"/>
    </row>
    <row r="185" spans="3:26" s="519" customFormat="1" ht="11.25" x14ac:dyDescent="0.25">
      <c r="C185" s="519" t="s">
        <v>343</v>
      </c>
      <c r="D185" s="50" t="s">
        <v>344</v>
      </c>
      <c r="E185" s="561"/>
      <c r="F185" s="561"/>
      <c r="G185" s="561"/>
      <c r="H185" s="561"/>
      <c r="I185" s="561"/>
      <c r="J185" s="561"/>
      <c r="K185" s="561"/>
      <c r="L185" s="561"/>
      <c r="M185" s="561"/>
      <c r="N185" s="561"/>
      <c r="O185" s="561"/>
      <c r="P185" s="561"/>
      <c r="Q185" s="561"/>
      <c r="R185" s="561"/>
      <c r="S185" s="561"/>
      <c r="T185" s="561"/>
      <c r="U185" s="561"/>
      <c r="V185" s="561"/>
      <c r="W185" s="561"/>
      <c r="X185" s="561"/>
    </row>
    <row r="186" spans="3:26" s="519" customFormat="1" ht="11.25" x14ac:dyDescent="0.25">
      <c r="D186" s="50" t="s">
        <v>345</v>
      </c>
      <c r="E186" s="561"/>
      <c r="F186" s="561"/>
      <c r="G186" s="561"/>
      <c r="H186" s="561"/>
      <c r="I186" s="561"/>
      <c r="J186" s="561"/>
      <c r="K186" s="561"/>
      <c r="L186" s="561"/>
      <c r="M186" s="561"/>
      <c r="N186" s="561"/>
      <c r="O186" s="561"/>
      <c r="P186" s="561"/>
      <c r="Q186" s="561"/>
      <c r="R186" s="561"/>
      <c r="S186" s="561"/>
      <c r="T186" s="561"/>
      <c r="U186" s="561"/>
      <c r="V186" s="561"/>
      <c r="W186" s="561"/>
      <c r="X186" s="561"/>
    </row>
    <row r="187" spans="3:26" s="519" customFormat="1" ht="11.25" hidden="1" x14ac:dyDescent="0.25">
      <c r="C187" s="519" t="s">
        <v>386</v>
      </c>
      <c r="D187" s="50" t="s">
        <v>394</v>
      </c>
      <c r="E187" s="561"/>
      <c r="F187" s="561"/>
      <c r="G187" s="561"/>
      <c r="H187" s="561"/>
      <c r="I187" s="561"/>
      <c r="J187" s="561"/>
      <c r="K187" s="561"/>
      <c r="L187" s="561"/>
      <c r="M187" s="561"/>
      <c r="N187" s="561"/>
      <c r="O187" s="561"/>
      <c r="P187" s="561"/>
      <c r="Q187" s="561"/>
      <c r="R187" s="561"/>
      <c r="S187" s="561"/>
      <c r="T187" s="561"/>
      <c r="U187" s="561"/>
      <c r="V187" s="561"/>
      <c r="W187" s="561"/>
      <c r="X187" s="561"/>
    </row>
    <row r="188" spans="3:26" s="519" customFormat="1" ht="11.25" hidden="1" x14ac:dyDescent="0.25">
      <c r="D188" s="50" t="s">
        <v>393</v>
      </c>
      <c r="E188" s="561"/>
      <c r="F188" s="561"/>
      <c r="G188" s="561"/>
      <c r="H188" s="561"/>
      <c r="I188" s="561"/>
      <c r="J188" s="561"/>
      <c r="K188" s="561"/>
      <c r="L188" s="561"/>
      <c r="M188" s="561"/>
      <c r="N188" s="561"/>
      <c r="O188" s="561"/>
      <c r="P188" s="561"/>
      <c r="Q188" s="561"/>
      <c r="R188" s="561"/>
      <c r="S188" s="561"/>
      <c r="T188" s="561"/>
      <c r="U188" s="561"/>
      <c r="V188" s="561"/>
      <c r="W188" s="561"/>
      <c r="X188" s="561"/>
    </row>
    <row r="189" spans="3:26" s="519" customFormat="1" ht="11.25" hidden="1" x14ac:dyDescent="0.25">
      <c r="C189" s="519" t="s">
        <v>286</v>
      </c>
      <c r="D189" s="50" t="s">
        <v>287</v>
      </c>
      <c r="E189" s="561"/>
      <c r="F189" s="561"/>
      <c r="G189" s="561"/>
      <c r="H189" s="561"/>
      <c r="I189" s="561"/>
      <c r="J189" s="561"/>
      <c r="K189" s="561"/>
      <c r="L189" s="561"/>
      <c r="M189" s="561"/>
      <c r="N189" s="561"/>
      <c r="O189" s="561"/>
      <c r="P189" s="561"/>
      <c r="Q189" s="561"/>
      <c r="R189" s="561"/>
      <c r="S189" s="561"/>
      <c r="T189" s="561"/>
      <c r="U189" s="561"/>
      <c r="V189" s="561"/>
      <c r="W189" s="561"/>
      <c r="X189" s="561"/>
    </row>
    <row r="190" spans="3:26" s="519" customFormat="1" ht="11.25" x14ac:dyDescent="0.25">
      <c r="C190" s="519" t="s">
        <v>303</v>
      </c>
      <c r="D190" s="50" t="s">
        <v>304</v>
      </c>
      <c r="E190" s="561"/>
      <c r="F190" s="561"/>
      <c r="G190" s="561"/>
      <c r="H190" s="561"/>
      <c r="I190" s="561"/>
      <c r="J190" s="561"/>
      <c r="K190" s="561"/>
      <c r="L190" s="561"/>
      <c r="M190" s="561"/>
      <c r="N190" s="561"/>
      <c r="O190" s="561"/>
      <c r="P190" s="561"/>
      <c r="Q190" s="561"/>
      <c r="R190" s="561"/>
      <c r="S190" s="561"/>
      <c r="T190" s="561"/>
      <c r="U190" s="561"/>
      <c r="V190" s="561"/>
      <c r="W190" s="561"/>
      <c r="X190" s="561"/>
    </row>
    <row r="191" spans="3:26" s="519" customFormat="1" ht="11.25" x14ac:dyDescent="0.25">
      <c r="C191" s="519" t="s">
        <v>182</v>
      </c>
      <c r="D191" s="519" t="s">
        <v>280</v>
      </c>
      <c r="E191" s="561"/>
      <c r="F191" s="561"/>
      <c r="G191" s="561"/>
      <c r="H191" s="561"/>
      <c r="I191" s="561"/>
      <c r="J191" s="561"/>
      <c r="K191" s="561"/>
      <c r="L191" s="561"/>
      <c r="M191" s="561"/>
      <c r="N191" s="561"/>
      <c r="O191" s="561"/>
      <c r="P191" s="561"/>
      <c r="Q191" s="561"/>
      <c r="R191" s="561"/>
      <c r="S191" s="561"/>
      <c r="T191" s="561"/>
      <c r="U191" s="561"/>
      <c r="V191" s="561"/>
      <c r="W191" s="561"/>
      <c r="X191" s="561"/>
    </row>
    <row r="192" spans="3:26" s="519" customFormat="1" ht="11.25" x14ac:dyDescent="0.25">
      <c r="C192" s="519" t="s">
        <v>354</v>
      </c>
      <c r="D192" s="519" t="s">
        <v>355</v>
      </c>
      <c r="E192" s="561"/>
      <c r="F192" s="561"/>
      <c r="G192" s="561"/>
      <c r="H192" s="561"/>
      <c r="I192" s="561"/>
      <c r="J192" s="561"/>
      <c r="K192" s="561"/>
      <c r="L192" s="561"/>
      <c r="M192" s="561"/>
      <c r="N192" s="561"/>
      <c r="O192" s="561"/>
      <c r="P192" s="561"/>
      <c r="Q192" s="561"/>
      <c r="R192" s="561"/>
      <c r="S192" s="561"/>
      <c r="T192" s="561"/>
      <c r="U192" s="561"/>
      <c r="V192" s="561"/>
      <c r="W192" s="561"/>
      <c r="X192" s="561"/>
    </row>
    <row r="193" spans="1:24" s="519" customFormat="1" ht="11.25" hidden="1" x14ac:dyDescent="0.25">
      <c r="C193" s="519" t="s">
        <v>356</v>
      </c>
      <c r="D193" s="519" t="s">
        <v>357</v>
      </c>
      <c r="E193" s="561"/>
      <c r="F193" s="561"/>
      <c r="G193" s="561"/>
      <c r="H193" s="561"/>
      <c r="I193" s="561"/>
      <c r="J193" s="561"/>
      <c r="K193" s="561"/>
      <c r="L193" s="561"/>
      <c r="M193" s="561"/>
      <c r="N193" s="561"/>
      <c r="O193" s="561"/>
      <c r="P193" s="561"/>
      <c r="Q193" s="561"/>
      <c r="R193" s="561"/>
      <c r="S193" s="561"/>
      <c r="T193" s="561"/>
      <c r="U193" s="561"/>
      <c r="V193" s="561"/>
      <c r="W193" s="561"/>
      <c r="X193" s="561"/>
    </row>
    <row r="194" spans="1:24" s="519" customFormat="1" ht="11.25" hidden="1" x14ac:dyDescent="0.25">
      <c r="C194" s="519" t="s">
        <v>281</v>
      </c>
      <c r="D194" s="50" t="s">
        <v>282</v>
      </c>
      <c r="E194" s="561"/>
      <c r="F194" s="561"/>
      <c r="G194" s="561"/>
      <c r="H194" s="561"/>
      <c r="I194" s="561"/>
      <c r="J194" s="561"/>
      <c r="K194" s="561"/>
      <c r="L194" s="561"/>
      <c r="M194" s="561"/>
      <c r="N194" s="561"/>
      <c r="O194" s="561"/>
      <c r="P194" s="561"/>
      <c r="Q194" s="561"/>
      <c r="R194" s="561"/>
      <c r="S194" s="561"/>
      <c r="T194" s="561"/>
      <c r="U194" s="561"/>
      <c r="V194" s="561"/>
      <c r="W194" s="561"/>
      <c r="X194" s="561"/>
    </row>
    <row r="195" spans="1:24" s="519" customFormat="1" ht="11.25" x14ac:dyDescent="0.25">
      <c r="C195" s="519" t="s">
        <v>322</v>
      </c>
      <c r="D195" s="50" t="s">
        <v>323</v>
      </c>
      <c r="E195" s="561"/>
      <c r="F195" s="561"/>
      <c r="G195" s="561"/>
      <c r="H195" s="561"/>
      <c r="I195" s="561"/>
      <c r="J195" s="561"/>
      <c r="K195" s="561"/>
      <c r="L195" s="561"/>
      <c r="M195" s="561"/>
      <c r="N195" s="561"/>
      <c r="O195" s="561"/>
      <c r="P195" s="561"/>
      <c r="Q195" s="561"/>
      <c r="R195" s="561"/>
      <c r="S195" s="561"/>
      <c r="T195" s="561"/>
      <c r="U195" s="561"/>
      <c r="V195" s="561"/>
      <c r="W195" s="561"/>
      <c r="X195" s="561"/>
    </row>
    <row r="196" spans="1:24" s="519" customFormat="1" ht="11.25" hidden="1" x14ac:dyDescent="0.25">
      <c r="C196" s="519" t="s">
        <v>366</v>
      </c>
      <c r="D196" s="50" t="s">
        <v>367</v>
      </c>
      <c r="E196" s="561"/>
      <c r="F196" s="561"/>
      <c r="G196" s="561"/>
      <c r="H196" s="561"/>
      <c r="I196" s="561"/>
      <c r="J196" s="561"/>
      <c r="K196" s="561"/>
      <c r="L196" s="561"/>
      <c r="M196" s="561"/>
      <c r="N196" s="561"/>
      <c r="O196" s="561"/>
      <c r="P196" s="561"/>
      <c r="Q196" s="561"/>
      <c r="R196" s="561"/>
      <c r="S196" s="561"/>
      <c r="T196" s="561"/>
      <c r="U196" s="561"/>
      <c r="V196" s="561"/>
      <c r="W196" s="561"/>
      <c r="X196" s="561"/>
    </row>
    <row r="197" spans="1:24" s="519" customFormat="1" ht="11.25" hidden="1" x14ac:dyDescent="0.25">
      <c r="C197" s="519" t="s">
        <v>332</v>
      </c>
      <c r="D197" s="50" t="s">
        <v>333</v>
      </c>
      <c r="E197" s="561"/>
      <c r="F197" s="561"/>
      <c r="G197" s="561"/>
      <c r="H197" s="561"/>
      <c r="I197" s="561"/>
      <c r="J197" s="561"/>
      <c r="K197" s="561"/>
      <c r="L197" s="561"/>
      <c r="M197" s="561"/>
      <c r="N197" s="561"/>
      <c r="O197" s="561"/>
      <c r="P197" s="561"/>
      <c r="Q197" s="561"/>
      <c r="R197" s="561"/>
      <c r="S197" s="561"/>
      <c r="T197" s="561"/>
      <c r="U197" s="561"/>
      <c r="V197" s="561"/>
      <c r="W197" s="561"/>
      <c r="X197" s="561"/>
    </row>
    <row r="198" spans="1:24" s="519" customFormat="1" ht="11.25" hidden="1" x14ac:dyDescent="0.25">
      <c r="C198" s="519" t="s">
        <v>360</v>
      </c>
      <c r="D198" s="50" t="s">
        <v>475</v>
      </c>
      <c r="E198" s="561"/>
      <c r="F198" s="561"/>
      <c r="G198" s="561"/>
      <c r="H198" s="561"/>
      <c r="I198" s="561"/>
      <c r="J198" s="561"/>
      <c r="K198" s="561"/>
      <c r="L198" s="561"/>
      <c r="M198" s="561"/>
      <c r="N198" s="561"/>
      <c r="O198" s="561"/>
      <c r="P198" s="561"/>
      <c r="Q198" s="561"/>
      <c r="R198" s="561"/>
      <c r="S198" s="561"/>
      <c r="T198" s="561"/>
      <c r="U198" s="561"/>
      <c r="V198" s="561"/>
      <c r="W198" s="561"/>
      <c r="X198" s="561"/>
    </row>
    <row r="199" spans="1:24" s="519" customFormat="1" ht="11.25" hidden="1" x14ac:dyDescent="0.25">
      <c r="C199" s="519" t="s">
        <v>334</v>
      </c>
      <c r="D199" s="50" t="s">
        <v>335</v>
      </c>
      <c r="E199" s="561"/>
      <c r="F199" s="561"/>
      <c r="G199" s="561"/>
      <c r="H199" s="561"/>
      <c r="I199" s="561"/>
      <c r="J199" s="561"/>
      <c r="K199" s="561"/>
      <c r="L199" s="561"/>
      <c r="M199" s="561"/>
      <c r="N199" s="561"/>
      <c r="O199" s="561"/>
      <c r="P199" s="561"/>
      <c r="Q199" s="561"/>
      <c r="R199" s="561"/>
      <c r="S199" s="561"/>
      <c r="T199" s="561"/>
      <c r="U199" s="561"/>
      <c r="V199" s="561"/>
      <c r="W199" s="561"/>
      <c r="X199" s="561"/>
    </row>
    <row r="200" spans="1:24" s="519" customFormat="1" ht="11.25" hidden="1" x14ac:dyDescent="0.25">
      <c r="C200" s="519" t="s">
        <v>283</v>
      </c>
      <c r="D200" s="50" t="s">
        <v>284</v>
      </c>
      <c r="E200" s="561"/>
      <c r="F200" s="561"/>
      <c r="G200" s="561"/>
      <c r="H200" s="561"/>
      <c r="I200" s="561"/>
      <c r="J200" s="561"/>
      <c r="K200" s="561"/>
      <c r="L200" s="561"/>
      <c r="M200" s="561"/>
      <c r="N200" s="561"/>
      <c r="O200" s="561"/>
      <c r="P200" s="561"/>
      <c r="Q200" s="561"/>
      <c r="R200" s="561"/>
      <c r="S200" s="561"/>
      <c r="T200" s="561"/>
      <c r="U200" s="561"/>
      <c r="V200" s="561"/>
      <c r="W200" s="561"/>
      <c r="X200" s="561"/>
    </row>
    <row r="201" spans="1:24" s="519" customFormat="1" ht="11.25" hidden="1" x14ac:dyDescent="0.25">
      <c r="C201" s="519" t="s">
        <v>285</v>
      </c>
      <c r="D201" s="50" t="s">
        <v>476</v>
      </c>
      <c r="E201" s="561"/>
      <c r="F201" s="561"/>
      <c r="G201" s="561"/>
      <c r="H201" s="561"/>
      <c r="I201" s="561"/>
      <c r="J201" s="561"/>
      <c r="K201" s="561"/>
      <c r="L201" s="561"/>
      <c r="M201" s="561"/>
      <c r="N201" s="561"/>
      <c r="O201" s="561"/>
      <c r="P201" s="561"/>
      <c r="Q201" s="561"/>
      <c r="R201" s="561"/>
      <c r="S201" s="561"/>
      <c r="T201" s="561"/>
      <c r="U201" s="561"/>
      <c r="V201" s="561"/>
      <c r="W201" s="561"/>
      <c r="X201" s="561"/>
    </row>
    <row r="202" spans="1:24" s="519" customFormat="1" ht="11.25" hidden="1" x14ac:dyDescent="0.25">
      <c r="C202" s="519" t="s">
        <v>387</v>
      </c>
      <c r="D202" s="50" t="s">
        <v>388</v>
      </c>
      <c r="E202" s="561"/>
      <c r="F202" s="561"/>
      <c r="G202" s="561"/>
      <c r="H202" s="561"/>
      <c r="I202" s="561"/>
      <c r="J202" s="561"/>
      <c r="K202" s="561"/>
      <c r="L202" s="561"/>
      <c r="M202" s="561"/>
      <c r="N202" s="561"/>
      <c r="O202" s="561"/>
      <c r="P202" s="561"/>
      <c r="Q202" s="561"/>
      <c r="R202" s="561"/>
      <c r="S202" s="561"/>
      <c r="T202" s="561"/>
      <c r="U202" s="561"/>
      <c r="V202" s="561"/>
      <c r="W202" s="561"/>
      <c r="X202" s="561"/>
    </row>
    <row r="203" spans="1:24" s="519" customFormat="1" ht="11.25" hidden="1" x14ac:dyDescent="0.25">
      <c r="C203" s="519" t="s">
        <v>389</v>
      </c>
      <c r="D203" s="50" t="s">
        <v>391</v>
      </c>
      <c r="E203" s="561"/>
      <c r="F203" s="561"/>
      <c r="G203" s="561"/>
      <c r="H203" s="561"/>
      <c r="I203" s="561"/>
      <c r="J203" s="561"/>
      <c r="K203" s="561"/>
      <c r="L203" s="561"/>
      <c r="M203" s="561"/>
      <c r="N203" s="561"/>
      <c r="O203" s="561"/>
      <c r="P203" s="561"/>
      <c r="Q203" s="561"/>
      <c r="R203" s="561"/>
      <c r="S203" s="561"/>
      <c r="T203" s="561"/>
      <c r="U203" s="561"/>
      <c r="V203" s="561"/>
      <c r="W203" s="561"/>
      <c r="X203" s="561"/>
    </row>
    <row r="204" spans="1:24" s="519" customFormat="1" ht="11.25" hidden="1" x14ac:dyDescent="0.25">
      <c r="C204" s="519" t="s">
        <v>390</v>
      </c>
      <c r="D204" s="50" t="s">
        <v>392</v>
      </c>
      <c r="E204" s="561"/>
      <c r="F204" s="561"/>
      <c r="G204" s="561"/>
      <c r="H204" s="561"/>
      <c r="I204" s="561"/>
      <c r="J204" s="561"/>
      <c r="K204" s="561"/>
      <c r="L204" s="561"/>
      <c r="M204" s="561"/>
      <c r="N204" s="561"/>
      <c r="O204" s="561"/>
      <c r="P204" s="561"/>
      <c r="Q204" s="561"/>
      <c r="R204" s="561"/>
      <c r="S204" s="561"/>
      <c r="T204" s="561"/>
      <c r="U204" s="561"/>
      <c r="V204" s="561"/>
      <c r="W204" s="561"/>
      <c r="X204" s="561"/>
    </row>
    <row r="205" spans="1:24" s="519" customFormat="1" ht="11.25" hidden="1" x14ac:dyDescent="0.25">
      <c r="C205" s="519" t="s">
        <v>437</v>
      </c>
      <c r="D205" s="50" t="s">
        <v>438</v>
      </c>
      <c r="E205" s="561"/>
      <c r="F205" s="561"/>
      <c r="G205" s="561"/>
      <c r="H205" s="561"/>
      <c r="I205" s="561"/>
      <c r="J205" s="561"/>
      <c r="K205" s="561"/>
      <c r="L205" s="561"/>
      <c r="M205" s="561"/>
      <c r="N205" s="561"/>
      <c r="O205" s="561"/>
      <c r="P205" s="561"/>
      <c r="Q205" s="561"/>
      <c r="R205" s="561"/>
      <c r="S205" s="561"/>
      <c r="T205" s="561"/>
      <c r="U205" s="561"/>
      <c r="V205" s="561"/>
      <c r="W205" s="561"/>
      <c r="X205" s="561"/>
    </row>
    <row r="206" spans="1:24" s="519" customFormat="1" ht="11.25" hidden="1" x14ac:dyDescent="0.25">
      <c r="C206" s="519" t="s">
        <v>395</v>
      </c>
      <c r="D206" s="50" t="s">
        <v>396</v>
      </c>
      <c r="E206" s="561"/>
      <c r="F206" s="561"/>
      <c r="G206" s="561"/>
      <c r="H206" s="561"/>
      <c r="I206" s="561"/>
      <c r="J206" s="561"/>
      <c r="K206" s="561"/>
      <c r="L206" s="561"/>
      <c r="M206" s="561"/>
      <c r="N206" s="561"/>
      <c r="O206" s="561"/>
      <c r="P206" s="561"/>
      <c r="Q206" s="561"/>
      <c r="R206" s="561"/>
      <c r="S206" s="561"/>
      <c r="T206" s="561"/>
      <c r="U206" s="561"/>
      <c r="V206" s="561"/>
      <c r="W206" s="561"/>
      <c r="X206" s="561"/>
    </row>
    <row r="207" spans="1:24" s="488" customFormat="1" ht="11.25" x14ac:dyDescent="0.2">
      <c r="A207" s="506"/>
      <c r="C207" s="519" t="s">
        <v>288</v>
      </c>
      <c r="D207" s="50" t="s">
        <v>289</v>
      </c>
      <c r="E207" s="561"/>
      <c r="F207" s="561"/>
      <c r="G207" s="561"/>
      <c r="H207" s="561"/>
      <c r="I207" s="561"/>
      <c r="J207" s="561"/>
      <c r="K207" s="561"/>
      <c r="L207" s="561"/>
      <c r="M207" s="561"/>
      <c r="N207" s="561"/>
      <c r="O207" s="561"/>
      <c r="P207" s="561"/>
      <c r="Q207" s="561"/>
      <c r="R207" s="561"/>
      <c r="S207" s="561"/>
      <c r="T207" s="561"/>
      <c r="U207" s="561"/>
      <c r="V207" s="561"/>
      <c r="W207" s="561"/>
      <c r="X207" s="561"/>
    </row>
    <row r="208" spans="1:24" s="488" customFormat="1" ht="11.25" x14ac:dyDescent="0.2">
      <c r="A208" s="506"/>
      <c r="C208" s="519" t="s">
        <v>290</v>
      </c>
      <c r="D208" s="50" t="s">
        <v>291</v>
      </c>
      <c r="E208" s="561"/>
      <c r="F208" s="561"/>
      <c r="G208" s="561"/>
      <c r="H208" s="561"/>
      <c r="I208" s="561"/>
      <c r="J208" s="561"/>
      <c r="K208" s="561"/>
      <c r="L208" s="561"/>
      <c r="M208" s="561"/>
      <c r="N208" s="561"/>
      <c r="O208" s="561"/>
      <c r="P208" s="561"/>
      <c r="Q208" s="561"/>
      <c r="R208" s="561"/>
      <c r="S208" s="561"/>
      <c r="T208" s="561"/>
      <c r="U208" s="561"/>
      <c r="V208" s="561"/>
      <c r="W208" s="561"/>
      <c r="X208" s="561"/>
    </row>
    <row r="209" spans="1:24" s="488" customFormat="1" ht="11.25" hidden="1" x14ac:dyDescent="0.2">
      <c r="A209" s="506"/>
      <c r="C209" s="519" t="s">
        <v>292</v>
      </c>
      <c r="D209" s="50" t="s">
        <v>293</v>
      </c>
      <c r="E209" s="561"/>
      <c r="F209" s="561"/>
      <c r="G209" s="561"/>
      <c r="H209" s="561"/>
      <c r="I209" s="561"/>
      <c r="J209" s="561"/>
      <c r="K209" s="561"/>
      <c r="L209" s="561"/>
      <c r="M209" s="561"/>
      <c r="N209" s="561"/>
      <c r="O209" s="561"/>
      <c r="P209" s="561"/>
      <c r="Q209" s="561"/>
      <c r="R209" s="561"/>
      <c r="S209" s="561"/>
      <c r="T209" s="561"/>
      <c r="U209" s="561"/>
      <c r="V209" s="561"/>
      <c r="W209" s="561"/>
      <c r="X209" s="561"/>
    </row>
    <row r="210" spans="1:24" s="506" customFormat="1" ht="11.25" hidden="1" x14ac:dyDescent="0.2">
      <c r="C210" s="519" t="s">
        <v>320</v>
      </c>
      <c r="D210" s="50" t="s">
        <v>321</v>
      </c>
      <c r="E210" s="561"/>
      <c r="F210" s="561"/>
      <c r="G210" s="561"/>
      <c r="H210" s="561"/>
      <c r="I210" s="561"/>
      <c r="J210" s="561"/>
      <c r="K210" s="561"/>
      <c r="L210" s="561"/>
      <c r="M210" s="561"/>
      <c r="N210" s="561"/>
      <c r="O210" s="561"/>
      <c r="P210" s="561"/>
      <c r="Q210" s="561"/>
      <c r="R210" s="561"/>
      <c r="S210" s="561"/>
      <c r="T210" s="561"/>
      <c r="U210" s="561"/>
      <c r="V210" s="561"/>
      <c r="W210" s="561"/>
      <c r="X210" s="561"/>
    </row>
    <row r="211" spans="1:24" s="506" customFormat="1" ht="11.25" x14ac:dyDescent="0.2">
      <c r="C211" s="519" t="s">
        <v>470</v>
      </c>
      <c r="D211" s="50" t="s">
        <v>471</v>
      </c>
      <c r="E211" s="561"/>
      <c r="F211" s="561"/>
      <c r="G211" s="561"/>
      <c r="H211" s="561"/>
      <c r="I211" s="561"/>
      <c r="J211" s="561"/>
      <c r="K211" s="561"/>
      <c r="L211" s="561"/>
      <c r="M211" s="561"/>
      <c r="N211" s="561"/>
      <c r="O211" s="561"/>
      <c r="P211" s="561"/>
      <c r="Q211" s="561"/>
      <c r="R211" s="561"/>
      <c r="S211" s="561"/>
      <c r="T211" s="561"/>
      <c r="U211" s="561"/>
      <c r="V211" s="561"/>
      <c r="W211" s="561"/>
      <c r="X211" s="561"/>
    </row>
    <row r="212" spans="1:24" s="506" customFormat="1" ht="11.25" hidden="1" x14ac:dyDescent="0.2">
      <c r="C212" s="519" t="s">
        <v>294</v>
      </c>
      <c r="D212" s="519" t="s">
        <v>295</v>
      </c>
      <c r="E212" s="561"/>
      <c r="F212" s="561"/>
      <c r="G212" s="561"/>
      <c r="H212" s="561"/>
      <c r="I212" s="561"/>
      <c r="J212" s="561"/>
      <c r="K212" s="561"/>
      <c r="L212" s="561"/>
      <c r="M212" s="561"/>
      <c r="N212" s="561"/>
      <c r="O212" s="561"/>
      <c r="P212" s="561"/>
      <c r="Q212" s="561"/>
      <c r="R212" s="561"/>
      <c r="S212" s="561"/>
      <c r="T212" s="561"/>
      <c r="U212" s="561"/>
      <c r="V212" s="561"/>
      <c r="W212" s="561"/>
      <c r="X212" s="561"/>
    </row>
    <row r="213" spans="1:24" s="506" customFormat="1" ht="11.25" x14ac:dyDescent="0.2">
      <c r="C213" s="519" t="s">
        <v>336</v>
      </c>
      <c r="D213" s="50" t="s">
        <v>296</v>
      </c>
      <c r="E213" s="561"/>
      <c r="F213" s="561"/>
      <c r="G213" s="561"/>
      <c r="H213" s="561"/>
      <c r="I213" s="561"/>
      <c r="J213" s="561"/>
      <c r="K213" s="561"/>
      <c r="L213" s="561"/>
      <c r="M213" s="561"/>
      <c r="N213" s="561"/>
      <c r="O213" s="561"/>
      <c r="P213" s="561"/>
      <c r="Q213" s="561"/>
      <c r="R213" s="561"/>
      <c r="S213" s="561"/>
      <c r="T213" s="561"/>
      <c r="U213" s="561"/>
      <c r="V213" s="561"/>
      <c r="W213" s="561"/>
      <c r="X213" s="81" t="s">
        <v>297</v>
      </c>
    </row>
    <row r="214" spans="1:24" s="506" customFormat="1" ht="11.25" x14ac:dyDescent="0.2">
      <c r="C214" s="585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81" t="s">
        <v>298</v>
      </c>
    </row>
    <row r="215" spans="1:24" s="506" customFormat="1" ht="11.25" x14ac:dyDescent="0.2">
      <c r="C215" s="585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81" t="s">
        <v>299</v>
      </c>
    </row>
    <row r="216" spans="1:24" s="506" customFormat="1" ht="11.25" x14ac:dyDescent="0.2">
      <c r="C216" s="585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81" t="s">
        <v>300</v>
      </c>
    </row>
    <row r="217" spans="1:24" s="506" customFormat="1" ht="11.25" x14ac:dyDescent="0.2">
      <c r="C217" s="586"/>
      <c r="L217" s="587"/>
    </row>
    <row r="221" spans="1:24" x14ac:dyDescent="0.2">
      <c r="L221" s="171"/>
    </row>
    <row r="222" spans="1:24" x14ac:dyDescent="0.2">
      <c r="L222" s="171"/>
    </row>
    <row r="550" spans="3:23" x14ac:dyDescent="0.2">
      <c r="C550" s="169"/>
      <c r="E550" s="172"/>
      <c r="L550" s="173"/>
      <c r="Q550" s="172"/>
      <c r="R550" s="172"/>
      <c r="S550" s="172"/>
      <c r="T550" s="172"/>
      <c r="U550" s="172"/>
      <c r="V550" s="172"/>
      <c r="W550" s="172"/>
    </row>
    <row r="1048574" spans="28:28" x14ac:dyDescent="0.2">
      <c r="AB1048574" s="28">
        <f>SUM(E1048574:X1048576)</f>
        <v>0</v>
      </c>
    </row>
  </sheetData>
  <mergeCells count="2">
    <mergeCell ref="C167:D167"/>
    <mergeCell ref="C166:D166"/>
  </mergeCells>
  <phoneticPr fontId="4" type="noConversion"/>
  <printOptions horizontalCentered="1"/>
  <pageMargins left="0.35433070866141736" right="0.31496062992125984" top="0.8" bottom="0.43307086614173229" header="0.27559055118110237" footer="0"/>
  <pageSetup paperSize="9" firstPageNumber="17" orientation="portrait" useFirstPageNumber="1" r:id="rId1"/>
  <headerFooter>
    <oddHeader xml:space="preserve">&amp;C&amp;"Arial,Regular"&amp;8C/53/INF/7
ANNEX III / ANNEXE III / ANLAGE III / ANEXO III
</oddHead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 C_53_INF_7(1)</vt:lpstr>
      <vt:lpstr>C_53_INF_7(2)_part1</vt:lpstr>
      <vt:lpstr>C_53_INF_7(2)_part2</vt:lpstr>
      <vt:lpstr>'C_53_INF_7(2)_part1'!_GoBack</vt:lpstr>
      <vt:lpstr>' C_53_INF_7(1)'!Criteria</vt:lpstr>
      <vt:lpstr>' C_53_INF_7(1)'!Print_Area</vt:lpstr>
      <vt:lpstr>'C_53_INF_7(2)_part1'!Print_Area</vt:lpstr>
      <vt:lpstr>'C_53_INF_7(2)_part2'!Print_Area</vt:lpstr>
      <vt:lpstr>'C_53_INF_7(2)_part1'!Print_Titles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buton/besse</dc:creator>
  <dc:description>remove * next to IT - 2002 - 1,871 for Corr. version or for C/38/7 in 2004</dc:description>
  <cp:lastModifiedBy>SANCHEZ VIZCAINO GOMEZ Rosa Maria</cp:lastModifiedBy>
  <cp:lastPrinted>2019-09-25T15:57:20Z</cp:lastPrinted>
  <dcterms:created xsi:type="dcterms:W3CDTF">1999-10-07T17:34:17Z</dcterms:created>
  <dcterms:modified xsi:type="dcterms:W3CDTF">2019-10-11T19:09:06Z</dcterms:modified>
</cp:coreProperties>
</file>