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620" yWindow="1650" windowWidth="15330" windowHeight="9210"/>
  </bookViews>
  <sheets>
    <sheet name=" C_48_7 (1)" sheetId="1" r:id="rId1"/>
    <sheet name="C_48_7(2)_part1" sheetId="3" r:id="rId2"/>
    <sheet name="C_48_7(2)_part2" sheetId="4" r:id="rId3"/>
  </sheets>
  <definedNames>
    <definedName name="_xlnm._FilterDatabase" localSheetId="0" hidden="1">' C_48_7 (1)'!$A$26:$BA$26</definedName>
    <definedName name="_xlnm.Criteria" localSheetId="0">' C_48_7 (1)'!$E$8</definedName>
    <definedName name="H">#REF!</definedName>
    <definedName name="_xlnm.Print_Area" localSheetId="0">' C_48_7 (1)'!$C$1:$O$1446</definedName>
    <definedName name="_xlnm.Print_Area" localSheetId="1">'C_48_7(2)_part1'!$B$1:$BP$159</definedName>
    <definedName name="_xlnm.Print_Area" localSheetId="2">'C_48_7(2)_part2'!$B$1:$W$203</definedName>
    <definedName name="_xlnm.Print_Titles" localSheetId="1">'C_48_7(2)_part1'!$6:$7</definedName>
  </definedNames>
  <calcPr calcId="145621"/>
</workbook>
</file>

<file path=xl/calcChain.xml><?xml version="1.0" encoding="utf-8"?>
<calcChain xmlns="http://schemas.openxmlformats.org/spreadsheetml/2006/main">
  <c r="L548" i="1" l="1"/>
  <c r="L547" i="1"/>
  <c r="L546" i="1"/>
  <c r="L545" i="1"/>
  <c r="L583" i="1"/>
  <c r="L584" i="1"/>
  <c r="L585" i="1"/>
  <c r="L586" i="1"/>
  <c r="L587" i="1"/>
  <c r="L590" i="1"/>
  <c r="L591" i="1"/>
  <c r="L592" i="1"/>
  <c r="L593" i="1"/>
  <c r="L594" i="1"/>
  <c r="L635" i="1"/>
  <c r="L636" i="1"/>
  <c r="L637" i="1"/>
  <c r="L638" i="1"/>
  <c r="L639" i="1"/>
  <c r="L665" i="1"/>
  <c r="L666" i="1"/>
  <c r="L667" i="1"/>
  <c r="L668" i="1"/>
  <c r="L669" i="1"/>
  <c r="L696" i="1"/>
  <c r="L697" i="1"/>
  <c r="L698" i="1"/>
  <c r="L699" i="1"/>
  <c r="L700" i="1"/>
  <c r="L705" i="1"/>
  <c r="L706" i="1"/>
  <c r="L707" i="1"/>
  <c r="L708" i="1"/>
  <c r="L739" i="1"/>
  <c r="L738" i="1"/>
  <c r="L737" i="1"/>
  <c r="L736" i="1"/>
  <c r="L735" i="1"/>
  <c r="L746" i="1"/>
  <c r="L749" i="1"/>
  <c r="L775" i="1"/>
  <c r="L776" i="1"/>
  <c r="L777" i="1"/>
  <c r="L778" i="1"/>
  <c r="L779" i="1"/>
  <c r="L791" i="1"/>
  <c r="L790" i="1"/>
  <c r="L789" i="1"/>
  <c r="L788" i="1"/>
  <c r="L787" i="1"/>
  <c r="L786" i="1"/>
  <c r="L785" i="1"/>
  <c r="L784" i="1"/>
  <c r="L783" i="1"/>
  <c r="L782" i="1"/>
  <c r="L781" i="1"/>
  <c r="L792" i="1"/>
  <c r="L794" i="1"/>
  <c r="L793" i="1"/>
  <c r="L795" i="1"/>
  <c r="L808" i="1"/>
  <c r="L809" i="1"/>
  <c r="L810" i="1"/>
  <c r="L811" i="1"/>
  <c r="L812" i="1"/>
  <c r="L826" i="1"/>
  <c r="L827" i="1"/>
  <c r="L828" i="1"/>
  <c r="L829" i="1"/>
  <c r="L830" i="1"/>
  <c r="L837" i="1"/>
  <c r="L838" i="1"/>
  <c r="L839" i="1"/>
  <c r="L840" i="1"/>
  <c r="L841" i="1"/>
  <c r="L851" i="1"/>
  <c r="L852" i="1"/>
  <c r="L853" i="1"/>
  <c r="L854" i="1"/>
  <c r="L855" i="1"/>
  <c r="L860" i="1"/>
  <c r="L861" i="1"/>
  <c r="L862" i="1"/>
  <c r="L863" i="1"/>
  <c r="L864" i="1"/>
  <c r="L874" i="1"/>
  <c r="L875" i="1"/>
  <c r="L876" i="1"/>
  <c r="L877" i="1"/>
  <c r="L878" i="1"/>
  <c r="L891" i="1"/>
  <c r="L892" i="1"/>
  <c r="L893" i="1"/>
  <c r="L894" i="1"/>
  <c r="L895" i="1"/>
  <c r="L908" i="1"/>
  <c r="L909" i="1"/>
  <c r="L910" i="1"/>
  <c r="L911" i="1"/>
  <c r="L912" i="1"/>
  <c r="L961" i="1"/>
  <c r="L962" i="1"/>
  <c r="L963" i="1"/>
  <c r="L964" i="1"/>
  <c r="L965" i="1"/>
  <c r="L984" i="1"/>
  <c r="L985" i="1"/>
  <c r="L986" i="1"/>
  <c r="L987" i="1"/>
  <c r="L988" i="1"/>
  <c r="L1022" i="1"/>
  <c r="L1023" i="1"/>
  <c r="L1024" i="1"/>
  <c r="L1025" i="1"/>
  <c r="L1026" i="1"/>
  <c r="L1028" i="1"/>
  <c r="L1042" i="1"/>
  <c r="L1043" i="1"/>
  <c r="L1044" i="1"/>
  <c r="L1045" i="1"/>
  <c r="L1046" i="1"/>
  <c r="L1048" i="1"/>
  <c r="L1049" i="1"/>
  <c r="L1050" i="1"/>
  <c r="L1051" i="1"/>
  <c r="L1056" i="1"/>
  <c r="L1057" i="1"/>
  <c r="L1058" i="1"/>
  <c r="L1059" i="1"/>
  <c r="L1060" i="1"/>
  <c r="L1079" i="1"/>
  <c r="L1080" i="1"/>
  <c r="L1081" i="1"/>
  <c r="L1082" i="1"/>
  <c r="L1083" i="1"/>
  <c r="L1097" i="1"/>
  <c r="L1098" i="1"/>
  <c r="L1099" i="1"/>
  <c r="L1100" i="1"/>
  <c r="L1101" i="1"/>
  <c r="L1118" i="1"/>
  <c r="L1119" i="1"/>
  <c r="L1120" i="1"/>
  <c r="L1121" i="1"/>
  <c r="L1122" i="1"/>
  <c r="BO162" i="3" l="1"/>
  <c r="BP66" i="3" l="1"/>
  <c r="BP67" i="3"/>
  <c r="BP68" i="3"/>
  <c r="BP71" i="3"/>
  <c r="BP72" i="3"/>
  <c r="BP73" i="3"/>
  <c r="BP74" i="3"/>
  <c r="BP81" i="3"/>
  <c r="BP82" i="3"/>
  <c r="BP87" i="3"/>
  <c r="BP88" i="3"/>
  <c r="BP133" i="3"/>
  <c r="BP134" i="3"/>
  <c r="BP127" i="3"/>
  <c r="BP128" i="3"/>
  <c r="BP129" i="3"/>
  <c r="BP130" i="3"/>
  <c r="BP125" i="3"/>
  <c r="BP137" i="3"/>
  <c r="BP138" i="3"/>
  <c r="BP63" i="3"/>
  <c r="BP58" i="3"/>
  <c r="BP55" i="3"/>
  <c r="BP56" i="3"/>
  <c r="BO161" i="3"/>
  <c r="V205" i="4"/>
  <c r="V204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H205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H204" i="4"/>
  <c r="L1470" i="1"/>
  <c r="K1470" i="1"/>
  <c r="J1470" i="1"/>
  <c r="I1470" i="1"/>
  <c r="H1470" i="1"/>
  <c r="G1470" i="1"/>
  <c r="M1470" i="1"/>
  <c r="E166" i="3"/>
  <c r="F166" i="3"/>
  <c r="H166" i="3"/>
  <c r="K166" i="3"/>
  <c r="L166" i="3"/>
  <c r="M166" i="3"/>
  <c r="N166" i="3"/>
  <c r="O166" i="3"/>
  <c r="P166" i="3"/>
  <c r="Q166" i="3"/>
  <c r="R166" i="3"/>
  <c r="S166" i="3"/>
  <c r="U166" i="3"/>
  <c r="V166" i="3"/>
  <c r="X166" i="3"/>
  <c r="Y166" i="3"/>
  <c r="Z166" i="3"/>
  <c r="AA166" i="3"/>
  <c r="AD166" i="3"/>
  <c r="AE166" i="3"/>
  <c r="AF166" i="3"/>
  <c r="AG166" i="3"/>
  <c r="AH166" i="3"/>
  <c r="AI166" i="3"/>
  <c r="AK166" i="3"/>
  <c r="AL166" i="3"/>
  <c r="AM166" i="3"/>
  <c r="AP166" i="3"/>
  <c r="AR166" i="3"/>
  <c r="AS166" i="3"/>
  <c r="AT166" i="3"/>
  <c r="AU166" i="3"/>
  <c r="AV166" i="3"/>
  <c r="AW166" i="3"/>
  <c r="AX166" i="3"/>
  <c r="AY166" i="3"/>
  <c r="AZ166" i="3"/>
  <c r="BB166" i="3"/>
  <c r="BC166" i="3"/>
  <c r="BD166" i="3"/>
  <c r="BE166" i="3"/>
  <c r="BF166" i="3"/>
  <c r="BG166" i="3"/>
  <c r="BH166" i="3"/>
  <c r="BI166" i="3"/>
  <c r="BJ166" i="3"/>
  <c r="BK166" i="3"/>
  <c r="BN166" i="3"/>
  <c r="BO166" i="3"/>
  <c r="D166" i="3"/>
  <c r="AO156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D163" i="3"/>
  <c r="N1470" i="1"/>
  <c r="N1481" i="1"/>
  <c r="N1471" i="1" l="1"/>
  <c r="N1469" i="1"/>
  <c r="M1469" i="1"/>
  <c r="L1469" i="1"/>
  <c r="K1469" i="1"/>
  <c r="J1469" i="1"/>
  <c r="I1469" i="1"/>
  <c r="H1469" i="1"/>
  <c r="N1468" i="1"/>
  <c r="M1468" i="1"/>
  <c r="L1468" i="1"/>
  <c r="K1468" i="1"/>
  <c r="J1468" i="1"/>
  <c r="I1468" i="1"/>
  <c r="H1468" i="1"/>
  <c r="N1467" i="1"/>
  <c r="M1467" i="1"/>
  <c r="L1467" i="1"/>
  <c r="K1467" i="1"/>
  <c r="J1467" i="1"/>
  <c r="I1467" i="1"/>
  <c r="H1467" i="1"/>
  <c r="H1471" i="1" s="1"/>
  <c r="G1469" i="1"/>
  <c r="G1467" i="1"/>
  <c r="L1440" i="1"/>
  <c r="L1439" i="1"/>
  <c r="I1440" i="1"/>
  <c r="I1439" i="1"/>
  <c r="M1481" i="1"/>
  <c r="L1481" i="1"/>
  <c r="K1481" i="1"/>
  <c r="J1481" i="1"/>
  <c r="I1481" i="1"/>
  <c r="H1481" i="1"/>
  <c r="H1475" i="1"/>
  <c r="G1475" i="1"/>
  <c r="G1481" i="1"/>
  <c r="G1477" i="1"/>
  <c r="L1471" i="1" l="1"/>
  <c r="I1471" i="1"/>
  <c r="J1471" i="1"/>
  <c r="K1471" i="1"/>
  <c r="M1471" i="1"/>
  <c r="I31" i="1"/>
  <c r="BL162" i="3" l="1"/>
  <c r="BL161" i="3"/>
  <c r="AZ161" i="3"/>
  <c r="AZ155" i="3" s="1"/>
  <c r="BB161" i="3"/>
  <c r="BB155" i="3" s="1"/>
  <c r="BA161" i="3"/>
  <c r="BC162" i="3"/>
  <c r="BB162" i="3"/>
  <c r="BB156" i="3" s="1"/>
  <c r="BA162" i="3"/>
  <c r="AZ162" i="3"/>
  <c r="AY162" i="3"/>
  <c r="AX162" i="3"/>
  <c r="AW162" i="3"/>
  <c r="AV162" i="3"/>
  <c r="AU162" i="3"/>
  <c r="AT162" i="3"/>
  <c r="AS162" i="3"/>
  <c r="AR162" i="3"/>
  <c r="AQ162" i="3"/>
  <c r="G162" i="3"/>
  <c r="G161" i="3"/>
  <c r="H161" i="3"/>
  <c r="H155" i="3" s="1"/>
  <c r="BG162" i="3"/>
  <c r="BG156" i="3" s="1"/>
  <c r="R162" i="3"/>
  <c r="Q162" i="3"/>
  <c r="P162" i="3"/>
  <c r="O162" i="3"/>
  <c r="N162" i="3"/>
  <c r="M162" i="3"/>
  <c r="L162" i="3"/>
  <c r="K162" i="3"/>
  <c r="H162" i="3"/>
  <c r="H156" i="3" s="1"/>
  <c r="F162" i="3"/>
  <c r="E162" i="3"/>
  <c r="E156" i="3" s="1"/>
  <c r="BK161" i="3"/>
  <c r="BK155" i="3" s="1"/>
  <c r="BJ161" i="3"/>
  <c r="BJ155" i="3" s="1"/>
  <c r="BI161" i="3"/>
  <c r="BI155" i="3" s="1"/>
  <c r="BH161" i="3"/>
  <c r="BH155" i="3" s="1"/>
  <c r="BG161" i="3"/>
  <c r="BG155" i="3" s="1"/>
  <c r="BF161" i="3"/>
  <c r="BF155" i="3" s="1"/>
  <c r="BE161" i="3"/>
  <c r="BE155" i="3" s="1"/>
  <c r="AU161" i="3"/>
  <c r="AU155" i="3" s="1"/>
  <c r="AT161" i="3"/>
  <c r="AT155" i="3" s="1"/>
  <c r="AS161" i="3"/>
  <c r="AS155" i="3" s="1"/>
  <c r="AR161" i="3"/>
  <c r="AR155" i="3" s="1"/>
  <c r="AQ161" i="3"/>
  <c r="AP161" i="3"/>
  <c r="AP155" i="3" s="1"/>
  <c r="AM161" i="3"/>
  <c r="AM155" i="3" s="1"/>
  <c r="AL161" i="3"/>
  <c r="AL155" i="3" s="1"/>
  <c r="AK161" i="3"/>
  <c r="AK155" i="3" s="1"/>
  <c r="AI161" i="3"/>
  <c r="AI155" i="3" s="1"/>
  <c r="AH161" i="3"/>
  <c r="AH155" i="3" s="1"/>
  <c r="AG161" i="3"/>
  <c r="AG155" i="3" s="1"/>
  <c r="V161" i="3"/>
  <c r="V155" i="3" s="1"/>
  <c r="AF161" i="3"/>
  <c r="AF155" i="3" s="1"/>
  <c r="AE161" i="3"/>
  <c r="AE155" i="3" s="1"/>
  <c r="AD161" i="3"/>
  <c r="AD155" i="3" s="1"/>
  <c r="AC161" i="3"/>
  <c r="AB161" i="3"/>
  <c r="AA161" i="3"/>
  <c r="AA155" i="3" s="1"/>
  <c r="Z161" i="3"/>
  <c r="Z155" i="3" s="1"/>
  <c r="Y161" i="3"/>
  <c r="Y155" i="3" s="1"/>
  <c r="X161" i="3"/>
  <c r="X155" i="3" s="1"/>
  <c r="W161" i="3"/>
  <c r="U161" i="3"/>
  <c r="U155" i="3" s="1"/>
  <c r="T161" i="3"/>
  <c r="S161" i="3"/>
  <c r="S155" i="3" s="1"/>
  <c r="R161" i="3"/>
  <c r="R155" i="3" s="1"/>
  <c r="Q161" i="3"/>
  <c r="Q155" i="3" s="1"/>
  <c r="P161" i="3"/>
  <c r="P155" i="3" s="1"/>
  <c r="O161" i="3"/>
  <c r="O155" i="3" s="1"/>
  <c r="N161" i="3"/>
  <c r="N155" i="3" s="1"/>
  <c r="M161" i="3"/>
  <c r="M155" i="3" s="1"/>
  <c r="L161" i="3"/>
  <c r="L155" i="3" s="1"/>
  <c r="K161" i="3"/>
  <c r="K155" i="3" s="1"/>
  <c r="F161" i="3"/>
  <c r="F155" i="3" s="1"/>
  <c r="E161" i="3"/>
  <c r="E155" i="3" s="1"/>
  <c r="D162" i="3"/>
  <c r="D156" i="3" s="1"/>
  <c r="BP19" i="3"/>
  <c r="BP18" i="3"/>
  <c r="BP22" i="3"/>
  <c r="BP21" i="3"/>
  <c r="BP17" i="3"/>
  <c r="BP14" i="3"/>
  <c r="BP13" i="3"/>
  <c r="BP12" i="3"/>
  <c r="BP11" i="3"/>
  <c r="BP10" i="3"/>
  <c r="BP9" i="3"/>
  <c r="BP40" i="3"/>
  <c r="BP39" i="3"/>
  <c r="BP48" i="3"/>
  <c r="BP47" i="3"/>
  <c r="BP76" i="3"/>
  <c r="BP75" i="3"/>
  <c r="BP149" i="3"/>
  <c r="BP148" i="3"/>
  <c r="BP147" i="3"/>
  <c r="BP120" i="3"/>
  <c r="BP119" i="3"/>
  <c r="BP118" i="3"/>
  <c r="BP117" i="3"/>
  <c r="BP116" i="3"/>
  <c r="BP115" i="3"/>
  <c r="BP114" i="3"/>
  <c r="BP113" i="3"/>
  <c r="BP112" i="3"/>
  <c r="BP111" i="3"/>
  <c r="BP110" i="3"/>
  <c r="BP109" i="3"/>
  <c r="BP108" i="3"/>
  <c r="BP107" i="3"/>
  <c r="BP106" i="3"/>
  <c r="BP105" i="3"/>
  <c r="BP104" i="3"/>
  <c r="BP103" i="3"/>
  <c r="BP102" i="3"/>
  <c r="BP101" i="3"/>
  <c r="BP100" i="3"/>
  <c r="BP99" i="3"/>
  <c r="BP98" i="3"/>
  <c r="BP97" i="3"/>
  <c r="BP96" i="3"/>
  <c r="BP95" i="3"/>
  <c r="BP94" i="3"/>
  <c r="BP93" i="3"/>
  <c r="BP92" i="3"/>
  <c r="BP91" i="3"/>
  <c r="BH162" i="3"/>
  <c r="BF162" i="3"/>
  <c r="BE162" i="3"/>
  <c r="T155" i="3" l="1"/>
  <c r="BQ161" i="3"/>
  <c r="T163" i="3"/>
  <c r="BQ163" i="3" s="1"/>
  <c r="T166" i="3"/>
  <c r="G1468" i="1"/>
  <c r="G1461" i="1"/>
  <c r="AH1470" i="1"/>
  <c r="AH1469" i="1"/>
  <c r="AH1468" i="1"/>
  <c r="AH1467" i="1"/>
  <c r="L1281" i="1"/>
  <c r="I1281" i="1"/>
  <c r="AH1471" i="1" l="1"/>
  <c r="G1471" i="1" l="1"/>
  <c r="N1457" i="1"/>
  <c r="AH1439" i="1"/>
  <c r="AH1429" i="1"/>
  <c r="AH1397" i="1"/>
  <c r="AH1388" i="1"/>
  <c r="AH1378" i="1"/>
  <c r="AH1358" i="1"/>
  <c r="AH1328" i="1"/>
  <c r="AH1298" i="1"/>
  <c r="AH1266" i="1"/>
  <c r="AH1256" i="1"/>
  <c r="AH1241" i="1"/>
  <c r="AH1219" i="1"/>
  <c r="AH1190" i="1"/>
  <c r="AH1160" i="1"/>
  <c r="AH1139" i="1"/>
  <c r="AH1135" i="1"/>
  <c r="AH1121" i="1"/>
  <c r="AH1100" i="1"/>
  <c r="AH1082" i="1"/>
  <c r="AH1059" i="1"/>
  <c r="AH1050" i="1"/>
  <c r="AH1045" i="1"/>
  <c r="AH1025" i="1"/>
  <c r="AH987" i="1"/>
  <c r="AH964" i="1"/>
  <c r="AH911" i="1"/>
  <c r="AH894" i="1"/>
  <c r="AH877" i="1"/>
  <c r="AH863" i="1"/>
  <c r="AH854" i="1"/>
  <c r="AH840" i="1"/>
  <c r="AH829" i="1"/>
  <c r="AH811" i="1"/>
  <c r="AH794" i="1"/>
  <c r="AH778" i="1"/>
  <c r="AH738" i="1"/>
  <c r="AH699" i="1"/>
  <c r="AH668" i="1"/>
  <c r="AH638" i="1"/>
  <c r="AH608" i="1"/>
  <c r="AH593" i="1"/>
  <c r="AH586" i="1"/>
  <c r="AH547" i="1"/>
  <c r="AH504" i="1"/>
  <c r="AH483" i="1"/>
  <c r="AH452" i="1"/>
  <c r="AH436" i="1"/>
  <c r="AH410" i="1"/>
  <c r="AH378" i="1"/>
  <c r="AH325" i="1"/>
  <c r="AH298" i="1"/>
  <c r="AH279" i="1"/>
  <c r="AH264" i="1"/>
  <c r="AH241" i="1"/>
  <c r="AH211" i="1"/>
  <c r="AH187" i="1"/>
  <c r="AH173" i="1"/>
  <c r="AH157" i="1"/>
  <c r="AH1463" i="1" l="1"/>
  <c r="AH139" i="1"/>
  <c r="AH123" i="1"/>
  <c r="AH83" i="1"/>
  <c r="AH82" i="1"/>
  <c r="AH57" i="1"/>
  <c r="AH1461" i="1" l="1"/>
  <c r="BO156" i="3"/>
  <c r="BN162" i="3" l="1"/>
  <c r="BN156" i="3" s="1"/>
  <c r="BM162" i="3"/>
  <c r="BK162" i="3"/>
  <c r="BK156" i="3" s="1"/>
  <c r="BJ162" i="3"/>
  <c r="BJ156" i="3" s="1"/>
  <c r="BI162" i="3"/>
  <c r="BI156" i="3" s="1"/>
  <c r="BH156" i="3"/>
  <c r="BF156" i="3"/>
  <c r="BE156" i="3"/>
  <c r="BD162" i="3"/>
  <c r="BD156" i="3" s="1"/>
  <c r="BC156" i="3"/>
  <c r="AZ156" i="3"/>
  <c r="AY156" i="3"/>
  <c r="AX156" i="3"/>
  <c r="AW156" i="3"/>
  <c r="AV156" i="3"/>
  <c r="AU156" i="3"/>
  <c r="AT156" i="3"/>
  <c r="AS156" i="3"/>
  <c r="AR156" i="3"/>
  <c r="AP162" i="3"/>
  <c r="AP156" i="3" s="1"/>
  <c r="AO162" i="3"/>
  <c r="AN162" i="3"/>
  <c r="AM162" i="3"/>
  <c r="AM156" i="3" s="1"/>
  <c r="AL162" i="3"/>
  <c r="AL156" i="3" s="1"/>
  <c r="AK162" i="3"/>
  <c r="AK156" i="3" s="1"/>
  <c r="AJ162" i="3"/>
  <c r="AI162" i="3"/>
  <c r="AI156" i="3" s="1"/>
  <c r="AH162" i="3"/>
  <c r="AH156" i="3" s="1"/>
  <c r="AG162" i="3"/>
  <c r="AG156" i="3" s="1"/>
  <c r="AF162" i="3"/>
  <c r="AF156" i="3" s="1"/>
  <c r="AE162" i="3"/>
  <c r="AE156" i="3" s="1"/>
  <c r="AD162" i="3"/>
  <c r="AD156" i="3" s="1"/>
  <c r="AC162" i="3"/>
  <c r="AB162" i="3"/>
  <c r="AA162" i="3"/>
  <c r="AA156" i="3" s="1"/>
  <c r="Z162" i="3"/>
  <c r="Z156" i="3" s="1"/>
  <c r="Y162" i="3"/>
  <c r="Y156" i="3" s="1"/>
  <c r="X162" i="3"/>
  <c r="X156" i="3" s="1"/>
  <c r="W162" i="3"/>
  <c r="V162" i="3"/>
  <c r="V156" i="3" s="1"/>
  <c r="U162" i="3"/>
  <c r="U156" i="3" s="1"/>
  <c r="T162" i="3"/>
  <c r="T156" i="3" s="1"/>
  <c r="S162" i="3"/>
  <c r="S156" i="3" s="1"/>
  <c r="R156" i="3"/>
  <c r="Q156" i="3"/>
  <c r="P156" i="3"/>
  <c r="O156" i="3"/>
  <c r="N156" i="3"/>
  <c r="M156" i="3"/>
  <c r="L156" i="3"/>
  <c r="K156" i="3"/>
  <c r="J162" i="3"/>
  <c r="I162" i="3"/>
  <c r="F156" i="3"/>
  <c r="BO155" i="3"/>
  <c r="BN161" i="3"/>
  <c r="BN155" i="3" s="1"/>
  <c r="BM161" i="3"/>
  <c r="BD161" i="3"/>
  <c r="BD155" i="3" s="1"/>
  <c r="BC161" i="3"/>
  <c r="BC155" i="3" s="1"/>
  <c r="AY161" i="3"/>
  <c r="AY155" i="3" s="1"/>
  <c r="AX161" i="3"/>
  <c r="AX155" i="3" s="1"/>
  <c r="AW161" i="3"/>
  <c r="AW155" i="3" s="1"/>
  <c r="AV161" i="3"/>
  <c r="AV155" i="3" s="1"/>
  <c r="AO161" i="3"/>
  <c r="AN161" i="3"/>
  <c r="AJ161" i="3"/>
  <c r="J161" i="3"/>
  <c r="I161" i="3"/>
  <c r="D161" i="3"/>
  <c r="D155" i="3" s="1"/>
  <c r="N1479" i="1"/>
  <c r="M1479" i="1"/>
  <c r="K1479" i="1"/>
  <c r="J1479" i="1"/>
  <c r="N1464" i="1"/>
  <c r="M1464" i="1"/>
  <c r="K1464" i="1"/>
  <c r="J1464" i="1"/>
  <c r="H1464" i="1"/>
  <c r="N1463" i="1"/>
  <c r="M1463" i="1"/>
  <c r="L1463" i="1"/>
  <c r="K1463" i="1"/>
  <c r="J1463" i="1"/>
  <c r="I1463" i="1"/>
  <c r="H1463" i="1"/>
  <c r="N1462" i="1"/>
  <c r="M1462" i="1"/>
  <c r="K1462" i="1"/>
  <c r="J1462" i="1"/>
  <c r="N1461" i="1"/>
  <c r="M1461" i="1"/>
  <c r="L1461" i="1"/>
  <c r="K1461" i="1"/>
  <c r="J1461" i="1"/>
  <c r="H1479" i="1"/>
  <c r="I1461" i="1"/>
  <c r="H1462" i="1"/>
  <c r="H1461" i="1"/>
  <c r="G1464" i="1"/>
  <c r="G1463" i="1"/>
  <c r="G1462" i="1"/>
  <c r="G1455" i="1"/>
  <c r="G1457" i="1"/>
  <c r="G1479" i="1"/>
  <c r="BQ162" i="3" l="1"/>
  <c r="M1465" i="1"/>
  <c r="K1465" i="1"/>
  <c r="J1465" i="1"/>
  <c r="N1465" i="1"/>
  <c r="G1465" i="1"/>
  <c r="H1465" i="1"/>
  <c r="BP150" i="3"/>
  <c r="BP136" i="3" l="1"/>
  <c r="BP135" i="3"/>
  <c r="BP122" i="3" l="1"/>
  <c r="BP121" i="3"/>
  <c r="BP159" i="3" l="1"/>
  <c r="BP158" i="3"/>
  <c r="BP152" i="3"/>
  <c r="BP151" i="3"/>
  <c r="BP146" i="3"/>
  <c r="BP145" i="3"/>
  <c r="BP144" i="3"/>
  <c r="BP143" i="3"/>
  <c r="BP142" i="3"/>
  <c r="BP141" i="3"/>
  <c r="BP140" i="3"/>
  <c r="BP139" i="3"/>
  <c r="BP132" i="3"/>
  <c r="BP131" i="3"/>
  <c r="BP126" i="3"/>
  <c r="BP124" i="3"/>
  <c r="BP123" i="3"/>
  <c r="BP90" i="3"/>
  <c r="BP89" i="3"/>
  <c r="BP86" i="3"/>
  <c r="BP85" i="3"/>
  <c r="BP84" i="3"/>
  <c r="BP83" i="3"/>
  <c r="BP80" i="3"/>
  <c r="BP79" i="3"/>
  <c r="BP78" i="3"/>
  <c r="BP77" i="3"/>
  <c r="BP70" i="3"/>
  <c r="BP69" i="3"/>
  <c r="BP65" i="3"/>
  <c r="BP64" i="3"/>
  <c r="BP62" i="3"/>
  <c r="BP61" i="3"/>
  <c r="BP60" i="3"/>
  <c r="BP59" i="3"/>
  <c r="BP57" i="3"/>
  <c r="BP54" i="3"/>
  <c r="BP53" i="3"/>
  <c r="BP52" i="3"/>
  <c r="BP51" i="3"/>
  <c r="BP50" i="3"/>
  <c r="BP49" i="3"/>
  <c r="BP46" i="3"/>
  <c r="BP45" i="3"/>
  <c r="BP44" i="3"/>
  <c r="BP43" i="3"/>
  <c r="BP42" i="3"/>
  <c r="BP41" i="3"/>
  <c r="BP38" i="3"/>
  <c r="BP37" i="3"/>
  <c r="BP36" i="3"/>
  <c r="BP35" i="3"/>
  <c r="BP34" i="3"/>
  <c r="BP33" i="3"/>
  <c r="BP32" i="3"/>
  <c r="BP31" i="3"/>
  <c r="BP30" i="3"/>
  <c r="BP29" i="3"/>
  <c r="BP28" i="3"/>
  <c r="BP27" i="3"/>
  <c r="BP26" i="3"/>
  <c r="BP25" i="3"/>
  <c r="BP24" i="3"/>
  <c r="BP23" i="3"/>
  <c r="BP160" i="3"/>
  <c r="BP20" i="3"/>
  <c r="BP16" i="3"/>
  <c r="BP15" i="3"/>
  <c r="BP161" i="3" l="1"/>
  <c r="BQ155" i="3"/>
  <c r="BQ166" i="3" s="1"/>
  <c r="BP162" i="3"/>
  <c r="BQ156" i="3"/>
  <c r="BP163" i="3" l="1"/>
  <c r="AH708" i="1"/>
  <c r="AH1462" i="1" s="1"/>
  <c r="I708" i="1"/>
  <c r="L1200" i="1"/>
  <c r="AH1200" i="1" s="1"/>
  <c r="AH1464" i="1" s="1"/>
  <c r="I1200" i="1"/>
  <c r="L1280" i="1"/>
  <c r="I1280" i="1"/>
  <c r="AH1465" i="1" l="1"/>
  <c r="L1464" i="1"/>
  <c r="I1479" i="1"/>
  <c r="I1462" i="1"/>
  <c r="L1479" i="1"/>
  <c r="L1462" i="1"/>
  <c r="L1465" i="1" s="1"/>
  <c r="I1464" i="1"/>
  <c r="BQ122" i="3"/>
  <c r="BQ121" i="3"/>
  <c r="N1455" i="1"/>
  <c r="N1475" i="1"/>
  <c r="M1475" i="1"/>
  <c r="L31" i="1"/>
  <c r="L55" i="1"/>
  <c r="L81" i="1"/>
  <c r="L91" i="1"/>
  <c r="L121" i="1"/>
  <c r="L137" i="1"/>
  <c r="L171" i="1"/>
  <c r="L185" i="1"/>
  <c r="L209" i="1"/>
  <c r="L239" i="1"/>
  <c r="L262" i="1"/>
  <c r="L277" i="1"/>
  <c r="L296" i="1"/>
  <c r="L302" i="1"/>
  <c r="L323" i="1"/>
  <c r="L376" i="1"/>
  <c r="L408" i="1"/>
  <c r="L416" i="1"/>
  <c r="L434" i="1"/>
  <c r="L450" i="1"/>
  <c r="L481" i="1"/>
  <c r="L502" i="1"/>
  <c r="L606" i="1"/>
  <c r="L1133" i="1"/>
  <c r="L1158" i="1"/>
  <c r="L1188" i="1"/>
  <c r="L1198" i="1"/>
  <c r="L1217" i="1"/>
  <c r="L1239" i="1"/>
  <c r="L1254" i="1"/>
  <c r="L1264" i="1"/>
  <c r="L1296" i="1"/>
  <c r="L1326" i="1"/>
  <c r="L1356" i="1"/>
  <c r="L1376" i="1"/>
  <c r="L1386" i="1"/>
  <c r="L1395" i="1"/>
  <c r="L1427" i="1"/>
  <c r="K1475" i="1"/>
  <c r="J1475" i="1"/>
  <c r="I55" i="1"/>
  <c r="I81" i="1"/>
  <c r="I91" i="1"/>
  <c r="I121" i="1"/>
  <c r="I137" i="1"/>
  <c r="I171" i="1"/>
  <c r="I185" i="1"/>
  <c r="I209" i="1"/>
  <c r="I239" i="1"/>
  <c r="I262" i="1"/>
  <c r="I277" i="1"/>
  <c r="I296" i="1"/>
  <c r="I302" i="1"/>
  <c r="I323" i="1"/>
  <c r="I376" i="1"/>
  <c r="I408" i="1"/>
  <c r="I416" i="1"/>
  <c r="I434" i="1"/>
  <c r="I450" i="1"/>
  <c r="I481" i="1"/>
  <c r="I502" i="1"/>
  <c r="I545" i="1"/>
  <c r="I584" i="1"/>
  <c r="I591" i="1"/>
  <c r="I606" i="1"/>
  <c r="I636" i="1"/>
  <c r="I666" i="1"/>
  <c r="I697" i="1"/>
  <c r="I706" i="1"/>
  <c r="I736" i="1"/>
  <c r="I746" i="1"/>
  <c r="I776" i="1"/>
  <c r="I792" i="1"/>
  <c r="I809" i="1"/>
  <c r="I827" i="1"/>
  <c r="I838" i="1"/>
  <c r="I852" i="1"/>
  <c r="I861" i="1"/>
  <c r="I875" i="1"/>
  <c r="I892" i="1"/>
  <c r="I909" i="1"/>
  <c r="I962" i="1"/>
  <c r="I985" i="1"/>
  <c r="I1023" i="1"/>
  <c r="I1043" i="1"/>
  <c r="I1048" i="1"/>
  <c r="I1057" i="1"/>
  <c r="I1080" i="1"/>
  <c r="I1098" i="1"/>
  <c r="I1119" i="1"/>
  <c r="I1133" i="1"/>
  <c r="I1158" i="1"/>
  <c r="I1188" i="1"/>
  <c r="I1198" i="1"/>
  <c r="I1217" i="1"/>
  <c r="I1239" i="1"/>
  <c r="I1254" i="1"/>
  <c r="I1264" i="1"/>
  <c r="I1296" i="1"/>
  <c r="I1326" i="1"/>
  <c r="I1356" i="1"/>
  <c r="I1376" i="1"/>
  <c r="I1386" i="1"/>
  <c r="I1395" i="1"/>
  <c r="I1427" i="1"/>
  <c r="L1438" i="1"/>
  <c r="L409" i="1"/>
  <c r="AH409" i="1" s="1"/>
  <c r="L417" i="1"/>
  <c r="AH417" i="1" s="1"/>
  <c r="L435" i="1"/>
  <c r="AH435" i="1" s="1"/>
  <c r="L451" i="1"/>
  <c r="AH451" i="1" s="1"/>
  <c r="L482" i="1"/>
  <c r="AH482" i="1" s="1"/>
  <c r="AH828" i="1"/>
  <c r="AH853" i="1"/>
  <c r="AH862" i="1"/>
  <c r="AH876" i="1"/>
  <c r="AH910" i="1"/>
  <c r="AH963" i="1"/>
  <c r="AH986" i="1"/>
  <c r="AH1024" i="1"/>
  <c r="AH1049" i="1"/>
  <c r="AH1058" i="1"/>
  <c r="AH1081" i="1"/>
  <c r="AH1099" i="1"/>
  <c r="L1134" i="1"/>
  <c r="AH1134" i="1" s="1"/>
  <c r="L1159" i="1"/>
  <c r="AH1159" i="1" s="1"/>
  <c r="L1189" i="1"/>
  <c r="AH1189" i="1" s="1"/>
  <c r="L1199" i="1"/>
  <c r="AH1199" i="1" s="1"/>
  <c r="L1240" i="1"/>
  <c r="AH1240" i="1" s="1"/>
  <c r="M1477" i="1"/>
  <c r="L377" i="1"/>
  <c r="AH377" i="1" s="1"/>
  <c r="L92" i="1"/>
  <c r="AH92" i="1" s="1"/>
  <c r="L122" i="1"/>
  <c r="AH122" i="1" s="1"/>
  <c r="L138" i="1"/>
  <c r="L156" i="1"/>
  <c r="L172" i="1"/>
  <c r="L186" i="1"/>
  <c r="AH186" i="1" s="1"/>
  <c r="L210" i="1"/>
  <c r="AH210" i="1" s="1"/>
  <c r="L240" i="1"/>
  <c r="AH240" i="1" s="1"/>
  <c r="L263" i="1"/>
  <c r="AH263" i="1" s="1"/>
  <c r="L278" i="1"/>
  <c r="L297" i="1"/>
  <c r="AH297" i="1" s="1"/>
  <c r="L303" i="1"/>
  <c r="AH303" i="1" s="1"/>
  <c r="L324" i="1"/>
  <c r="AH324" i="1" s="1"/>
  <c r="AH546" i="1"/>
  <c r="AH585" i="1"/>
  <c r="L607" i="1"/>
  <c r="AH607" i="1" s="1"/>
  <c r="AH637" i="1"/>
  <c r="AH667" i="1"/>
  <c r="AH707" i="1"/>
  <c r="AH777" i="1"/>
  <c r="AH810" i="1"/>
  <c r="L1265" i="1"/>
  <c r="L1279" i="1"/>
  <c r="L1297" i="1"/>
  <c r="L1327" i="1"/>
  <c r="L1357" i="1"/>
  <c r="AH1357" i="1" s="1"/>
  <c r="L1377" i="1"/>
  <c r="L1387" i="1"/>
  <c r="AH1387" i="1" s="1"/>
  <c r="L1396" i="1"/>
  <c r="AH1396" i="1" s="1"/>
  <c r="L1428" i="1"/>
  <c r="AH1428" i="1" s="1"/>
  <c r="K1477" i="1"/>
  <c r="J1477" i="1"/>
  <c r="I377" i="1"/>
  <c r="I56" i="1"/>
  <c r="I82" i="1"/>
  <c r="I92" i="1"/>
  <c r="I122" i="1"/>
  <c r="I138" i="1"/>
  <c r="I156" i="1"/>
  <c r="I172" i="1"/>
  <c r="I186" i="1"/>
  <c r="I210" i="1"/>
  <c r="I240" i="1"/>
  <c r="I263" i="1"/>
  <c r="I278" i="1"/>
  <c r="I297" i="1"/>
  <c r="I303" i="1"/>
  <c r="I324" i="1"/>
  <c r="I409" i="1"/>
  <c r="I417" i="1"/>
  <c r="I435" i="1"/>
  <c r="I451" i="1"/>
  <c r="I482" i="1"/>
  <c r="I546" i="1"/>
  <c r="I585" i="1"/>
  <c r="I592" i="1"/>
  <c r="I607" i="1"/>
  <c r="I637" i="1"/>
  <c r="I667" i="1"/>
  <c r="I698" i="1"/>
  <c r="I707" i="1"/>
  <c r="I737" i="1"/>
  <c r="I777" i="1"/>
  <c r="I793" i="1"/>
  <c r="I810" i="1"/>
  <c r="I828" i="1"/>
  <c r="I839" i="1"/>
  <c r="I853" i="1"/>
  <c r="I862" i="1"/>
  <c r="I876" i="1"/>
  <c r="I893" i="1"/>
  <c r="I910" i="1"/>
  <c r="I963" i="1"/>
  <c r="I986" i="1"/>
  <c r="I1024" i="1"/>
  <c r="I1044" i="1"/>
  <c r="I1049" i="1"/>
  <c r="I1058" i="1"/>
  <c r="I1081" i="1"/>
  <c r="I1099" i="1"/>
  <c r="I1120" i="1"/>
  <c r="I1134" i="1"/>
  <c r="I1159" i="1"/>
  <c r="I1189" i="1"/>
  <c r="I1199" i="1"/>
  <c r="I1218" i="1"/>
  <c r="I1240" i="1"/>
  <c r="I1265" i="1"/>
  <c r="I1279" i="1"/>
  <c r="I1297" i="1"/>
  <c r="I1327" i="1"/>
  <c r="I1357" i="1"/>
  <c r="I1377" i="1"/>
  <c r="I1387" i="1"/>
  <c r="I1396" i="1"/>
  <c r="I1428" i="1"/>
  <c r="H1477" i="1"/>
  <c r="N1477" i="1"/>
  <c r="N1458" i="1"/>
  <c r="N1456" i="1"/>
  <c r="M1458" i="1"/>
  <c r="M1457" i="1"/>
  <c r="M1456" i="1"/>
  <c r="M1455" i="1"/>
  <c r="K1458" i="1"/>
  <c r="K1457" i="1"/>
  <c r="K1456" i="1"/>
  <c r="K1455" i="1"/>
  <c r="J1458" i="1"/>
  <c r="J1457" i="1"/>
  <c r="J1456" i="1"/>
  <c r="J1455" i="1"/>
  <c r="H1458" i="1"/>
  <c r="H1457" i="1"/>
  <c r="H1456" i="1"/>
  <c r="H1455" i="1"/>
  <c r="G1456" i="1"/>
  <c r="G1458" i="1"/>
  <c r="N1450" i="1"/>
  <c r="N1451" i="1"/>
  <c r="N1452" i="1"/>
  <c r="M1450" i="1"/>
  <c r="M1451" i="1"/>
  <c r="M1452" i="1"/>
  <c r="K1450" i="1"/>
  <c r="K1451" i="1"/>
  <c r="K1452" i="1"/>
  <c r="J1450" i="1"/>
  <c r="J1451" i="1"/>
  <c r="J1452" i="1"/>
  <c r="H1450" i="1"/>
  <c r="H1451" i="1"/>
  <c r="H1452" i="1"/>
  <c r="G1452" i="1"/>
  <c r="G1451" i="1"/>
  <c r="G1450" i="1"/>
  <c r="BQ110" i="3"/>
  <c r="BQ109" i="3"/>
  <c r="BQ40" i="3"/>
  <c r="BQ39" i="3"/>
  <c r="BQ118" i="3"/>
  <c r="BQ117" i="3"/>
  <c r="I1438" i="1"/>
  <c r="L1437" i="1"/>
  <c r="N273" i="1"/>
  <c r="BQ62" i="3"/>
  <c r="BQ61" i="3"/>
  <c r="I1437" i="1"/>
  <c r="BQ152" i="3"/>
  <c r="BQ151" i="3"/>
  <c r="BQ150" i="3"/>
  <c r="BQ149" i="3"/>
  <c r="BQ148" i="3"/>
  <c r="BQ147" i="3"/>
  <c r="BQ146" i="3"/>
  <c r="BQ145" i="3"/>
  <c r="BQ144" i="3"/>
  <c r="BQ143" i="3"/>
  <c r="BQ142" i="3"/>
  <c r="BQ141" i="3"/>
  <c r="BQ140" i="3"/>
  <c r="BQ139" i="3"/>
  <c r="BQ138" i="3"/>
  <c r="BQ137" i="3"/>
  <c r="BQ136" i="3"/>
  <c r="BQ135" i="3"/>
  <c r="BQ134" i="3"/>
  <c r="BQ133" i="3"/>
  <c r="BQ132" i="3"/>
  <c r="BQ131" i="3"/>
  <c r="BQ130" i="3"/>
  <c r="BQ129" i="3"/>
  <c r="BQ128" i="3"/>
  <c r="BQ127" i="3"/>
  <c r="BQ126" i="3"/>
  <c r="BQ125" i="3"/>
  <c r="BQ124" i="3"/>
  <c r="BQ123" i="3"/>
  <c r="BQ120" i="3"/>
  <c r="BQ119" i="3"/>
  <c r="BQ116" i="3"/>
  <c r="BQ115" i="3"/>
  <c r="BQ114" i="3"/>
  <c r="BQ113" i="3"/>
  <c r="BQ112" i="3"/>
  <c r="BQ111" i="3"/>
  <c r="BQ108" i="3"/>
  <c r="BQ107" i="3"/>
  <c r="BQ104" i="3"/>
  <c r="BQ103" i="3"/>
  <c r="BQ102" i="3"/>
  <c r="BQ101" i="3"/>
  <c r="BQ100" i="3"/>
  <c r="BQ99" i="3"/>
  <c r="BQ98" i="3"/>
  <c r="BQ97" i="3"/>
  <c r="BQ96" i="3"/>
  <c r="BQ95" i="3"/>
  <c r="BQ92" i="3"/>
  <c r="BQ91" i="3"/>
  <c r="BQ90" i="3"/>
  <c r="BQ89" i="3"/>
  <c r="BQ88" i="3"/>
  <c r="BQ87" i="3"/>
  <c r="BQ86" i="3"/>
  <c r="BQ85" i="3"/>
  <c r="BQ84" i="3"/>
  <c r="BQ83" i="3"/>
  <c r="BQ82" i="3"/>
  <c r="BQ81" i="3"/>
  <c r="BQ80" i="3"/>
  <c r="BQ79" i="3"/>
  <c r="BQ78" i="3"/>
  <c r="BQ77" i="3"/>
  <c r="BQ76" i="3"/>
  <c r="BQ75" i="3"/>
  <c r="BQ74" i="3"/>
  <c r="BQ73" i="3"/>
  <c r="BQ72" i="3"/>
  <c r="BQ71" i="3"/>
  <c r="BQ70" i="3"/>
  <c r="BQ69" i="3"/>
  <c r="BQ68" i="3"/>
  <c r="BQ67" i="3"/>
  <c r="BQ66" i="3"/>
  <c r="BQ65" i="3"/>
  <c r="BQ64" i="3"/>
  <c r="BQ63" i="3"/>
  <c r="BQ60" i="3"/>
  <c r="BQ59" i="3"/>
  <c r="BQ58" i="3"/>
  <c r="BQ57" i="3"/>
  <c r="BQ56" i="3"/>
  <c r="BQ55" i="3"/>
  <c r="BQ54" i="3"/>
  <c r="BQ53" i="3"/>
  <c r="BQ52" i="3"/>
  <c r="BQ51" i="3"/>
  <c r="BQ50" i="3"/>
  <c r="BQ49" i="3"/>
  <c r="BQ48" i="3"/>
  <c r="BQ47" i="3"/>
  <c r="BQ46" i="3"/>
  <c r="BQ45" i="3"/>
  <c r="BQ44" i="3"/>
  <c r="BQ43" i="3"/>
  <c r="BQ42" i="3"/>
  <c r="BQ41" i="3"/>
  <c r="BQ38" i="3"/>
  <c r="BQ37" i="3"/>
  <c r="BQ36" i="3"/>
  <c r="BQ35" i="3"/>
  <c r="BQ34" i="3"/>
  <c r="BQ33" i="3"/>
  <c r="BQ32" i="3"/>
  <c r="BQ31" i="3"/>
  <c r="BQ30" i="3"/>
  <c r="BQ29" i="3"/>
  <c r="BQ28" i="3"/>
  <c r="BQ27" i="3"/>
  <c r="BQ26" i="3"/>
  <c r="BQ25" i="3"/>
  <c r="BQ24" i="3"/>
  <c r="BQ23" i="3"/>
  <c r="BQ22" i="3"/>
  <c r="BQ21" i="3"/>
  <c r="BQ20" i="3"/>
  <c r="BQ19" i="3"/>
  <c r="BQ18" i="3"/>
  <c r="BQ17" i="3"/>
  <c r="BQ16" i="3"/>
  <c r="BQ15" i="3"/>
  <c r="BQ14" i="3"/>
  <c r="BQ13" i="3"/>
  <c r="BQ12" i="3"/>
  <c r="BQ11" i="3"/>
  <c r="BQ10" i="3"/>
  <c r="BQ9" i="3"/>
  <c r="F1421" i="1"/>
  <c r="F1422" i="1"/>
  <c r="AH1457" i="1" l="1"/>
  <c r="I1465" i="1"/>
  <c r="I1452" i="1"/>
  <c r="I1450" i="1"/>
  <c r="M1459" i="1"/>
  <c r="L1452" i="1"/>
  <c r="L1450" i="1"/>
  <c r="I1456" i="1"/>
  <c r="I1451" i="1"/>
  <c r="L1457" i="1"/>
  <c r="H1453" i="1"/>
  <c r="H1459" i="1"/>
  <c r="G1459" i="1"/>
  <c r="L1456" i="1"/>
  <c r="N1459" i="1"/>
  <c r="I1458" i="1"/>
  <c r="I1457" i="1"/>
  <c r="J1459" i="1"/>
  <c r="AH1456" i="1"/>
  <c r="L1451" i="1"/>
  <c r="N1453" i="1"/>
  <c r="K1459" i="1"/>
  <c r="G1453" i="1"/>
  <c r="M1453" i="1"/>
  <c r="L1458" i="1"/>
  <c r="I1477" i="1"/>
  <c r="I1455" i="1"/>
  <c r="L1477" i="1"/>
  <c r="L1455" i="1"/>
  <c r="AH138" i="1"/>
  <c r="AH1455" i="1" s="1"/>
  <c r="L1475" i="1"/>
  <c r="K1453" i="1"/>
  <c r="I1475" i="1"/>
  <c r="J1453" i="1"/>
  <c r="AH1458" i="1"/>
  <c r="AH1459" i="1" l="1"/>
  <c r="L1453" i="1"/>
  <c r="I1453" i="1"/>
  <c r="L1459" i="1"/>
  <c r="I1459" i="1"/>
  <c r="BQ169" i="3"/>
  <c r="BQ170" i="3"/>
  <c r="BA156" i="3"/>
  <c r="BA155" i="3" s="1"/>
  <c r="BA166" i="3" s="1"/>
  <c r="AN156" i="3"/>
  <c r="AN155" i="3" s="1"/>
  <c r="AN166" i="3" s="1"/>
  <c r="J156" i="3"/>
  <c r="J155" i="3"/>
  <c r="J166" i="3" s="1"/>
  <c r="AO155" i="3"/>
  <c r="AO166" i="3" s="1"/>
  <c r="G156" i="3"/>
  <c r="BL156" i="3"/>
  <c r="BL155" i="3" s="1"/>
  <c r="BL166" i="3" s="1"/>
  <c r="BM156" i="3"/>
  <c r="BM155" i="3"/>
  <c r="BM166" i="3" s="1"/>
  <c r="I156" i="3"/>
  <c r="W156" i="3"/>
  <c r="W155" i="3"/>
  <c r="W166" i="3" s="1"/>
  <c r="AQ156" i="3"/>
  <c r="AQ155" i="3" s="1"/>
  <c r="AQ166" i="3" s="1"/>
  <c r="AC156" i="3"/>
  <c r="AC155" i="3"/>
  <c r="AC166" i="3" s="1"/>
  <c r="AJ156" i="3"/>
  <c r="AJ155" i="3" s="1"/>
  <c r="AJ166" i="3" s="1"/>
  <c r="AB156" i="3"/>
  <c r="AB155" i="3"/>
  <c r="AB166" i="3" s="1"/>
  <c r="BP156" i="3" l="1"/>
  <c r="BS156" i="3"/>
  <c r="I155" i="3"/>
  <c r="I166" i="3" s="1"/>
  <c r="G155" i="3"/>
  <c r="G166" i="3" s="1"/>
  <c r="BP155" i="3" l="1"/>
  <c r="BP166" i="3" s="1"/>
  <c r="BS155" i="3"/>
</calcChain>
</file>

<file path=xl/sharedStrings.xml><?xml version="1.0" encoding="utf-8"?>
<sst xmlns="http://schemas.openxmlformats.org/spreadsheetml/2006/main" count="3709" uniqueCount="439">
  <si>
    <t>residents</t>
  </si>
  <si>
    <t>force in reference</t>
  </si>
  <si>
    <t>year</t>
  </si>
  <si>
    <t>AR</t>
  </si>
  <si>
    <t>AT</t>
  </si>
  <si>
    <t>*</t>
  </si>
  <si>
    <t xml:space="preserve"> </t>
  </si>
  <si>
    <t>AU</t>
  </si>
  <si>
    <t>BE</t>
  </si>
  <si>
    <t>BG</t>
  </si>
  <si>
    <t>BO</t>
  </si>
  <si>
    <t>BR</t>
  </si>
  <si>
    <t>CA</t>
  </si>
  <si>
    <t>CH</t>
  </si>
  <si>
    <t>CL</t>
  </si>
  <si>
    <t>CO</t>
  </si>
  <si>
    <t>CZ</t>
  </si>
  <si>
    <t>DE</t>
  </si>
  <si>
    <t>DK</t>
  </si>
  <si>
    <t>Dinamarca</t>
  </si>
  <si>
    <t>EC</t>
  </si>
  <si>
    <t>ES</t>
  </si>
  <si>
    <t>FI</t>
  </si>
  <si>
    <t>FR</t>
  </si>
  <si>
    <t>GB</t>
  </si>
  <si>
    <t>HU</t>
  </si>
  <si>
    <t>IE</t>
  </si>
  <si>
    <t>IL</t>
  </si>
  <si>
    <t>IT</t>
  </si>
  <si>
    <t>JP</t>
  </si>
  <si>
    <t>KE</t>
  </si>
  <si>
    <t>MX</t>
  </si>
  <si>
    <t>NL</t>
  </si>
  <si>
    <t>NO</t>
  </si>
  <si>
    <t>Noruega</t>
  </si>
  <si>
    <t>NZ</t>
  </si>
  <si>
    <t>PL</t>
  </si>
  <si>
    <t>PT</t>
  </si>
  <si>
    <t>Portugal</t>
  </si>
  <si>
    <t>PY</t>
  </si>
  <si>
    <t>Paraguay</t>
  </si>
  <si>
    <t>RU</t>
  </si>
  <si>
    <t>SE</t>
  </si>
  <si>
    <t>SI</t>
  </si>
  <si>
    <t>Eslovenia</t>
  </si>
  <si>
    <t>SK</t>
  </si>
  <si>
    <t>Eslovaquia</t>
  </si>
  <si>
    <t>UA</t>
  </si>
  <si>
    <t>US</t>
  </si>
  <si>
    <t>UY</t>
  </si>
  <si>
    <t>Uruguay</t>
  </si>
  <si>
    <t>ZA</t>
  </si>
  <si>
    <t>KG</t>
  </si>
  <si>
    <t>EE</t>
  </si>
  <si>
    <t>CN</t>
  </si>
  <si>
    <t>MD</t>
  </si>
  <si>
    <t>PA</t>
  </si>
  <si>
    <t>TT</t>
  </si>
  <si>
    <t>HR</t>
  </si>
  <si>
    <t>KR</t>
  </si>
  <si>
    <t>LV</t>
  </si>
  <si>
    <t>NI</t>
  </si>
  <si>
    <t>Nicaragua</t>
  </si>
  <si>
    <t>RO</t>
  </si>
  <si>
    <t>BY</t>
  </si>
  <si>
    <t>TN</t>
  </si>
  <si>
    <t>Community Plant Variety Office /</t>
  </si>
  <si>
    <t xml:space="preserve">Argentina / Argentine / </t>
  </si>
  <si>
    <t>Austria / Autriche / Österreich</t>
  </si>
  <si>
    <t>Australia / Australie / Australien</t>
  </si>
  <si>
    <t xml:space="preserve">Belgium / Belgique / Belgien / </t>
  </si>
  <si>
    <t>Bulgaria / Bulgarie / Bulgarien</t>
  </si>
  <si>
    <t>Bolivia / Bolivie / Bolivien</t>
  </si>
  <si>
    <t xml:space="preserve">Brazil / Brésil / Brasilien / </t>
  </si>
  <si>
    <t>Belarus / Bélarus / Belarús</t>
  </si>
  <si>
    <t>Canada / Kanada / Canadá</t>
  </si>
  <si>
    <t xml:space="preserve">Switzerland / Suisse / Schweiz / </t>
  </si>
  <si>
    <t>Chile / Chili</t>
  </si>
  <si>
    <t>China / Chine</t>
  </si>
  <si>
    <t>Colombia / Colombie / Kolumbien</t>
  </si>
  <si>
    <t xml:space="preserve">Czech Republic / République </t>
  </si>
  <si>
    <t xml:space="preserve">Germany / Allemagne / </t>
  </si>
  <si>
    <t xml:space="preserve">Denmark / Danemark / Dänemark / </t>
  </si>
  <si>
    <t>Ecuador / Équateur</t>
  </si>
  <si>
    <t>Estonia / Estonie / Estland</t>
  </si>
  <si>
    <t>Spain / Espagne / Spanien /</t>
  </si>
  <si>
    <t>Finland / Finlande / Finnland /</t>
  </si>
  <si>
    <t>France / Frankreich / Francia</t>
  </si>
  <si>
    <t xml:space="preserve">United Kingdom / Royaume-Uni / </t>
  </si>
  <si>
    <t xml:space="preserve">Croatia / Croatie / Kroatien / </t>
  </si>
  <si>
    <t xml:space="preserve">Hungary / Hongrie / Ungarn / </t>
  </si>
  <si>
    <t>Ireland / Irlande / Irland / Irlanda</t>
  </si>
  <si>
    <t>Israel / Israël</t>
  </si>
  <si>
    <t>Italy / Italie / Italien / Italia</t>
  </si>
  <si>
    <t>Japan / Japon / Japón</t>
  </si>
  <si>
    <t>Kenya / Kenia</t>
  </si>
  <si>
    <t>Kyrgyzstan / Kirghizistan /</t>
  </si>
  <si>
    <t xml:space="preserve">Republic of Korea / République </t>
  </si>
  <si>
    <t>Latvia / Lettonie / Lettland /</t>
  </si>
  <si>
    <t>Republic of Moldova / République</t>
  </si>
  <si>
    <t>México / Mexique / Mexiko /</t>
  </si>
  <si>
    <t xml:space="preserve">Netherlands / Pays-Bas / </t>
  </si>
  <si>
    <t xml:space="preserve">Norway / Norvège / Norwegen / </t>
  </si>
  <si>
    <t xml:space="preserve">New Zealand / Nouvelle-Zélande / </t>
  </si>
  <si>
    <t>Neuseeland / Nueva Zelandia</t>
  </si>
  <si>
    <t>Panama / Panamá</t>
  </si>
  <si>
    <t>Romania / Roumanie / Rumänien /</t>
  </si>
  <si>
    <t xml:space="preserve">Russian Federation / Fédération </t>
  </si>
  <si>
    <t>Sweden / Suède / Schweden /</t>
  </si>
  <si>
    <t>Slovenia / Slovénie / Slowenien /</t>
  </si>
  <si>
    <t>Slovakia / Slovaquie / Slowakei /</t>
  </si>
  <si>
    <t>Tunisia / Tunisie / Tunesien / Túnez</t>
  </si>
  <si>
    <t xml:space="preserve">Trinidad and Tobago / </t>
  </si>
  <si>
    <t>Ukraine / Ucrania</t>
  </si>
  <si>
    <t>South Africa / Afrique du Sud /</t>
  </si>
  <si>
    <t xml:space="preserve">United States of America / </t>
  </si>
  <si>
    <t>-</t>
  </si>
  <si>
    <t>US A</t>
  </si>
  <si>
    <t>US B</t>
  </si>
  <si>
    <t>**</t>
  </si>
  <si>
    <t>EU 15</t>
  </si>
  <si>
    <t>EU new</t>
  </si>
  <si>
    <t>LT</t>
  </si>
  <si>
    <t xml:space="preserve">Lithuania / Lituanie / Litauen / </t>
  </si>
  <si>
    <t>QZ</t>
  </si>
  <si>
    <t>JO</t>
  </si>
  <si>
    <t>Jordan</t>
  </si>
  <si>
    <t>SG</t>
  </si>
  <si>
    <t>Singapore</t>
  </si>
  <si>
    <t>UZ</t>
  </si>
  <si>
    <t>TOTAL</t>
  </si>
  <si>
    <t>AN</t>
  </si>
  <si>
    <t>CR</t>
  </si>
  <si>
    <t>CY</t>
  </si>
  <si>
    <t>IN</t>
  </si>
  <si>
    <t>IS</t>
  </si>
  <si>
    <t>MA</t>
  </si>
  <si>
    <t>TH</t>
  </si>
  <si>
    <t>TR</t>
  </si>
  <si>
    <t>Argentina / Argentine / Argentinien</t>
  </si>
  <si>
    <t>Belgium / Belgique / Belgien / Bélgica</t>
  </si>
  <si>
    <t>Brazil / Brésil / Brasilien / Brasil</t>
  </si>
  <si>
    <t>Switzerland / Suisse / Schweiz / Suiza</t>
  </si>
  <si>
    <t xml:space="preserve">Chile / Chili </t>
  </si>
  <si>
    <t>Czech Republic / Rép. tchèque /</t>
  </si>
  <si>
    <t>Tschechische Rep. / Rep. Checa</t>
  </si>
  <si>
    <t>Germany / Allemagne / Deutschland /</t>
  </si>
  <si>
    <t>Alemania</t>
  </si>
  <si>
    <t>Denmark / Danemark / Dänemark /</t>
  </si>
  <si>
    <t xml:space="preserve">Ecuador / Équateur </t>
  </si>
  <si>
    <t>Spain / Espagne / Spanien / España</t>
  </si>
  <si>
    <t>Finland / Finlande / Finnland / Finlandia</t>
  </si>
  <si>
    <t>United Kingdom / Royaume-Uni /</t>
  </si>
  <si>
    <t>Vereinigtes Königreich / Reino Unido</t>
  </si>
  <si>
    <t>Croatia / Croatie / Kroatien / Croacia</t>
  </si>
  <si>
    <t>Hungary / Hongrie / Ungarn / Hungría</t>
  </si>
  <si>
    <t xml:space="preserve">Israel / Israël </t>
  </si>
  <si>
    <t xml:space="preserve">Kyrgyzstan / Kirghizistan / </t>
  </si>
  <si>
    <t>Kirgistan / Kirguistán</t>
  </si>
  <si>
    <t>Rep. of Korea / Rép. de Corée /</t>
  </si>
  <si>
    <t>Rep. Korea / Rep. de Corea</t>
  </si>
  <si>
    <t>Lithuania / Lituanie / Litauen / Lituania</t>
  </si>
  <si>
    <t>Latvia / Lettonie / Lettland / Letonia</t>
  </si>
  <si>
    <t>Rep. of Moldova / Rép. de Moldova /</t>
  </si>
  <si>
    <t>Republik Moldau / Rep. de Moldova</t>
  </si>
  <si>
    <t>Mexico / Mexique / Mexiko / México</t>
  </si>
  <si>
    <t>Netherlands / Pays-Bas / Niederlande /</t>
  </si>
  <si>
    <t>Países Bajos</t>
  </si>
  <si>
    <t>New Zealand / Nouvelle-Zélande /</t>
  </si>
  <si>
    <t>Poland / Pologne / Polen / Polonia</t>
  </si>
  <si>
    <t xml:space="preserve">Portugal </t>
  </si>
  <si>
    <t>Romania / Roumanie /</t>
  </si>
  <si>
    <t>Rumänien / Rumania</t>
  </si>
  <si>
    <t xml:space="preserve">Russian Fed. / Féd. de Russie /   </t>
  </si>
  <si>
    <t xml:space="preserve">Russische Föd. / Fed. de Rusia </t>
  </si>
  <si>
    <t>Sweden / Suède / Schweden / Suecia</t>
  </si>
  <si>
    <t xml:space="preserve">Slovakia / Slovaquie / Slowakei / </t>
  </si>
  <si>
    <t>Trinidad &amp; Tobago / Trinité-et-Tobago /</t>
  </si>
  <si>
    <t xml:space="preserve">États-Unis d’Amérique / </t>
  </si>
  <si>
    <t xml:space="preserve">Estados Unidos de América              </t>
  </si>
  <si>
    <t xml:space="preserve">Südafrika / Sudáfrica </t>
  </si>
  <si>
    <t>DO</t>
  </si>
  <si>
    <t>AL</t>
  </si>
  <si>
    <t>Albania</t>
  </si>
  <si>
    <t>AZ</t>
  </si>
  <si>
    <t>Azerbaijan</t>
  </si>
  <si>
    <t>Iceland</t>
  </si>
  <si>
    <t>Uzbekistan</t>
  </si>
  <si>
    <t>VN</t>
  </si>
  <si>
    <t>RS</t>
  </si>
  <si>
    <t>GR</t>
  </si>
  <si>
    <t xml:space="preserve">** figures for titles having ceased to be in force in reference year and titles in force at end of reference year are estimated from the UPOV-ROM Plant Variety Database </t>
  </si>
  <si>
    <t>Dominican Republic</t>
  </si>
  <si>
    <t>Turkey</t>
  </si>
  <si>
    <t>LU</t>
  </si>
  <si>
    <t>Costa Rica</t>
  </si>
  <si>
    <t>GE</t>
  </si>
  <si>
    <t>OM</t>
  </si>
  <si>
    <t>LK</t>
  </si>
  <si>
    <t>Year / Année / Jahr / Año</t>
  </si>
  <si>
    <t>Authority / Service / Behörde / Autoridad</t>
  </si>
  <si>
    <t>Applications filed by:
Residents     Non-residents    Total  </t>
  </si>
  <si>
    <t>Titles issued to:
Residents    Non-residents      Total  </t>
  </si>
  <si>
    <t>Titles having ceased to be in force in reference year</t>
  </si>
  <si>
    <r>
      <t>Titles in force at end of</t>
    </r>
    <r>
      <rPr>
        <sz val="9"/>
        <rFont val="Arial"/>
        <family val="2"/>
      </rPr>
      <t> </t>
    </r>
    <r>
      <rPr>
        <sz val="9"/>
        <rFont val="Arial"/>
        <family val="2"/>
      </rPr>
      <t>reference year</t>
    </r>
  </si>
  <si>
    <t>Albania / Albanie / Albanien</t>
  </si>
  <si>
    <t>Azerbaijan / Azerbaïdjan / Aserbaidschan / Azerbaiyán</t>
  </si>
  <si>
    <t>Germany / Allemagne / Deutschland / Alemania</t>
  </si>
  <si>
    <t>Denmark / Danemark / Dänemark / Dinamarca</t>
  </si>
  <si>
    <t>Dominican Republic / République dominicaine /</t>
  </si>
  <si>
    <t>Dominikanische Republik / República Dominicana</t>
  </si>
  <si>
    <t>Spain / Espagne / Spanien / España</t>
  </si>
  <si>
    <t>Finland / Finlande / Finnland / Finlandia</t>
  </si>
  <si>
    <t>Georgia / Géorgie / Georgien / Georgia</t>
  </si>
  <si>
    <t>Croatia / Croatie / Kroatien / Croacia</t>
  </si>
  <si>
    <t>Hungary / Hongrie / Ungarn / Hungría</t>
  </si>
  <si>
    <t>Iceland / Islande / Island / Islandia</t>
  </si>
  <si>
    <t>Jordan / Jordanie / Jordanien / Jordania</t>
  </si>
  <si>
    <t>Kyrgyzstan / Kirghizistan / Kirgistan / Kirguistán</t>
  </si>
  <si>
    <t>Lithuania / Lituanie / Litauen / Lituania</t>
  </si>
  <si>
    <t>Morocco / Maroc / Marokko / Marruecos</t>
  </si>
  <si>
    <t>Latvia / Lettonie / Lettland / Letonia</t>
  </si>
  <si>
    <t xml:space="preserve">Republic of Moldova / République de Moldova / </t>
  </si>
  <si>
    <t>Republik Moldau / República de Moldova</t>
  </si>
  <si>
    <t>Mexico / Mexique / Mexiko / México</t>
  </si>
  <si>
    <t>Netherlands / Pays-Bas / Niederlande / Países Bajos</t>
  </si>
  <si>
    <t>Norway / Norvège / Norwegen / Noruega</t>
  </si>
  <si>
    <t>Oman / Omán</t>
  </si>
  <si>
    <t>Poland / Pologne / Polen / Polonia</t>
  </si>
  <si>
    <t xml:space="preserve">European Union / Union européenne / </t>
  </si>
  <si>
    <t>Europäische Union / Unión Europea</t>
  </si>
  <si>
    <t>Romania / Roumanie / Rumänien / Rumania</t>
  </si>
  <si>
    <t xml:space="preserve">Russian Federation / Fédération de Russie / </t>
  </si>
  <si>
    <t>Russische Föderation / Federación de Rusia</t>
  </si>
  <si>
    <t>Sweden / Suède / Schweden / Suecia</t>
  </si>
  <si>
    <t>Singapore / Singapour / Singapur</t>
  </si>
  <si>
    <t>Slovenia / Slovénie / Slowenien / Eslovenia</t>
  </si>
  <si>
    <t>Slovakia / Slovaquie / Slowakei / Eslovaquia</t>
  </si>
  <si>
    <t>Turkey / Turquie / Türkei / Turquía</t>
  </si>
  <si>
    <t>United States of America / États‑Unis d'Amérique / Vereinigte</t>
  </si>
  <si>
    <t>Staaten von Amerika / Estados Unidos de América</t>
  </si>
  <si>
    <t>A:  Plant Variety Protection Act</t>
  </si>
  <si>
    <t>B:  Plant Patent Act</t>
  </si>
  <si>
    <t>Uzbekistan / Ouzbékistan / Usbekistan / Uzbekistán</t>
  </si>
  <si>
    <t>Viet Nam / Vietnam</t>
  </si>
  <si>
    <t>South Africa / Afrique du Sud / Südafrika / Sudáfrica</t>
  </si>
  <si>
    <t>Demandes déposées par des:
Résidents     Non-résidents      Total  </t>
  </si>
  <si>
    <t>Titres délivrés à des:
Résidents     Non-résidents    Total </t>
  </si>
  <si>
    <t>Titres ayant expiré durant l'année de référence</t>
  </si>
  <si>
    <t>Titres en vigueur à la fin de l'année</t>
  </si>
  <si>
    <t>Anmeldungen hinterlegt durch
Personen mit Sitz im:
Inland              Ausland           Total  </t>
  </si>
  <si>
    <t>Sortenschutz erteilt für Personen
mit Sitz im:
Inland             Ausland           Total   </t>
  </si>
  <si>
    <t xml:space="preserve">Im Bezugsjahr beendete Schutzrechte </t>
  </si>
  <si>
    <t>Am Ende des Bezugsjahrs gültige Schutzrechte</t>
  </si>
  <si>
    <t>Solicitudes presentadas por:
Residentes     No residentes    Total </t>
  </si>
  <si>
    <t>Títulos otorgados a:
Residentes     No residentes    Total </t>
  </si>
  <si>
    <t>Títulos vencidos en 
el año de referencia</t>
  </si>
  <si>
    <t>Títulos en vigor al final del año de referencia</t>
  </si>
  <si>
    <t>Reporting authority / Service rapportant</t>
  </si>
  <si>
    <t>Anmeldungsbehörde / Autoridad de solicitud</t>
  </si>
  <si>
    <t>Albania / Albanie / Albanien / Albania</t>
  </si>
  <si>
    <t>Azerbaijan / Azerbaïdjan /</t>
  </si>
  <si>
    <t>Aserbaidschan / Azerbaiyán</t>
  </si>
  <si>
    <t>Jordan / Jordanie / Jordanien / Jordania</t>
  </si>
  <si>
    <t>Morocco / Maroc / Marokko / Marruecos</t>
  </si>
  <si>
    <t>Europäische Union / Unión europea</t>
  </si>
  <si>
    <t>Trinidad und Tobago / Trinidad y Tabago</t>
  </si>
  <si>
    <t>Uzbekistan / Ouzbékistan /</t>
  </si>
  <si>
    <t>Usbekistan / Uzbekistán</t>
  </si>
  <si>
    <t>Viet Nam / Vietnam</t>
  </si>
  <si>
    <r>
      <t xml:space="preserve">United States of America /                 </t>
    </r>
    <r>
      <rPr>
        <b/>
        <sz val="8"/>
        <rFont val="Arial"/>
        <family val="2"/>
      </rPr>
      <t>A</t>
    </r>
  </si>
  <si>
    <r>
      <t xml:space="preserve">Vereinigte Staaten von Amerika /      </t>
    </r>
    <r>
      <rPr>
        <b/>
        <sz val="8"/>
        <rFont val="Arial"/>
        <family val="2"/>
      </rPr>
      <t>B</t>
    </r>
  </si>
  <si>
    <t>Authority of origin / Origine de la demande /</t>
  </si>
  <si>
    <t xml:space="preserve">Reporting authority / Service rapportant / </t>
  </si>
  <si>
    <t>Ursprungsbehörde / Autoridad de orígen</t>
  </si>
  <si>
    <t>#</t>
  </si>
  <si>
    <t xml:space="preserve"> AL</t>
  </si>
  <si>
    <t xml:space="preserve"> CL</t>
  </si>
  <si>
    <t xml:space="preserve"> EC</t>
  </si>
  <si>
    <t xml:space="preserve"> JP</t>
  </si>
  <si>
    <t xml:space="preserve"> KE</t>
  </si>
  <si>
    <t xml:space="preserve"> MA</t>
  </si>
  <si>
    <t xml:space="preserve"> MX</t>
  </si>
  <si>
    <t xml:space="preserve"> NL</t>
  </si>
  <si>
    <t xml:space="preserve"> NZ</t>
  </si>
  <si>
    <t xml:space="preserve"> QZ</t>
  </si>
  <si>
    <t xml:space="preserve"> RU</t>
  </si>
  <si>
    <t xml:space="preserve"> UA</t>
  </si>
  <si>
    <t xml:space="preserve"> US</t>
  </si>
  <si>
    <t xml:space="preserve"> VN</t>
  </si>
  <si>
    <t xml:space="preserve"> ZA</t>
  </si>
  <si>
    <t>Other Authorities / Autres services / Andere Behörde / Otras autoridades</t>
  </si>
  <si>
    <t>CY:</t>
  </si>
  <si>
    <t>Cyprus / Chypre / Zyprus / Chipre</t>
  </si>
  <si>
    <t>GR:</t>
  </si>
  <si>
    <t>Greece / Grèce / Griechenland / Grecia</t>
  </si>
  <si>
    <t>HN:</t>
  </si>
  <si>
    <t>Honduras</t>
  </si>
  <si>
    <t xml:space="preserve">ID: </t>
  </si>
  <si>
    <t>Indonesia / Indonésie / Indonesien</t>
  </si>
  <si>
    <t xml:space="preserve">IN: </t>
  </si>
  <si>
    <t>India / Inde / Indien</t>
  </si>
  <si>
    <t>Luxembourg / Luxemburg / Luxemburgo</t>
  </si>
  <si>
    <t xml:space="preserve">MT: </t>
  </si>
  <si>
    <t>Malta / Malte</t>
  </si>
  <si>
    <t>PH:</t>
  </si>
  <si>
    <t>Philippines / Philippinen / Filipinas</t>
  </si>
  <si>
    <t>PR:</t>
  </si>
  <si>
    <t>LI:</t>
  </si>
  <si>
    <t>Liechtenstein</t>
  </si>
  <si>
    <t>SZ:</t>
  </si>
  <si>
    <t>Swaziland / Swazilandia</t>
  </si>
  <si>
    <t>TH:</t>
  </si>
  <si>
    <t>Thailand / Thaïlande / Tailandia</t>
  </si>
  <si>
    <t>VE:</t>
  </si>
  <si>
    <t xml:space="preserve">Venezuela (Bolivarian Rep. of) / Venezuela (République bolivarienne de) </t>
  </si>
  <si>
    <t>ZW:</t>
  </si>
  <si>
    <t>Zimbabwe</t>
  </si>
  <si>
    <t>Others / Autres / Andere / Otras</t>
  </si>
  <si>
    <t>End of document /</t>
  </si>
  <si>
    <t>Fin du document /</t>
  </si>
  <si>
    <t>Ende des Dokuments /</t>
  </si>
  <si>
    <t xml:space="preserve">Fin del documento </t>
  </si>
  <si>
    <r>
      <t xml:space="preserve">Vereinigte Staaten von Amerika /      </t>
    </r>
    <r>
      <rPr>
        <b/>
        <sz val="9"/>
        <rFont val="Arial"/>
        <family val="2"/>
      </rPr>
      <t>B</t>
    </r>
  </si>
  <si>
    <t>European Union / Union européenne /</t>
  </si>
  <si>
    <t>TOTAL:</t>
  </si>
  <si>
    <t>LK:</t>
  </si>
  <si>
    <t>Sri Lanka</t>
  </si>
  <si>
    <t>As amended in their notification / Tel qu'amendé par notification / Berichtigt in ihrer Mitteilung / Corregido conforme a su notificación</t>
  </si>
  <si>
    <t>***</t>
  </si>
  <si>
    <t>Trinidad and Tobago / Trinité-et-Tobago /</t>
  </si>
  <si>
    <t xml:space="preserve"> Trinidad und Tobago / Trinidad y Tabago</t>
  </si>
  <si>
    <t>n/a</t>
  </si>
  <si>
    <t>Czech Republic / République tchèque /</t>
  </si>
  <si>
    <t>Tschechische Republik / República Checa</t>
  </si>
  <si>
    <t xml:space="preserve">United Kingdom / Royaume‑Uni / </t>
  </si>
  <si>
    <t>Vereinigtes Königreich / Reino Unido</t>
  </si>
  <si>
    <t xml:space="preserve">Republic of Korea / République de Corée / </t>
  </si>
  <si>
    <t>Republik Korea / República de Corea</t>
  </si>
  <si>
    <t xml:space="preserve">New Zealand / Nouvelle-Zélande / </t>
  </si>
  <si>
    <t>Neuseeland / Nueva Zelandia</t>
  </si>
  <si>
    <t xml:space="preserve">European Union / Union européenne / Europäische </t>
  </si>
  <si>
    <t>Union / Unión europea - RESIDENTS / INLAND</t>
  </si>
  <si>
    <t xml:space="preserve">TOTAL:    </t>
  </si>
  <si>
    <t xml:space="preserve">Titles/Titres/Schutzrechte/Títulos   </t>
  </si>
  <si>
    <t xml:space="preserve">Dutch Antilles and Aruba /  Antilles néerlandaises et Aruba / Niederländische Antillen und Aruba / </t>
  </si>
  <si>
    <t>Antillas Neerlandesas y Aruba</t>
  </si>
  <si>
    <t>MU</t>
  </si>
  <si>
    <r>
      <t xml:space="preserve">United States of America /                 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</t>
    </r>
  </si>
  <si>
    <t>WS:</t>
  </si>
  <si>
    <t>Samoa</t>
  </si>
  <si>
    <t xml:space="preserve">MU: </t>
  </si>
  <si>
    <t>Mauritius / Maurice / Mauritius / Mauricio</t>
  </si>
  <si>
    <t>Puerto Rico / Porto Rico</t>
  </si>
  <si>
    <t>TZ:</t>
  </si>
  <si>
    <t>Tanzania / Tanzanie / Tanzanien / Tanzania</t>
  </si>
  <si>
    <t>{=SUM((MOD(ROW($A$9:$A$139),2)=0)*E$9:E$139)}</t>
  </si>
  <si>
    <t xml:space="preserve">The former Yugoslav Republic of Macedonia / Ex-République </t>
  </si>
  <si>
    <t>MK</t>
  </si>
  <si>
    <t>Republik Mazedonien / Ex República Yugoslava de Macedonia</t>
  </si>
  <si>
    <t>yougoslave de Macédoine  / Ehemalige jugoslawische</t>
  </si>
  <si>
    <t>PE</t>
  </si>
  <si>
    <t>Peru / Pérou / Peru / Perú</t>
  </si>
  <si>
    <t>SUBTOTAL AL-HR 2010</t>
  </si>
  <si>
    <t>SUBTOTAL HU-PL 2010</t>
  </si>
  <si>
    <t>SUBTOTAL OMAN - SOUTH Africa 2010</t>
  </si>
  <si>
    <t>total 2011</t>
  </si>
  <si>
    <t xml:space="preserve">Bolivia (Plurinational State of) / Bolivie (État plurinational de) / </t>
  </si>
  <si>
    <t xml:space="preserve">Bolivien (Plurinationaler Staat) / </t>
  </si>
  <si>
    <t>Bolivia  (Estado Plurinacional de)</t>
  </si>
  <si>
    <t xml:space="preserve">T F R of Macedonia / E R Y de Macédoine / </t>
  </si>
  <si>
    <t>E j R Mazedonien / E R Y de Macedonia</t>
  </si>
  <si>
    <t>Peru / Pérou / Perú</t>
  </si>
  <si>
    <t>NP:</t>
  </si>
  <si>
    <t xml:space="preserve">Nepal / Népal </t>
  </si>
  <si>
    <t>PG:</t>
  </si>
  <si>
    <t>Papua New Guinea / Papouasie-Nouvelle-Guinée /  Papua-Neuguinea / Papua Nueva Guinea</t>
  </si>
  <si>
    <t xml:space="preserve"> #:    </t>
  </si>
  <si>
    <t>total 2010</t>
  </si>
  <si>
    <t>HELPDESK FORMULA:</t>
  </si>
  <si>
    <t>Figures for titles in force at end of reference year are estimated.</t>
  </si>
  <si>
    <t>Serbia / Serbie /</t>
  </si>
  <si>
    <t>Serbien / Serbia</t>
  </si>
  <si>
    <t>2012</t>
  </si>
  <si>
    <t>Serbia / Serbie / Serbien / Serbia</t>
  </si>
  <si>
    <t/>
  </si>
  <si>
    <t>BW</t>
  </si>
  <si>
    <t>VE</t>
  </si>
  <si>
    <t>ZW</t>
  </si>
  <si>
    <t xml:space="preserve">BW: </t>
  </si>
  <si>
    <t>Botswana</t>
  </si>
  <si>
    <t>KP:</t>
  </si>
  <si>
    <t xml:space="preserve">Democratic People's Republic of Korea / République populaire démocratique de Corée / </t>
  </si>
  <si>
    <t>Korea, Demokratische Volksrepublik / República Popular Democrática de Corea</t>
  </si>
  <si>
    <t xml:space="preserve">European Union / Union européenne / </t>
  </si>
  <si>
    <t>Titles in force at end of reference year</t>
  </si>
  <si>
    <t>total 2012</t>
  </si>
  <si>
    <t>AL-DE 2011</t>
  </si>
  <si>
    <t>dk-kg 2011</t>
  </si>
  <si>
    <t>kr-RS 2011</t>
  </si>
  <si>
    <t>RU-za 2011</t>
  </si>
  <si>
    <t>AL-DE 2012</t>
  </si>
  <si>
    <t>DK-KG 2012</t>
  </si>
  <si>
    <t>KR-RS 2012</t>
  </si>
  <si>
    <t>RU-za 2012</t>
  </si>
  <si>
    <t>SUBTOTAL 9 TO 151</t>
  </si>
  <si>
    <t>subtotal 10 to 152</t>
  </si>
  <si>
    <t xml:space="preserve">Anmeldungen/Solicitudes   </t>
  </si>
  <si>
    <t xml:space="preserve">Applications/Demandes/   </t>
  </si>
  <si>
    <t>APPLICATIONS FILED BY (1st line) and TITLES OF PROTECTION ISSUED TO (2nd line) non-residents in 2013, broken down according to the authority of origin of the applicant</t>
  </si>
  <si>
    <t>DEMANDES DÉPOSÉES PAR (1ère ligne) et TITRES DE PROTECTION DÉLIVRÉS À (2ème ligne) des non-résidents en 2013, ventilés en fonction du service d’origine du demandeur</t>
  </si>
  <si>
    <t>ANMELDUNGEN HINTERLEGT VON (1. Zeile) und SCHUTZTITEL ERTEILT FÜR (2. Zeile) Personen mit Sitz im Ausland, in 2013, aufgeteilt nach der Ursprungsbehörde des Anmelders</t>
  </si>
  <si>
    <t>SOLICITUDES PRESENTADAS POR (1a línea) y TÍTULOS DE PROTECCIÓN OTORGADOS A (2a línea) "no residentes" en 2013, repartidos por autoridad de origen del solicitante</t>
  </si>
  <si>
    <t>total 2013</t>
  </si>
  <si>
    <t>AL-FR 2013</t>
  </si>
  <si>
    <t>GB-MA 2013</t>
  </si>
  <si>
    <t>MD-SK 2013</t>
  </si>
  <si>
    <t>TN-ZA 2013</t>
  </si>
  <si>
    <t>APPLICATIONS FILED BY (1st line) and TITLES OF PROTECTION ISSUED TO (2nd line) non-residents
in 2013, broken down according to the authority of origin of the applicant</t>
  </si>
  <si>
    <t>DEMANDES DÉPOSÉES PAR (1ère ligne) et TITRES DE PROTECTION DÉLIVRÉS À (2ème ligne)
des non-résidents en 2013, ventilés en fonction du service d’origine du demandeur</t>
  </si>
  <si>
    <t>ANMELDUNGEN HINTERLEGT VON (1. Zeile) und SCHUTZTITEL ERTEILT FÜR (2. Zeile)
Personen mit Sitz im Ausland, in 2013, aufgeteilt nach der Ursprungsbehörde des Anmelders</t>
  </si>
  <si>
    <t>SOLICITUDES PRESENTADAS POR (1a línea) y TÍTULOS DE PROTECCIÓN OTORGADOS A (2a línea)
"no residentes" en 2013, repartidos por autoridad de origen del solicitante</t>
  </si>
  <si>
    <t>MN</t>
  </si>
  <si>
    <t>MC</t>
  </si>
  <si>
    <t>SZ</t>
  </si>
  <si>
    <t>IR</t>
  </si>
  <si>
    <t>IR:</t>
  </si>
  <si>
    <t>Iran (Islamic Republic of) / (République islamique d') / Iran (Islamische Republik) / Irán (República Islámica del)</t>
  </si>
  <si>
    <t>MC:</t>
  </si>
  <si>
    <t>Monaco</t>
  </si>
  <si>
    <t>MN:</t>
  </si>
  <si>
    <t>Mongolia / Mongolie / Mongolei</t>
  </si>
  <si>
    <t>TN was missing</t>
  </si>
  <si>
    <t>CHECK:total-subtotals</t>
  </si>
  <si>
    <t>CHK subtotal(app)/app</t>
  </si>
  <si>
    <t>subtotal(app)</t>
  </si>
  <si>
    <t>subtotal(grant)</t>
  </si>
  <si>
    <t>PF:</t>
  </si>
  <si>
    <t>French Polynesia / Polynésie française / französische Polynesien / Polinesia francés = UNDER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</si>
</sst>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* #,##0;* \-#,##0;* &quot;-&quot;;@\ "/>
  </numFmts>
  <fonts count="39" x14ac:knownFonts="1"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sz val="9"/>
      <color indexed="13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9"/>
      <color indexed="5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3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9"/>
      <color indexed="8"/>
      <name val="Arial"/>
      <family val="2"/>
    </font>
    <font>
      <sz val="9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sz val="9"/>
      <color rgb="FF000000"/>
      <name val="Arial"/>
      <family val="2"/>
    </font>
    <font>
      <b/>
      <sz val="9"/>
      <color indexed="1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b/>
      <u/>
      <sz val="9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darkHorizontal">
        <bgColor indexed="9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9"/>
        <bgColor indexed="64"/>
      </patternFill>
    </fill>
    <fill>
      <patternFill patternType="solid">
        <fgColor rgb="FFE3E3E3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D0D7E5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theme="0" tint="-0.499984740745262"/>
      </right>
      <top style="thin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/>
      <diagonal/>
    </border>
    <border>
      <left style="dotted">
        <color indexed="64"/>
      </left>
      <right style="dotted">
        <color theme="0" tint="-0.499984740745262"/>
      </right>
      <top style="thin">
        <color rgb="FFD0D7E5"/>
      </top>
      <bottom style="thin">
        <color rgb="FFD0D7E5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rgb="FFD0D7E5"/>
      </top>
      <bottom style="thin">
        <color rgb="FFD0D7E5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rgb="FFD0D7E5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theme="0" tint="-0.499984740745262"/>
      </right>
      <top style="thin">
        <color rgb="FFD0D7E5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hair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/>
      <diagonal/>
    </border>
    <border>
      <left style="dotted">
        <color theme="0" tint="-0.499984740745262"/>
      </left>
      <right/>
      <top style="thin">
        <color indexed="64"/>
      </top>
      <bottom/>
      <diagonal/>
    </border>
    <border>
      <left/>
      <right style="dotted">
        <color theme="0" tint="-0.499984740745262"/>
      </right>
      <top/>
      <bottom/>
      <diagonal/>
    </border>
    <border>
      <left style="dotted">
        <color indexed="64"/>
      </left>
      <right style="dotted">
        <color theme="0" tint="-0.499984740745262"/>
      </right>
      <top/>
      <bottom/>
      <diagonal/>
    </border>
    <border>
      <left style="dotted">
        <color indexed="64"/>
      </left>
      <right style="dotted">
        <color theme="0" tint="-0.499984740745262"/>
      </right>
      <top style="thin">
        <color rgb="FFD0D7E5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rgb="FFD0D7E5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/>
      <bottom style="dotted">
        <color theme="0" tint="-0.499984740745262"/>
      </bottom>
      <diagonal/>
    </border>
    <border>
      <left style="dotted">
        <color indexed="64"/>
      </left>
      <right style="dotted">
        <color theme="0" tint="-0.499984740745262"/>
      </right>
      <top style="dotted">
        <color theme="0" tint="-0.499984740745262"/>
      </top>
      <bottom style="hair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rgb="FFD0D7E5"/>
      </bottom>
      <diagonal/>
    </border>
    <border>
      <left style="dotted">
        <color theme="0" tint="-0.499984740745262"/>
      </left>
      <right style="thin">
        <color indexed="64"/>
      </right>
      <top style="dotted">
        <color theme="0" tint="-0.499984740745262"/>
      </top>
      <bottom/>
      <diagonal/>
    </border>
    <border>
      <left style="dotted">
        <color indexed="64"/>
      </left>
      <right style="dotted">
        <color theme="0" tint="-0.499984740745262"/>
      </right>
      <top style="hair">
        <color indexed="64"/>
      </top>
      <bottom style="dotted">
        <color theme="0" tint="-0.499984740745262"/>
      </bottom>
      <diagonal/>
    </border>
    <border>
      <left style="dotted">
        <color indexed="64"/>
      </left>
      <right style="dotted">
        <color theme="0" tint="-0.499984740745262"/>
      </right>
      <top style="dotted">
        <color theme="0" tint="-0.499984740745262"/>
      </top>
      <bottom style="thin">
        <color rgb="FFD0D7E5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hair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hair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2" fontId="1" fillId="0" borderId="0" applyNumberFormat="0" applyFont="0" applyFill="0" applyBorder="0" applyAlignment="0" applyProtection="0"/>
    <xf numFmtId="0" fontId="25" fillId="0" borderId="0"/>
    <xf numFmtId="0" fontId="36" fillId="0" borderId="0"/>
  </cellStyleXfs>
  <cellXfs count="625">
    <xf numFmtId="0" fontId="0" fillId="0" borderId="0" xfId="0"/>
    <xf numFmtId="0" fontId="3" fillId="0" borderId="0" xfId="0" applyFont="1"/>
    <xf numFmtId="0" fontId="7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9" fontId="7" fillId="0" borderId="0" xfId="0" applyNumberFormat="1" applyFont="1" applyBorder="1" applyProtection="1">
      <protection locked="0"/>
    </xf>
    <xf numFmtId="9" fontId="7" fillId="0" borderId="2" xfId="0" applyNumberFormat="1" applyFont="1" applyBorder="1" applyProtection="1">
      <protection locked="0"/>
    </xf>
    <xf numFmtId="9" fontId="7" fillId="0" borderId="3" xfId="0" applyNumberFormat="1" applyFont="1" applyBorder="1" applyProtection="1">
      <protection locked="0"/>
    </xf>
    <xf numFmtId="0" fontId="10" fillId="0" borderId="0" xfId="0" applyFont="1" applyProtection="1">
      <protection locked="0"/>
    </xf>
    <xf numFmtId="38" fontId="7" fillId="0" borderId="0" xfId="0" applyNumberFormat="1" applyFont="1" applyProtection="1">
      <protection locked="0"/>
    </xf>
    <xf numFmtId="9" fontId="7" fillId="0" borderId="0" xfId="0" applyNumberFormat="1" applyFont="1" applyProtection="1">
      <protection locked="0"/>
    </xf>
    <xf numFmtId="0" fontId="7" fillId="0" borderId="0" xfId="0" applyFont="1" applyFill="1" applyProtection="1">
      <protection locked="0"/>
    </xf>
    <xf numFmtId="0" fontId="7" fillId="0" borderId="1" xfId="0" applyFont="1" applyFill="1" applyBorder="1" applyProtection="1">
      <protection locked="0"/>
    </xf>
    <xf numFmtId="9" fontId="7" fillId="0" borderId="0" xfId="0" applyNumberFormat="1" applyFont="1" applyFill="1" applyBorder="1" applyProtection="1">
      <protection locked="0"/>
    </xf>
    <xf numFmtId="9" fontId="7" fillId="0" borderId="2" xfId="0" applyNumberFormat="1" applyFont="1" applyFill="1" applyBorder="1" applyProtection="1">
      <protection locked="0"/>
    </xf>
    <xf numFmtId="9" fontId="7" fillId="0" borderId="3" xfId="0" applyNumberFormat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9" fontId="7" fillId="0" borderId="4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Protection="1">
      <protection locked="0"/>
    </xf>
    <xf numFmtId="9" fontId="7" fillId="0" borderId="1" xfId="0" applyNumberFormat="1" applyFont="1" applyFill="1" applyBorder="1" applyProtection="1">
      <protection locked="0"/>
    </xf>
    <xf numFmtId="9" fontId="7" fillId="0" borderId="4" xfId="0" applyNumberFormat="1" applyFont="1" applyFill="1" applyBorder="1" applyProtection="1">
      <protection locked="0"/>
    </xf>
    <xf numFmtId="9" fontId="7" fillId="0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1" applyNumberFormat="1" applyFont="1" applyBorder="1" applyAlignment="1" applyProtection="1">
      <alignment horizontal="right"/>
      <protection locked="0"/>
    </xf>
    <xf numFmtId="0" fontId="7" fillId="0" borderId="5" xfId="0" applyFont="1" applyBorder="1" applyProtection="1">
      <protection locked="0"/>
    </xf>
    <xf numFmtId="164" fontId="7" fillId="0" borderId="5" xfId="1" applyNumberFormat="1" applyFont="1" applyBorder="1" applyAlignment="1" applyProtection="1">
      <alignment horizontal="right"/>
      <protection locked="0"/>
    </xf>
    <xf numFmtId="9" fontId="7" fillId="0" borderId="5" xfId="0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7" fillId="0" borderId="4" xfId="1" applyNumberFormat="1" applyFont="1" applyBorder="1" applyAlignment="1" applyProtection="1">
      <alignment horizontal="right"/>
      <protection locked="0"/>
    </xf>
    <xf numFmtId="9" fontId="7" fillId="0" borderId="1" xfId="0" applyNumberFormat="1" applyFont="1" applyBorder="1" applyProtection="1">
      <protection locked="0"/>
    </xf>
    <xf numFmtId="164" fontId="7" fillId="0" borderId="4" xfId="1" applyNumberFormat="1" applyFont="1" applyFill="1" applyBorder="1" applyAlignment="1" applyProtection="1">
      <alignment horizontal="right"/>
      <protection locked="0"/>
    </xf>
    <xf numFmtId="164" fontId="7" fillId="0" borderId="0" xfId="1" applyNumberFormat="1" applyFont="1" applyFill="1" applyBorder="1" applyAlignment="1" applyProtection="1">
      <alignment horizontal="right"/>
      <protection locked="0"/>
    </xf>
    <xf numFmtId="0" fontId="7" fillId="0" borderId="5" xfId="0" applyFont="1" applyFill="1" applyBorder="1" applyProtection="1"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9" fontId="7" fillId="0" borderId="5" xfId="0" applyNumberFormat="1" applyFont="1" applyFill="1" applyBorder="1" applyProtection="1">
      <protection locked="0"/>
    </xf>
    <xf numFmtId="164" fontId="7" fillId="0" borderId="0" xfId="0" applyNumberFormat="1" applyFont="1" applyBorder="1" applyProtection="1">
      <protection locked="0"/>
    </xf>
    <xf numFmtId="164" fontId="7" fillId="0" borderId="0" xfId="0" applyNumberFormat="1" applyFont="1" applyFill="1" applyBorder="1" applyProtection="1">
      <protection locked="0"/>
    </xf>
    <xf numFmtId="164" fontId="7" fillId="2" borderId="0" xfId="1" applyNumberFormat="1" applyFont="1" applyFill="1" applyBorder="1" applyAlignment="1" applyProtection="1">
      <alignment horizontal="right"/>
      <protection locked="0"/>
    </xf>
    <xf numFmtId="9" fontId="7" fillId="2" borderId="2" xfId="0" applyNumberFormat="1" applyFont="1" applyFill="1" applyBorder="1" applyProtection="1">
      <protection locked="0"/>
    </xf>
    <xf numFmtId="9" fontId="7" fillId="2" borderId="0" xfId="0" applyNumberFormat="1" applyFont="1" applyFill="1" applyBorder="1" applyProtection="1">
      <protection locked="0"/>
    </xf>
    <xf numFmtId="9" fontId="7" fillId="2" borderId="3" xfId="0" applyNumberFormat="1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164" fontId="7" fillId="3" borderId="0" xfId="1" applyNumberFormat="1" applyFont="1" applyFill="1" applyBorder="1" applyAlignment="1" applyProtection="1">
      <alignment horizontal="right"/>
      <protection locked="0"/>
    </xf>
    <xf numFmtId="9" fontId="7" fillId="3" borderId="2" xfId="0" applyNumberFormat="1" applyFont="1" applyFill="1" applyBorder="1" applyProtection="1">
      <protection locked="0"/>
    </xf>
    <xf numFmtId="9" fontId="7" fillId="3" borderId="0" xfId="0" applyNumberFormat="1" applyFont="1" applyFill="1" applyBorder="1" applyProtection="1">
      <protection locked="0"/>
    </xf>
    <xf numFmtId="9" fontId="7" fillId="3" borderId="3" xfId="0" applyNumberFormat="1" applyFont="1" applyFill="1" applyBorder="1" applyProtection="1">
      <protection locked="0"/>
    </xf>
    <xf numFmtId="0" fontId="7" fillId="3" borderId="0" xfId="0" applyFont="1" applyFill="1" applyBorder="1" applyProtection="1">
      <protection locked="0"/>
    </xf>
    <xf numFmtId="9" fontId="7" fillId="4" borderId="2" xfId="0" applyNumberFormat="1" applyFont="1" applyFill="1" applyBorder="1" applyProtection="1">
      <protection locked="0"/>
    </xf>
    <xf numFmtId="9" fontId="7" fillId="4" borderId="0" xfId="0" applyNumberFormat="1" applyFont="1" applyFill="1" applyBorder="1" applyProtection="1">
      <protection locked="0"/>
    </xf>
    <xf numFmtId="9" fontId="7" fillId="4" borderId="3" xfId="0" applyNumberFormat="1" applyFont="1" applyFill="1" applyBorder="1" applyProtection="1">
      <protection locked="0"/>
    </xf>
    <xf numFmtId="0" fontId="7" fillId="4" borderId="0" xfId="0" applyFont="1" applyFill="1" applyBorder="1" applyProtection="1">
      <protection locked="0"/>
    </xf>
    <xf numFmtId="164" fontId="7" fillId="5" borderId="4" xfId="1" applyNumberFormat="1" applyFont="1" applyFill="1" applyBorder="1" applyAlignment="1" applyProtection="1">
      <alignment horizontal="right"/>
      <protection locked="0"/>
    </xf>
    <xf numFmtId="9" fontId="7" fillId="0" borderId="0" xfId="0" applyNumberFormat="1" applyFont="1" applyBorder="1" applyProtection="1"/>
    <xf numFmtId="0" fontId="7" fillId="0" borderId="0" xfId="0" applyFont="1" applyBorder="1" applyProtection="1"/>
    <xf numFmtId="0" fontId="7" fillId="4" borderId="7" xfId="0" applyFont="1" applyFill="1" applyBorder="1" applyAlignment="1" applyProtection="1">
      <alignment horizontal="center"/>
      <protection locked="0"/>
    </xf>
    <xf numFmtId="3" fontId="7" fillId="4" borderId="8" xfId="0" applyNumberFormat="1" applyFont="1" applyFill="1" applyBorder="1" applyAlignment="1" applyProtection="1">
      <alignment horizontal="centerContinuous" wrapText="1"/>
      <protection locked="0"/>
    </xf>
    <xf numFmtId="3" fontId="7" fillId="4" borderId="9" xfId="0" applyNumberFormat="1" applyFont="1" applyFill="1" applyBorder="1" applyAlignment="1" applyProtection="1">
      <alignment horizontal="centerContinuous" wrapText="1"/>
      <protection locked="0"/>
    </xf>
    <xf numFmtId="3" fontId="7" fillId="4" borderId="10" xfId="0" applyNumberFormat="1" applyFont="1" applyFill="1" applyBorder="1" applyAlignment="1" applyProtection="1">
      <alignment horizontal="centerContinuous" wrapText="1"/>
      <protection locked="0"/>
    </xf>
    <xf numFmtId="3" fontId="7" fillId="4" borderId="11" xfId="0" applyNumberFormat="1" applyFont="1" applyFill="1" applyBorder="1" applyAlignment="1" applyProtection="1">
      <alignment horizontal="center" wrapText="1"/>
      <protection locked="0"/>
    </xf>
    <xf numFmtId="3" fontId="7" fillId="0" borderId="2" xfId="1" applyNumberFormat="1" applyFont="1" applyFill="1" applyBorder="1" applyAlignment="1" applyProtection="1">
      <alignment horizontal="right" inden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1" fillId="0" borderId="1" xfId="0" applyFont="1" applyBorder="1"/>
    <xf numFmtId="0" fontId="11" fillId="0" borderId="1" xfId="0" applyFont="1" applyBorder="1" applyAlignment="1">
      <alignment vertical="top"/>
    </xf>
    <xf numFmtId="0" fontId="7" fillId="0" borderId="1" xfId="0" applyFont="1" applyBorder="1"/>
    <xf numFmtId="0" fontId="7" fillId="0" borderId="1" xfId="0" applyFont="1" applyBorder="1" applyAlignment="1">
      <alignment vertical="top"/>
    </xf>
    <xf numFmtId="0" fontId="7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Alignment="1">
      <alignment horizontal="left"/>
    </xf>
    <xf numFmtId="3" fontId="11" fillId="0" borderId="1" xfId="1" applyNumberFormat="1" applyFont="1" applyFill="1" applyBorder="1" applyAlignment="1" applyProtection="1">
      <alignment horizontal="right" indent="4"/>
      <protection locked="0"/>
    </xf>
    <xf numFmtId="3" fontId="7" fillId="7" borderId="1" xfId="1" applyNumberFormat="1" applyFont="1" applyFill="1" applyBorder="1" applyAlignment="1" applyProtection="1">
      <alignment horizontal="right" indent="4"/>
      <protection locked="0"/>
    </xf>
    <xf numFmtId="3" fontId="7" fillId="0" borderId="1" xfId="1" applyNumberFormat="1" applyFont="1" applyFill="1" applyBorder="1" applyAlignment="1" applyProtection="1">
      <alignment horizontal="right" indent="4"/>
      <protection locked="0"/>
    </xf>
    <xf numFmtId="3" fontId="7" fillId="0" borderId="1" xfId="1" applyNumberFormat="1" applyFont="1" applyBorder="1" applyAlignment="1" applyProtection="1">
      <alignment horizontal="right" indent="4"/>
      <protection locked="0"/>
    </xf>
    <xf numFmtId="3" fontId="7" fillId="0" borderId="1" xfId="0" applyNumberFormat="1" applyFont="1" applyBorder="1" applyAlignment="1" applyProtection="1">
      <alignment horizontal="right" indent="4"/>
      <protection locked="0"/>
    </xf>
    <xf numFmtId="3" fontId="7" fillId="8" borderId="1" xfId="1" applyNumberFormat="1" applyFont="1" applyFill="1" applyBorder="1" applyAlignment="1" applyProtection="1">
      <alignment horizontal="right" indent="4"/>
      <protection locked="0"/>
    </xf>
    <xf numFmtId="3" fontId="7" fillId="9" borderId="1" xfId="0" applyNumberFormat="1" applyFont="1" applyFill="1" applyBorder="1" applyAlignment="1" applyProtection="1">
      <alignment horizontal="right" indent="4"/>
      <protection locked="0"/>
    </xf>
    <xf numFmtId="3" fontId="12" fillId="3" borderId="1" xfId="1" applyNumberFormat="1" applyFont="1" applyFill="1" applyBorder="1" applyAlignment="1" applyProtection="1">
      <alignment horizontal="right" indent="4"/>
      <protection locked="0"/>
    </xf>
    <xf numFmtId="3" fontId="7" fillId="9" borderId="1" xfId="1" applyNumberFormat="1" applyFont="1" applyFill="1" applyBorder="1" applyAlignment="1" applyProtection="1">
      <alignment horizontal="right" indent="4"/>
      <protection locked="0"/>
    </xf>
    <xf numFmtId="3" fontId="7" fillId="0" borderId="1" xfId="0" applyNumberFormat="1" applyFont="1" applyFill="1" applyBorder="1" applyAlignment="1" applyProtection="1">
      <alignment horizontal="right" indent="4"/>
      <protection locked="0"/>
    </xf>
    <xf numFmtId="3" fontId="12" fillId="3" borderId="1" xfId="0" applyNumberFormat="1" applyFont="1" applyFill="1" applyBorder="1" applyAlignment="1" applyProtection="1">
      <alignment horizontal="right" indent="4"/>
      <protection locked="0"/>
    </xf>
    <xf numFmtId="3" fontId="7" fillId="4" borderId="7" xfId="0" applyNumberFormat="1" applyFont="1" applyFill="1" applyBorder="1" applyAlignment="1" applyProtection="1">
      <alignment horizontal="center" wrapText="1"/>
      <protection locked="0"/>
    </xf>
    <xf numFmtId="3" fontId="10" fillId="0" borderId="4" xfId="1" applyNumberFormat="1" applyFont="1" applyBorder="1" applyAlignment="1" applyProtection="1">
      <alignment horizontal="right" indent="1"/>
      <protection locked="0"/>
    </xf>
    <xf numFmtId="3" fontId="10" fillId="0" borderId="0" xfId="1" applyNumberFormat="1" applyFont="1" applyBorder="1" applyAlignment="1" applyProtection="1">
      <alignment horizontal="right" indent="1"/>
      <protection locked="0"/>
    </xf>
    <xf numFmtId="3" fontId="7" fillId="0" borderId="2" xfId="0" applyNumberFormat="1" applyFont="1" applyFill="1" applyBorder="1" applyProtection="1">
      <protection locked="0"/>
    </xf>
    <xf numFmtId="3" fontId="10" fillId="0" borderId="2" xfId="1" applyNumberFormat="1" applyFont="1" applyFill="1" applyBorder="1" applyAlignment="1" applyProtection="1">
      <alignment horizontal="right"/>
      <protection locked="0"/>
    </xf>
    <xf numFmtId="3" fontId="11" fillId="0" borderId="2" xfId="1" applyNumberFormat="1" applyFont="1" applyFill="1" applyBorder="1" applyAlignment="1" applyProtection="1">
      <alignment horizontal="right" indent="1"/>
      <protection locked="0"/>
    </xf>
    <xf numFmtId="3" fontId="11" fillId="0" borderId="0" xfId="1" applyNumberFormat="1" applyFont="1" applyFill="1" applyBorder="1" applyAlignment="1" applyProtection="1">
      <alignment horizontal="right" indent="1"/>
      <protection locked="0"/>
    </xf>
    <xf numFmtId="3" fontId="11" fillId="0" borderId="4" xfId="1" applyNumberFormat="1" applyFont="1" applyFill="1" applyBorder="1" applyAlignment="1" applyProtection="1">
      <alignment horizontal="right" indent="1"/>
      <protection locked="0"/>
    </xf>
    <xf numFmtId="3" fontId="7" fillId="7" borderId="2" xfId="1" applyNumberFormat="1" applyFont="1" applyFill="1" applyBorder="1" applyAlignment="1" applyProtection="1">
      <alignment horizontal="right" indent="1"/>
      <protection locked="0"/>
    </xf>
    <xf numFmtId="3" fontId="7" fillId="7" borderId="0" xfId="1" applyNumberFormat="1" applyFont="1" applyFill="1" applyBorder="1" applyAlignment="1" applyProtection="1">
      <alignment horizontal="right" indent="1"/>
      <protection locked="0"/>
    </xf>
    <xf numFmtId="3" fontId="7" fillId="7" borderId="4" xfId="1" applyNumberFormat="1" applyFont="1" applyFill="1" applyBorder="1" applyAlignment="1" applyProtection="1">
      <alignment horizontal="right" indent="1"/>
      <protection locked="0"/>
    </xf>
    <xf numFmtId="3" fontId="7" fillId="0" borderId="0" xfId="1" applyNumberFormat="1" applyFont="1" applyFill="1" applyBorder="1" applyAlignment="1" applyProtection="1">
      <alignment horizontal="right" indent="1"/>
      <protection locked="0"/>
    </xf>
    <xf numFmtId="3" fontId="7" fillId="0" borderId="4" xfId="1" applyNumberFormat="1" applyFont="1" applyFill="1" applyBorder="1" applyAlignment="1" applyProtection="1">
      <alignment horizontal="right" indent="1"/>
      <protection locked="0"/>
    </xf>
    <xf numFmtId="3" fontId="7" fillId="0" borderId="2" xfId="0" applyNumberFormat="1" applyFont="1" applyFill="1" applyBorder="1" applyAlignment="1" applyProtection="1">
      <alignment horizontal="right" indent="1"/>
      <protection locked="0"/>
    </xf>
    <xf numFmtId="3" fontId="7" fillId="0" borderId="0" xfId="0" applyNumberFormat="1" applyFont="1" applyFill="1" applyBorder="1" applyAlignment="1" applyProtection="1">
      <alignment horizontal="right" indent="1"/>
      <protection locked="0"/>
    </xf>
    <xf numFmtId="3" fontId="7" fillId="0" borderId="4" xfId="0" applyNumberFormat="1" applyFont="1" applyFill="1" applyBorder="1" applyAlignment="1" applyProtection="1">
      <alignment horizontal="right" indent="1"/>
      <protection locked="0"/>
    </xf>
    <xf numFmtId="3" fontId="7" fillId="8" borderId="2" xfId="1" applyNumberFormat="1" applyFont="1" applyFill="1" applyBorder="1" applyAlignment="1" applyProtection="1">
      <alignment horizontal="right" indent="1"/>
      <protection locked="0"/>
    </xf>
    <xf numFmtId="3" fontId="7" fillId="8" borderId="0" xfId="1" applyNumberFormat="1" applyFont="1" applyFill="1" applyBorder="1" applyAlignment="1" applyProtection="1">
      <alignment horizontal="right" indent="1"/>
      <protection locked="0"/>
    </xf>
    <xf numFmtId="3" fontId="7" fillId="8" borderId="4" xfId="1" applyNumberFormat="1" applyFont="1" applyFill="1" applyBorder="1" applyAlignment="1" applyProtection="1">
      <alignment horizontal="right" indent="1"/>
      <protection locked="0"/>
    </xf>
    <xf numFmtId="3" fontId="10" fillId="0" borderId="2" xfId="1" applyNumberFormat="1" applyFont="1" applyBorder="1" applyAlignment="1" applyProtection="1">
      <alignment horizontal="right" indent="1"/>
      <protection locked="0"/>
    </xf>
    <xf numFmtId="3" fontId="7" fillId="0" borderId="0" xfId="2" applyNumberFormat="1" applyFont="1" applyFill="1" applyBorder="1" applyAlignment="1" applyProtection="1">
      <alignment horizontal="right" indent="1"/>
      <protection locked="0"/>
    </xf>
    <xf numFmtId="3" fontId="12" fillId="0" borderId="2" xfId="1" applyNumberFormat="1" applyFont="1" applyFill="1" applyBorder="1" applyAlignment="1" applyProtection="1">
      <alignment horizontal="right" indent="1"/>
      <protection locked="0"/>
    </xf>
    <xf numFmtId="3" fontId="12" fillId="0" borderId="0" xfId="1" applyNumberFormat="1" applyFont="1" applyFill="1" applyBorder="1" applyAlignment="1" applyProtection="1">
      <alignment horizontal="right" indent="1"/>
      <protection locked="0"/>
    </xf>
    <xf numFmtId="3" fontId="12" fillId="0" borderId="4" xfId="1" applyNumberFormat="1" applyFont="1" applyFill="1" applyBorder="1" applyAlignment="1" applyProtection="1">
      <alignment horizontal="right" indent="1"/>
      <protection locked="0"/>
    </xf>
    <xf numFmtId="3" fontId="12" fillId="0" borderId="2" xfId="0" applyNumberFormat="1" applyFont="1" applyFill="1" applyBorder="1" applyAlignment="1" applyProtection="1">
      <alignment horizontal="right" indent="1"/>
      <protection locked="0"/>
    </xf>
    <xf numFmtId="3" fontId="12" fillId="0" borderId="0" xfId="0" applyNumberFormat="1" applyFont="1" applyFill="1" applyBorder="1" applyAlignment="1" applyProtection="1">
      <alignment horizontal="right" indent="1"/>
      <protection locked="0"/>
    </xf>
    <xf numFmtId="3" fontId="12" fillId="0" borderId="4" xfId="0" applyNumberFormat="1" applyFont="1" applyFill="1" applyBorder="1" applyAlignment="1" applyProtection="1">
      <alignment horizontal="right" indent="1"/>
      <protection locked="0"/>
    </xf>
    <xf numFmtId="3" fontId="11" fillId="0" borderId="0" xfId="0" applyNumberFormat="1" applyFont="1" applyFill="1" applyBorder="1" applyAlignment="1" applyProtection="1">
      <alignment horizontal="right" indent="1"/>
      <protection locked="0"/>
    </xf>
    <xf numFmtId="3" fontId="13" fillId="0" borderId="2" xfId="0" applyNumberFormat="1" applyFont="1" applyFill="1" applyBorder="1" applyAlignment="1" applyProtection="1">
      <alignment horizontal="right" indent="1"/>
      <protection locked="0"/>
    </xf>
    <xf numFmtId="0" fontId="7" fillId="4" borderId="7" xfId="0" applyFont="1" applyFill="1" applyBorder="1" applyAlignment="1" applyProtection="1">
      <alignment horizontal="left"/>
      <protection locked="0"/>
    </xf>
    <xf numFmtId="0" fontId="7" fillId="4" borderId="12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top"/>
    </xf>
    <xf numFmtId="0" fontId="7" fillId="4" borderId="16" xfId="0" applyFont="1" applyFill="1" applyBorder="1" applyAlignment="1">
      <alignment horizontal="left" vertical="top"/>
    </xf>
    <xf numFmtId="0" fontId="6" fillId="0" borderId="0" xfId="0" applyFont="1"/>
    <xf numFmtId="0" fontId="15" fillId="10" borderId="19" xfId="0" applyFont="1" applyFill="1" applyBorder="1" applyAlignment="1">
      <alignment horizontal="left"/>
    </xf>
    <xf numFmtId="0" fontId="16" fillId="0" borderId="0" xfId="0" applyFont="1" applyBorder="1" applyAlignment="1"/>
    <xf numFmtId="0" fontId="6" fillId="0" borderId="0" xfId="0" applyFont="1" applyBorder="1" applyAlignment="1">
      <alignment vertical="top"/>
    </xf>
    <xf numFmtId="0" fontId="15" fillId="10" borderId="21" xfId="0" applyFont="1" applyFill="1" applyBorder="1" applyAlignment="1">
      <alignment horizontal="left" vertical="top"/>
    </xf>
    <xf numFmtId="0" fontId="16" fillId="0" borderId="0" xfId="0" applyFont="1" applyBorder="1" applyAlignment="1">
      <alignment vertical="top"/>
    </xf>
    <xf numFmtId="0" fontId="15" fillId="10" borderId="22" xfId="0" applyFont="1" applyFill="1" applyBorder="1" applyAlignment="1">
      <alignment horizontal="left"/>
    </xf>
    <xf numFmtId="0" fontId="6" fillId="0" borderId="0" xfId="0" applyFont="1" applyAlignment="1">
      <alignment vertical="top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 vertical="top"/>
    </xf>
    <xf numFmtId="0" fontId="6" fillId="0" borderId="0" xfId="0" applyFont="1" applyAlignment="1">
      <alignment vertical="center"/>
    </xf>
    <xf numFmtId="0" fontId="16" fillId="0" borderId="0" xfId="0" applyFont="1" applyBorder="1"/>
    <xf numFmtId="0" fontId="6" fillId="0" borderId="0" xfId="0" applyFont="1" applyFill="1"/>
    <xf numFmtId="0" fontId="16" fillId="0" borderId="0" xfId="0" applyFont="1" applyBorder="1" applyAlignment="1">
      <alignment horizontal="right"/>
    </xf>
    <xf numFmtId="0" fontId="16" fillId="0" borderId="0" xfId="0" applyFont="1" applyFill="1" applyBorder="1" applyAlignment="1"/>
    <xf numFmtId="0" fontId="15" fillId="10" borderId="19" xfId="0" applyFont="1" applyFill="1" applyBorder="1" applyAlignment="1">
      <alignment horizontal="left" vertical="top"/>
    </xf>
    <xf numFmtId="0" fontId="19" fillId="0" borderId="0" xfId="0" applyFont="1" applyBorder="1" applyAlignment="1"/>
    <xf numFmtId="0" fontId="16" fillId="0" borderId="12" xfId="0" applyFont="1" applyFill="1" applyBorder="1" applyAlignment="1"/>
    <xf numFmtId="0" fontId="19" fillId="0" borderId="0" xfId="0" applyFont="1" applyBorder="1" applyAlignment="1">
      <alignment vertical="top"/>
    </xf>
    <xf numFmtId="0" fontId="15" fillId="4" borderId="25" xfId="0" applyFont="1" applyFill="1" applyBorder="1" applyAlignment="1">
      <alignment horizontal="left" vertical="top"/>
    </xf>
    <xf numFmtId="0" fontId="15" fillId="0" borderId="0" xfId="0" applyFont="1" applyBorder="1" applyAlignment="1">
      <alignment horizontal="left"/>
    </xf>
    <xf numFmtId="0" fontId="20" fillId="0" borderId="0" xfId="0" applyFont="1" applyAlignment="1">
      <alignment horizontal="centerContinuous" vertical="center" wrapText="1"/>
    </xf>
    <xf numFmtId="0" fontId="20" fillId="0" borderId="0" xfId="0" applyFont="1" applyAlignment="1">
      <alignment vertical="center" wrapText="1"/>
    </xf>
    <xf numFmtId="0" fontId="5" fillId="10" borderId="0" xfId="0" applyFont="1" applyFill="1" applyAlignment="1">
      <alignment horizontal="centerContinuous" wrapText="1"/>
    </xf>
    <xf numFmtId="0" fontId="20" fillId="10" borderId="0" xfId="0" applyFont="1" applyFill="1" applyAlignment="1">
      <alignment horizontal="centerContinuous" wrapText="1"/>
    </xf>
    <xf numFmtId="0" fontId="20" fillId="4" borderId="12" xfId="0" applyFont="1" applyFill="1" applyBorder="1" applyAlignment="1">
      <alignment horizontal="centerContinuous" wrapText="1"/>
    </xf>
    <xf numFmtId="0" fontId="20" fillId="4" borderId="26" xfId="0" applyFont="1" applyFill="1" applyBorder="1" applyAlignment="1">
      <alignment horizontal="centerContinuous" wrapText="1"/>
    </xf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7" fillId="4" borderId="14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Continuous"/>
    </xf>
    <xf numFmtId="0" fontId="7" fillId="4" borderId="4" xfId="0" applyFont="1" applyFill="1" applyBorder="1" applyAlignment="1">
      <alignment horizontal="centerContinuous"/>
    </xf>
    <xf numFmtId="0" fontId="7" fillId="0" borderId="0" xfId="0" applyFont="1" applyAlignment="1"/>
    <xf numFmtId="0" fontId="7" fillId="4" borderId="17" xfId="0" applyFont="1" applyFill="1" applyBorder="1" applyAlignment="1">
      <alignment horizontal="left" vertical="top"/>
    </xf>
    <xf numFmtId="0" fontId="7" fillId="0" borderId="0" xfId="0" applyFont="1" applyAlignment="1">
      <alignment vertical="top"/>
    </xf>
    <xf numFmtId="0" fontId="9" fillId="10" borderId="27" xfId="0" applyFont="1" applyFill="1" applyBorder="1" applyAlignment="1">
      <alignment horizontal="center"/>
    </xf>
    <xf numFmtId="0" fontId="7" fillId="10" borderId="20" xfId="0" applyFont="1" applyFill="1" applyBorder="1" applyAlignment="1"/>
    <xf numFmtId="0" fontId="9" fillId="10" borderId="28" xfId="0" applyFont="1" applyFill="1" applyBorder="1" applyAlignment="1">
      <alignment horizontal="center" vertical="top"/>
    </xf>
    <xf numFmtId="0" fontId="7" fillId="10" borderId="20" xfId="0" applyFont="1" applyFill="1" applyBorder="1" applyAlignment="1">
      <alignment vertical="top"/>
    </xf>
    <xf numFmtId="0" fontId="7" fillId="0" borderId="0" xfId="0" applyFont="1" applyAlignment="1">
      <alignment vertical="center"/>
    </xf>
    <xf numFmtId="0" fontId="9" fillId="10" borderId="29" xfId="0" applyFont="1" applyFill="1" applyBorder="1" applyAlignment="1">
      <alignment horizontal="center"/>
    </xf>
    <xf numFmtId="0" fontId="7" fillId="10" borderId="23" xfId="0" applyFont="1" applyFill="1" applyBorder="1" applyAlignment="1"/>
    <xf numFmtId="0" fontId="9" fillId="10" borderId="29" xfId="0" applyFont="1" applyFill="1" applyBorder="1" applyAlignment="1">
      <alignment horizontal="center" vertical="top"/>
    </xf>
    <xf numFmtId="0" fontId="7" fillId="10" borderId="20" xfId="0" applyFont="1" applyFill="1" applyBorder="1"/>
    <xf numFmtId="0" fontId="7" fillId="10" borderId="20" xfId="0" applyFont="1" applyFill="1" applyBorder="1" applyAlignment="1">
      <alignment horizontal="right" vertical="top"/>
    </xf>
    <xf numFmtId="0" fontId="7" fillId="10" borderId="24" xfId="0" applyFont="1" applyFill="1" applyBorder="1" applyAlignment="1">
      <alignment vertical="top"/>
    </xf>
    <xf numFmtId="0" fontId="8" fillId="10" borderId="20" xfId="0" applyFont="1" applyFill="1" applyBorder="1" applyAlignment="1">
      <alignment vertical="top"/>
    </xf>
    <xf numFmtId="0" fontId="11" fillId="10" borderId="23" xfId="0" applyFont="1" applyFill="1" applyBorder="1" applyAlignment="1"/>
    <xf numFmtId="0" fontId="7" fillId="0" borderId="0" xfId="0" applyFont="1"/>
    <xf numFmtId="0" fontId="9" fillId="10" borderId="27" xfId="0" applyFont="1" applyFill="1" applyBorder="1" applyAlignment="1">
      <alignment horizontal="center" vertical="top"/>
    </xf>
    <xf numFmtId="0" fontId="7" fillId="10" borderId="2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165" fontId="20" fillId="0" borderId="0" xfId="0" applyNumberFormat="1" applyFont="1"/>
    <xf numFmtId="165" fontId="7" fillId="0" borderId="0" xfId="0" applyNumberFormat="1" applyFont="1"/>
    <xf numFmtId="0" fontId="15" fillId="10" borderId="12" xfId="0" applyFont="1" applyFill="1" applyBorder="1" applyAlignment="1">
      <alignment horizontal="left"/>
    </xf>
    <xf numFmtId="0" fontId="15" fillId="10" borderId="30" xfId="0" applyFont="1" applyFill="1" applyBorder="1" applyAlignment="1"/>
    <xf numFmtId="0" fontId="15" fillId="10" borderId="31" xfId="0" applyFont="1" applyFill="1" applyBorder="1" applyAlignment="1">
      <alignment vertical="top"/>
    </xf>
    <xf numFmtId="0" fontId="9" fillId="0" borderId="33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3" fontId="9" fillId="0" borderId="34" xfId="0" applyNumberFormat="1" applyFont="1" applyFill="1" applyBorder="1" applyAlignment="1">
      <alignment horizontal="right" indent="1"/>
    </xf>
    <xf numFmtId="3" fontId="9" fillId="0" borderId="16" xfId="0" applyNumberFormat="1" applyFont="1" applyFill="1" applyBorder="1" applyAlignment="1">
      <alignment horizontal="right" indent="1"/>
    </xf>
    <xf numFmtId="3" fontId="7" fillId="11" borderId="4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0" fontId="9" fillId="0" borderId="4" xfId="0" applyFont="1" applyBorder="1" applyAlignment="1" applyProtection="1">
      <alignment horizontal="right" indent="5"/>
      <protection locked="0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2" xfId="0" applyFont="1" applyFill="1" applyBorder="1" applyAlignment="1" applyProtection="1">
      <alignment horizontal="left" vertical="top"/>
      <protection locked="0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right" indent="5"/>
      <protection locked="0"/>
    </xf>
    <xf numFmtId="3" fontId="11" fillId="0" borderId="12" xfId="1" applyNumberFormat="1" applyFont="1" applyFill="1" applyBorder="1" applyAlignment="1" applyProtection="1">
      <alignment horizontal="right" indent="1"/>
      <protection locked="0"/>
    </xf>
    <xf numFmtId="3" fontId="7" fillId="0" borderId="35" xfId="1" applyNumberFormat="1" applyFont="1" applyFill="1" applyBorder="1" applyAlignment="1" applyProtection="1">
      <alignment horizontal="right" indent="4"/>
      <protection locked="0"/>
    </xf>
    <xf numFmtId="0" fontId="7" fillId="0" borderId="26" xfId="0" applyFont="1" applyFill="1" applyBorder="1" applyProtection="1">
      <protection locked="0"/>
    </xf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3" fontId="9" fillId="0" borderId="1" xfId="0" applyNumberFormat="1" applyFont="1" applyFill="1" applyBorder="1" applyAlignment="1" applyProtection="1">
      <alignment horizontal="right" indent="4"/>
    </xf>
    <xf numFmtId="3" fontId="9" fillId="0" borderId="0" xfId="0" applyNumberFormat="1" applyFont="1" applyFill="1" applyBorder="1" applyAlignment="1" applyProtection="1">
      <alignment horizontal="right" indent="1"/>
    </xf>
    <xf numFmtId="3" fontId="11" fillId="0" borderId="26" xfId="1" applyNumberFormat="1" applyFont="1" applyFill="1" applyBorder="1" applyAlignment="1" applyProtection="1">
      <alignment horizontal="right" indent="1"/>
      <protection locked="0"/>
    </xf>
    <xf numFmtId="3" fontId="9" fillId="0" borderId="4" xfId="0" applyNumberFormat="1" applyFont="1" applyFill="1" applyBorder="1" applyAlignment="1" applyProtection="1">
      <alignment horizontal="right" indent="1"/>
    </xf>
    <xf numFmtId="3" fontId="10" fillId="0" borderId="33" xfId="0" applyNumberFormat="1" applyFont="1" applyFill="1" applyBorder="1" applyAlignment="1" applyProtection="1">
      <alignment horizontal="right" indent="4"/>
    </xf>
    <xf numFmtId="0" fontId="0" fillId="0" borderId="0" xfId="0" applyBorder="1"/>
    <xf numFmtId="0" fontId="7" fillId="0" borderId="15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14" fillId="0" borderId="2" xfId="0" applyFont="1" applyBorder="1"/>
    <xf numFmtId="0" fontId="14" fillId="0" borderId="0" xfId="0" applyFont="1" applyBorder="1"/>
    <xf numFmtId="0" fontId="7" fillId="4" borderId="15" xfId="0" applyFont="1" applyFill="1" applyBorder="1" applyAlignment="1">
      <alignment horizontal="center"/>
    </xf>
    <xf numFmtId="3" fontId="9" fillId="0" borderId="0" xfId="0" applyNumberFormat="1" applyFont="1" applyFill="1" applyBorder="1" applyAlignment="1" applyProtection="1">
      <alignment horizontal="right" indent="1"/>
      <protection locked="0"/>
    </xf>
    <xf numFmtId="3" fontId="9" fillId="0" borderId="4" xfId="0" applyNumberFormat="1" applyFont="1" applyFill="1" applyBorder="1" applyAlignment="1" applyProtection="1">
      <alignment horizontal="right" indent="1"/>
      <protection locked="0"/>
    </xf>
    <xf numFmtId="3" fontId="22" fillId="0" borderId="0" xfId="0" applyNumberFormat="1" applyFont="1" applyFill="1" applyBorder="1" applyAlignment="1" applyProtection="1">
      <alignment horizontal="right" indent="1"/>
      <protection locked="0"/>
    </xf>
    <xf numFmtId="0" fontId="6" fillId="12" borderId="0" xfId="0" applyFont="1" applyFill="1" applyAlignment="1">
      <alignment vertical="top"/>
    </xf>
    <xf numFmtId="0" fontId="15" fillId="12" borderId="19" xfId="0" applyFont="1" applyFill="1" applyBorder="1" applyAlignment="1">
      <alignment horizontal="left" vertical="top"/>
    </xf>
    <xf numFmtId="0" fontId="16" fillId="12" borderId="20" xfId="0" applyFont="1" applyFill="1" applyBorder="1" applyAlignment="1">
      <alignment vertical="top"/>
    </xf>
    <xf numFmtId="0" fontId="16" fillId="12" borderId="0" xfId="0" applyFont="1" applyFill="1" applyBorder="1" applyAlignment="1">
      <alignment vertical="top"/>
    </xf>
    <xf numFmtId="165" fontId="4" fillId="2" borderId="35" xfId="1" applyNumberFormat="1" applyFont="1" applyFill="1" applyBorder="1"/>
    <xf numFmtId="165" fontId="4" fillId="2" borderId="33" xfId="1" applyNumberFormat="1" applyFont="1" applyFill="1" applyBorder="1" applyAlignment="1">
      <alignment horizontal="right"/>
    </xf>
    <xf numFmtId="3" fontId="0" fillId="0" borderId="0" xfId="0" applyNumberFormat="1"/>
    <xf numFmtId="0" fontId="16" fillId="0" borderId="0" xfId="0" applyFont="1"/>
    <xf numFmtId="3" fontId="16" fillId="0" borderId="0" xfId="0" applyNumberFormat="1" applyFont="1" applyFill="1" applyBorder="1" applyAlignment="1">
      <alignment horizontal="right"/>
    </xf>
    <xf numFmtId="0" fontId="20" fillId="0" borderId="0" xfId="0" applyFont="1"/>
    <xf numFmtId="0" fontId="20" fillId="0" borderId="0" xfId="0" applyFont="1" applyBorder="1"/>
    <xf numFmtId="3" fontId="9" fillId="0" borderId="0" xfId="0" applyNumberFormat="1" applyFont="1" applyFill="1" applyBorder="1" applyAlignment="1">
      <alignment horizontal="right" indent="1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top"/>
    </xf>
    <xf numFmtId="0" fontId="20" fillId="0" borderId="0" xfId="0" applyFont="1" applyFill="1" applyAlignment="1">
      <alignment vertical="center" wrapText="1"/>
    </xf>
    <xf numFmtId="0" fontId="20" fillId="14" borderId="0" xfId="0" applyFont="1" applyFill="1" applyBorder="1" applyAlignment="1">
      <alignment horizontal="centerContinuous" vertical="center" wrapText="1"/>
    </xf>
    <xf numFmtId="0" fontId="20" fillId="10" borderId="0" xfId="0" applyFont="1" applyFill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24" fillId="2" borderId="0" xfId="0" applyFont="1" applyFill="1" applyBorder="1" applyAlignment="1">
      <alignment horizontal="center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2" xfId="0" applyBorder="1"/>
    <xf numFmtId="0" fontId="16" fillId="4" borderId="0" xfId="0" applyFont="1" applyFill="1" applyBorder="1" applyAlignment="1"/>
    <xf numFmtId="0" fontId="15" fillId="0" borderId="22" xfId="0" applyFont="1" applyFill="1" applyBorder="1" applyAlignment="1">
      <alignment horizontal="left"/>
    </xf>
    <xf numFmtId="0" fontId="15" fillId="10" borderId="22" xfId="0" applyFont="1" applyFill="1" applyBorder="1" applyAlignment="1">
      <alignment horizontal="left" vertical="top"/>
    </xf>
    <xf numFmtId="0" fontId="15" fillId="10" borderId="0" xfId="0" applyFont="1" applyFill="1" applyBorder="1" applyAlignment="1">
      <alignment horizontal="left"/>
    </xf>
    <xf numFmtId="0" fontId="15" fillId="4" borderId="39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165" fontId="7" fillId="0" borderId="41" xfId="1" applyNumberFormat="1" applyFont="1" applyBorder="1" applyAlignment="1"/>
    <xf numFmtId="165" fontId="7" fillId="0" borderId="42" xfId="1" applyNumberFormat="1" applyFont="1" applyBorder="1"/>
    <xf numFmtId="165" fontId="7" fillId="0" borderId="42" xfId="1" applyNumberFormat="1" applyFont="1" applyBorder="1" applyAlignment="1"/>
    <xf numFmtId="165" fontId="7" fillId="0" borderId="42" xfId="1" applyNumberFormat="1" applyFont="1" applyBorder="1" applyAlignment="1">
      <alignment vertical="top"/>
    </xf>
    <xf numFmtId="165" fontId="7" fillId="0" borderId="42" xfId="1" applyNumberFormat="1" applyFont="1" applyBorder="1" applyAlignment="1">
      <alignment horizontal="right"/>
    </xf>
    <xf numFmtId="165" fontId="7" fillId="0" borderId="42" xfId="1" applyNumberFormat="1" applyFont="1" applyBorder="1" applyAlignment="1">
      <alignment horizontal="right" vertical="top"/>
    </xf>
    <xf numFmtId="165" fontId="7" fillId="0" borderId="42" xfId="0" applyNumberFormat="1" applyFont="1" applyFill="1" applyBorder="1" applyAlignment="1">
      <alignment horizontal="right"/>
    </xf>
    <xf numFmtId="165" fontId="7" fillId="0" borderId="42" xfId="0" applyNumberFormat="1" applyFont="1" applyFill="1" applyBorder="1" applyAlignment="1">
      <alignment horizontal="right" vertical="top"/>
    </xf>
    <xf numFmtId="165" fontId="7" fillId="0" borderId="37" xfId="1" applyNumberFormat="1" applyFont="1" applyBorder="1" applyAlignment="1"/>
    <xf numFmtId="165" fontId="7" fillId="0" borderId="37" xfId="1" applyNumberFormat="1" applyFont="1" applyBorder="1"/>
    <xf numFmtId="165" fontId="7" fillId="0" borderId="38" xfId="1" applyNumberFormat="1" applyFont="1" applyBorder="1"/>
    <xf numFmtId="0" fontId="26" fillId="0" borderId="0" xfId="3" applyFont="1" applyBorder="1"/>
    <xf numFmtId="0" fontId="26" fillId="0" borderId="0" xfId="3" applyFont="1" applyFill="1" applyBorder="1" applyAlignment="1">
      <alignment horizontal="right" wrapText="1"/>
    </xf>
    <xf numFmtId="0" fontId="26" fillId="0" borderId="36" xfId="3" applyFont="1" applyBorder="1"/>
    <xf numFmtId="0" fontId="26" fillId="0" borderId="36" xfId="3" applyFont="1" applyFill="1" applyBorder="1" applyAlignment="1">
      <alignment horizontal="right" wrapText="1"/>
    </xf>
    <xf numFmtId="0" fontId="26" fillId="0" borderId="36" xfId="3" applyFont="1" applyBorder="1" applyAlignment="1">
      <alignment horizontal="right"/>
    </xf>
    <xf numFmtId="0" fontId="20" fillId="0" borderId="0" xfId="0" applyFont="1" applyAlignment="1">
      <alignment horizontal="right"/>
    </xf>
    <xf numFmtId="0" fontId="9" fillId="10" borderId="0" xfId="0" applyFont="1" applyFill="1" applyBorder="1" applyAlignment="1">
      <alignment horizontal="center" vertical="top"/>
    </xf>
    <xf numFmtId="0" fontId="7" fillId="10" borderId="0" xfId="0" applyFont="1" applyFill="1" applyBorder="1" applyAlignment="1">
      <alignment vertical="top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37" xfId="1" applyNumberFormat="1" applyFont="1" applyBorder="1" applyAlignment="1">
      <alignment vertical="top"/>
    </xf>
    <xf numFmtId="0" fontId="26" fillId="0" borderId="23" xfId="3" applyFont="1" applyBorder="1"/>
    <xf numFmtId="0" fontId="0" fillId="0" borderId="12" xfId="0" applyBorder="1"/>
    <xf numFmtId="0" fontId="9" fillId="4" borderId="39" xfId="0" applyFont="1" applyFill="1" applyBorder="1" applyAlignment="1">
      <alignment horizontal="center"/>
    </xf>
    <xf numFmtId="0" fontId="7" fillId="4" borderId="32" xfId="0" applyFont="1" applyFill="1" applyBorder="1" applyAlignment="1"/>
    <xf numFmtId="165" fontId="7" fillId="0" borderId="43" xfId="0" applyNumberFormat="1" applyFont="1" applyFill="1" applyBorder="1" applyAlignment="1">
      <alignment horizontal="right"/>
    </xf>
    <xf numFmtId="0" fontId="26" fillId="0" borderId="40" xfId="3" applyFont="1" applyBorder="1"/>
    <xf numFmtId="0" fontId="26" fillId="4" borderId="40" xfId="3" applyFont="1" applyFill="1" applyBorder="1"/>
    <xf numFmtId="0" fontId="26" fillId="0" borderId="40" xfId="3" applyFont="1" applyFill="1" applyBorder="1" applyAlignment="1">
      <alignment horizontal="right" wrapText="1"/>
    </xf>
    <xf numFmtId="0" fontId="9" fillId="4" borderId="25" xfId="0" applyFont="1" applyFill="1" applyBorder="1" applyAlignment="1">
      <alignment horizontal="center" vertical="top"/>
    </xf>
    <xf numFmtId="0" fontId="7" fillId="4" borderId="18" xfId="0" applyFont="1" applyFill="1" applyBorder="1" applyAlignment="1">
      <alignment vertical="top"/>
    </xf>
    <xf numFmtId="165" fontId="7" fillId="0" borderId="44" xfId="0" applyNumberFormat="1" applyFont="1" applyFill="1" applyBorder="1" applyAlignment="1">
      <alignment horizontal="right" vertical="top"/>
    </xf>
    <xf numFmtId="0" fontId="26" fillId="0" borderId="45" xfId="3" applyFont="1" applyBorder="1"/>
    <xf numFmtId="0" fontId="26" fillId="4" borderId="45" xfId="3" applyFont="1" applyFill="1" applyBorder="1"/>
    <xf numFmtId="0" fontId="26" fillId="0" borderId="45" xfId="3" applyFont="1" applyFill="1" applyBorder="1" applyAlignment="1">
      <alignment horizontal="right" wrapText="1"/>
    </xf>
    <xf numFmtId="0" fontId="26" fillId="0" borderId="46" xfId="3" applyFont="1" applyFill="1" applyBorder="1" applyAlignment="1">
      <alignment horizontal="right" wrapText="1"/>
    </xf>
    <xf numFmtId="0" fontId="26" fillId="0" borderId="47" xfId="3" applyFont="1" applyFill="1" applyBorder="1" applyAlignment="1">
      <alignment horizontal="right" wrapText="1"/>
    </xf>
    <xf numFmtId="0" fontId="7" fillId="0" borderId="48" xfId="0" applyFont="1" applyFill="1" applyBorder="1" applyAlignment="1">
      <alignment horizontal="center"/>
    </xf>
    <xf numFmtId="0" fontId="26" fillId="0" borderId="49" xfId="3" applyFont="1" applyBorder="1"/>
    <xf numFmtId="0" fontId="26" fillId="0" borderId="49" xfId="3" applyFont="1" applyBorder="1" applyAlignment="1">
      <alignment horizontal="right"/>
    </xf>
    <xf numFmtId="0" fontId="26" fillId="0" borderId="49" xfId="3" applyFont="1" applyFill="1" applyBorder="1" applyAlignment="1">
      <alignment horizontal="right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Continuous" vertical="top" wrapText="1"/>
    </xf>
    <xf numFmtId="3" fontId="7" fillId="4" borderId="9" xfId="0" applyNumberFormat="1" applyFont="1" applyFill="1" applyBorder="1" applyAlignment="1">
      <alignment horizontal="centerContinuous"/>
    </xf>
    <xf numFmtId="3" fontId="7" fillId="4" borderId="11" xfId="0" applyNumberFormat="1" applyFont="1" applyFill="1" applyBorder="1" applyAlignment="1">
      <alignment horizontal="centerContinuous"/>
    </xf>
    <xf numFmtId="164" fontId="9" fillId="0" borderId="0" xfId="1" applyNumberFormat="1" applyFont="1" applyBorder="1" applyAlignment="1" applyProtection="1">
      <alignment horizontal="right"/>
      <protection locked="0"/>
    </xf>
    <xf numFmtId="9" fontId="9" fillId="0" borderId="2" xfId="0" applyNumberFormat="1" applyFont="1" applyBorder="1" applyProtection="1">
      <protection locked="0"/>
    </xf>
    <xf numFmtId="9" fontId="9" fillId="0" borderId="0" xfId="0" applyNumberFormat="1" applyFont="1" applyBorder="1" applyProtection="1">
      <protection locked="0"/>
    </xf>
    <xf numFmtId="0" fontId="27" fillId="0" borderId="0" xfId="0" applyFont="1"/>
    <xf numFmtId="164" fontId="9" fillId="0" borderId="4" xfId="1" applyNumberFormat="1" applyFont="1" applyFill="1" applyBorder="1" applyAlignment="1" applyProtection="1">
      <alignment horizontal="right"/>
      <protection locked="0"/>
    </xf>
    <xf numFmtId="9" fontId="9" fillId="0" borderId="3" xfId="0" applyNumberFormat="1" applyFont="1" applyBorder="1" applyProtection="1">
      <protection locked="0"/>
    </xf>
    <xf numFmtId="164" fontId="9" fillId="0" borderId="0" xfId="1" applyNumberFormat="1" applyFont="1" applyFill="1" applyBorder="1" applyAlignment="1" applyProtection="1">
      <alignment horizontal="right"/>
      <protection locked="0"/>
    </xf>
    <xf numFmtId="9" fontId="9" fillId="0" borderId="2" xfId="0" applyNumberFormat="1" applyFont="1" applyFill="1" applyBorder="1" applyProtection="1">
      <protection locked="0"/>
    </xf>
    <xf numFmtId="9" fontId="9" fillId="0" borderId="0" xfId="0" applyNumberFormat="1" applyFont="1" applyFill="1" applyBorder="1" applyProtection="1">
      <protection locked="0"/>
    </xf>
    <xf numFmtId="9" fontId="9" fillId="0" borderId="3" xfId="0" applyNumberFormat="1" applyFont="1" applyFill="1" applyBorder="1" applyProtection="1">
      <protection locked="0"/>
    </xf>
    <xf numFmtId="164" fontId="9" fillId="0" borderId="0" xfId="0" applyNumberFormat="1" applyFont="1" applyFill="1" applyBorder="1" applyProtection="1"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7" fillId="15" borderId="0" xfId="0" applyFont="1" applyFill="1" applyProtection="1">
      <protection locked="0"/>
    </xf>
    <xf numFmtId="0" fontId="19" fillId="0" borderId="34" xfId="0" applyFont="1" applyBorder="1" applyAlignment="1">
      <alignment vertical="top"/>
    </xf>
    <xf numFmtId="0" fontId="7" fillId="0" borderId="2" xfId="0" applyFont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Protection="1">
      <protection locked="0"/>
    </xf>
    <xf numFmtId="0" fontId="7" fillId="0" borderId="1" xfId="0" applyFont="1" applyBorder="1" applyAlignment="1" applyProtection="1">
      <alignment horizontal="left" indent="1"/>
      <protection locked="0"/>
    </xf>
    <xf numFmtId="3" fontId="0" fillId="0" borderId="0" xfId="0" applyNumberFormat="1" applyBorder="1"/>
    <xf numFmtId="0" fontId="27" fillId="0" borderId="0" xfId="0" applyFont="1" applyFill="1"/>
    <xf numFmtId="0" fontId="9" fillId="0" borderId="4" xfId="0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alignment horizontal="right" indent="1"/>
      <protection locked="0"/>
    </xf>
    <xf numFmtId="3" fontId="9" fillId="0" borderId="1" xfId="0" applyNumberFormat="1" applyFont="1" applyFill="1" applyBorder="1" applyAlignment="1" applyProtection="1">
      <alignment horizontal="right" indent="4"/>
      <protection locked="0"/>
    </xf>
    <xf numFmtId="9" fontId="9" fillId="0" borderId="1" xfId="0" applyNumberFormat="1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0" fontId="7" fillId="0" borderId="12" xfId="0" applyFont="1" applyBorder="1"/>
    <xf numFmtId="0" fontId="29" fillId="0" borderId="0" xfId="0" applyFont="1"/>
    <xf numFmtId="3" fontId="11" fillId="0" borderId="2" xfId="3" applyNumberFormat="1" applyFont="1" applyFill="1" applyBorder="1" applyAlignment="1">
      <alignment horizontal="right" wrapText="1" indent="1"/>
    </xf>
    <xf numFmtId="3" fontId="11" fillId="0" borderId="0" xfId="3" applyNumberFormat="1" applyFont="1" applyFill="1" applyBorder="1" applyAlignment="1">
      <alignment horizontal="right" wrapText="1" indent="1"/>
    </xf>
    <xf numFmtId="3" fontId="11" fillId="0" borderId="1" xfId="3" applyNumberFormat="1" applyFont="1" applyFill="1" applyBorder="1" applyAlignment="1">
      <alignment horizontal="right" wrapText="1" indent="4"/>
    </xf>
    <xf numFmtId="3" fontId="10" fillId="0" borderId="2" xfId="1" applyNumberFormat="1" applyFont="1" applyFill="1" applyBorder="1" applyAlignment="1" applyProtection="1">
      <alignment horizontal="right" indent="1"/>
      <protection locked="0"/>
    </xf>
    <xf numFmtId="3" fontId="10" fillId="0" borderId="0" xfId="1" applyNumberFormat="1" applyFont="1" applyFill="1" applyBorder="1" applyAlignment="1" applyProtection="1">
      <alignment horizontal="right" indent="1"/>
      <protection locked="0"/>
    </xf>
    <xf numFmtId="3" fontId="0" fillId="0" borderId="0" xfId="0" applyNumberFormat="1" applyBorder="1" applyAlignment="1">
      <alignment horizontal="right" indent="1"/>
    </xf>
    <xf numFmtId="3" fontId="10" fillId="0" borderId="4" xfId="1" applyNumberFormat="1" applyFont="1" applyFill="1" applyBorder="1" applyAlignment="1" applyProtection="1">
      <alignment horizontal="right" indent="1"/>
      <protection locked="0"/>
    </xf>
    <xf numFmtId="3" fontId="10" fillId="0" borderId="1" xfId="1" applyNumberFormat="1" applyFont="1" applyFill="1" applyBorder="1" applyAlignment="1" applyProtection="1">
      <alignment horizontal="right" indent="4"/>
      <protection locked="0"/>
    </xf>
    <xf numFmtId="3" fontId="9" fillId="0" borderId="33" xfId="0" applyNumberFormat="1" applyFont="1" applyFill="1" applyBorder="1" applyAlignment="1">
      <alignment horizontal="right" indent="4"/>
    </xf>
    <xf numFmtId="3" fontId="10" fillId="0" borderId="1" xfId="1" applyNumberFormat="1" applyFont="1" applyBorder="1" applyAlignment="1" applyProtection="1">
      <alignment horizontal="right" indent="4"/>
      <protection locked="0"/>
    </xf>
    <xf numFmtId="3" fontId="11" fillId="0" borderId="2" xfId="0" applyNumberFormat="1" applyFont="1" applyFill="1" applyBorder="1" applyAlignment="1" applyProtection="1">
      <alignment horizontal="right" indent="1"/>
      <protection locked="0"/>
    </xf>
    <xf numFmtId="3" fontId="9" fillId="0" borderId="2" xfId="0" applyNumberFormat="1" applyFont="1" applyFill="1" applyBorder="1" applyAlignment="1" applyProtection="1">
      <alignment horizontal="right" indent="1"/>
    </xf>
    <xf numFmtId="3" fontId="0" fillId="0" borderId="4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1" xfId="0" applyNumberFormat="1" applyBorder="1" applyAlignment="1">
      <alignment horizontal="right" indent="4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7" fillId="6" borderId="0" xfId="0" applyFont="1" applyFill="1" applyBorder="1" applyProtection="1">
      <protection locked="0"/>
    </xf>
    <xf numFmtId="3" fontId="9" fillId="0" borderId="15" xfId="0" applyNumberFormat="1" applyFont="1" applyFill="1" applyBorder="1" applyAlignment="1">
      <alignment horizontal="right" indent="1"/>
    </xf>
    <xf numFmtId="3" fontId="11" fillId="0" borderId="14" xfId="1" applyNumberFormat="1" applyFont="1" applyFill="1" applyBorder="1" applyAlignment="1" applyProtection="1">
      <alignment horizontal="right" indent="1"/>
      <protection locked="0"/>
    </xf>
    <xf numFmtId="0" fontId="9" fillId="0" borderId="0" xfId="0" applyFont="1" applyBorder="1" applyAlignment="1">
      <alignment horizontal="left" vertical="center"/>
    </xf>
    <xf numFmtId="0" fontId="9" fillId="1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9" fillId="2" borderId="0" xfId="0" applyFont="1" applyFill="1" applyBorder="1" applyAlignment="1">
      <alignment horizontal="center" vertical="top"/>
    </xf>
    <xf numFmtId="0" fontId="31" fillId="5" borderId="0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 vertical="top"/>
    </xf>
    <xf numFmtId="0" fontId="15" fillId="0" borderId="51" xfId="0" applyFont="1" applyFill="1" applyBorder="1" applyAlignment="1">
      <alignment horizontal="left" vertical="center"/>
    </xf>
    <xf numFmtId="0" fontId="16" fillId="10" borderId="52" xfId="0" applyFont="1" applyFill="1" applyBorder="1" applyAlignment="1"/>
    <xf numFmtId="0" fontId="16" fillId="10" borderId="52" xfId="0" applyFont="1" applyFill="1" applyBorder="1" applyAlignment="1">
      <alignment vertical="top"/>
    </xf>
    <xf numFmtId="0" fontId="16" fillId="10" borderId="53" xfId="0" applyFont="1" applyFill="1" applyBorder="1" applyAlignment="1"/>
    <xf numFmtId="0" fontId="16" fillId="10" borderId="54" xfId="0" applyFont="1" applyFill="1" applyBorder="1" applyAlignment="1">
      <alignment vertical="top"/>
    </xf>
    <xf numFmtId="0" fontId="16" fillId="10" borderId="55" xfId="0" applyFont="1" applyFill="1" applyBorder="1"/>
    <xf numFmtId="0" fontId="16" fillId="10" borderId="53" xfId="0" applyFont="1" applyFill="1" applyBorder="1"/>
    <xf numFmtId="0" fontId="16" fillId="10" borderId="52" xfId="0" applyFont="1" applyFill="1" applyBorder="1" applyAlignment="1">
      <alignment horizontal="right" vertical="top"/>
    </xf>
    <xf numFmtId="0" fontId="16" fillId="10" borderId="56" xfId="0" applyFont="1" applyFill="1" applyBorder="1" applyAlignment="1">
      <alignment vertical="top"/>
    </xf>
    <xf numFmtId="0" fontId="18" fillId="10" borderId="52" xfId="0" applyFont="1" applyFill="1" applyBorder="1" applyAlignment="1">
      <alignment vertical="top"/>
    </xf>
    <xf numFmtId="0" fontId="17" fillId="10" borderId="53" xfId="0" applyFont="1" applyFill="1" applyBorder="1" applyAlignment="1"/>
    <xf numFmtId="0" fontId="16" fillId="0" borderId="53" xfId="0" applyFont="1" applyFill="1" applyBorder="1" applyAlignment="1"/>
    <xf numFmtId="0" fontId="16" fillId="10" borderId="53" xfId="0" applyFont="1" applyFill="1" applyBorder="1" applyAlignment="1">
      <alignment vertical="top"/>
    </xf>
    <xf numFmtId="0" fontId="16" fillId="10" borderId="53" xfId="0" applyFont="1" applyFill="1" applyBorder="1" applyAlignment="1">
      <alignment horizontal="left"/>
    </xf>
    <xf numFmtId="0" fontId="15" fillId="10" borderId="51" xfId="0" applyFont="1" applyFill="1" applyBorder="1" applyAlignment="1">
      <alignment horizontal="right"/>
    </xf>
    <xf numFmtId="0" fontId="15" fillId="0" borderId="57" xfId="0" applyFont="1" applyFill="1" applyBorder="1" applyAlignment="1">
      <alignment horizontal="right"/>
    </xf>
    <xf numFmtId="0" fontId="15" fillId="0" borderId="55" xfId="0" applyFont="1" applyFill="1" applyBorder="1" applyAlignment="1">
      <alignment horizontal="right" vertical="top"/>
    </xf>
    <xf numFmtId="0" fontId="16" fillId="10" borderId="54" xfId="0" applyFont="1" applyFill="1" applyBorder="1" applyAlignment="1"/>
    <xf numFmtId="0" fontId="16" fillId="4" borderId="58" xfId="0" applyFont="1" applyFill="1" applyBorder="1" applyAlignment="1"/>
    <xf numFmtId="0" fontId="16" fillId="4" borderId="59" xfId="0" applyFont="1" applyFill="1" applyBorder="1" applyAlignment="1">
      <alignment vertical="top"/>
    </xf>
    <xf numFmtId="3" fontId="16" fillId="12" borderId="0" xfId="0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6" fillId="14" borderId="0" xfId="0" applyFont="1" applyFill="1" applyBorder="1" applyAlignment="1">
      <alignment horizontal="right" wrapText="1"/>
    </xf>
    <xf numFmtId="0" fontId="16" fillId="4" borderId="14" xfId="0" applyFont="1" applyFill="1" applyBorder="1" applyAlignment="1">
      <alignment horizontal="right"/>
    </xf>
    <xf numFmtId="0" fontId="16" fillId="4" borderId="12" xfId="0" applyFont="1" applyFill="1" applyBorder="1" applyAlignment="1">
      <alignment horizontal="right"/>
    </xf>
    <xf numFmtId="3" fontId="16" fillId="0" borderId="7" xfId="0" applyNumberFormat="1" applyFont="1" applyFill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3" fontId="30" fillId="0" borderId="50" xfId="0" applyNumberFormat="1" applyFont="1" applyFill="1" applyBorder="1" applyAlignment="1" applyProtection="1">
      <alignment horizontal="right" wrapText="1" indent="1"/>
    </xf>
    <xf numFmtId="3" fontId="30" fillId="0" borderId="0" xfId="0" applyNumberFormat="1" applyFont="1" applyFill="1" applyBorder="1" applyAlignment="1" applyProtection="1">
      <alignment horizontal="right" wrapText="1" indent="1"/>
    </xf>
    <xf numFmtId="3" fontId="30" fillId="0" borderId="4" xfId="0" applyNumberFormat="1" applyFont="1" applyFill="1" applyBorder="1" applyAlignment="1" applyProtection="1">
      <alignment horizontal="right" wrapText="1" indent="1"/>
    </xf>
    <xf numFmtId="3" fontId="30" fillId="0" borderId="2" xfId="0" applyNumberFormat="1" applyFont="1" applyFill="1" applyBorder="1" applyAlignment="1" applyProtection="1">
      <alignment horizontal="right" wrapText="1" indent="1"/>
    </xf>
    <xf numFmtId="3" fontId="30" fillId="0" borderId="1" xfId="0" applyNumberFormat="1" applyFont="1" applyFill="1" applyBorder="1" applyAlignment="1" applyProtection="1">
      <alignment horizontal="right" wrapText="1" indent="4"/>
    </xf>
    <xf numFmtId="3" fontId="7" fillId="2" borderId="11" xfId="0" applyNumberFormat="1" applyFont="1" applyFill="1" applyBorder="1" applyAlignment="1" applyProtection="1">
      <alignment horizontal="center"/>
      <protection locked="0"/>
    </xf>
    <xf numFmtId="3" fontId="7" fillId="0" borderId="4" xfId="0" applyNumberFormat="1" applyFont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 applyProtection="1">
      <alignment horizontal="center"/>
      <protection locked="0"/>
    </xf>
    <xf numFmtId="3" fontId="7" fillId="0" borderId="4" xfId="0" applyNumberFormat="1" applyFont="1" applyFill="1" applyBorder="1" applyAlignment="1" applyProtection="1">
      <alignment horizontal="center"/>
      <protection locked="0"/>
    </xf>
    <xf numFmtId="3" fontId="7" fillId="0" borderId="6" xfId="0" applyNumberFormat="1" applyFont="1" applyBorder="1" applyAlignment="1" applyProtection="1">
      <alignment horizontal="center"/>
      <protection locked="0"/>
    </xf>
    <xf numFmtId="3" fontId="7" fillId="8" borderId="4" xfId="0" applyNumberFormat="1" applyFont="1" applyFill="1" applyBorder="1" applyAlignment="1" applyProtection="1">
      <alignment horizontal="center"/>
      <protection locked="0"/>
    </xf>
    <xf numFmtId="3" fontId="7" fillId="0" borderId="6" xfId="0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 applyFill="1" applyBorder="1" applyAlignment="1" applyProtection="1">
      <alignment horizontal="center"/>
      <protection locked="0"/>
    </xf>
    <xf numFmtId="3" fontId="7" fillId="0" borderId="12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</xf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right" indent="1"/>
    </xf>
    <xf numFmtId="3" fontId="9" fillId="0" borderId="0" xfId="0" applyNumberFormat="1" applyFont="1" applyBorder="1" applyAlignment="1">
      <alignment horizontal="right" indent="1"/>
    </xf>
    <xf numFmtId="3" fontId="7" fillId="0" borderId="0" xfId="0" applyNumberFormat="1" applyFont="1" applyBorder="1" applyAlignment="1">
      <alignment horizontal="right" indent="4"/>
    </xf>
    <xf numFmtId="3" fontId="4" fillId="0" borderId="12" xfId="1" applyNumberFormat="1" applyFont="1" applyFill="1" applyBorder="1"/>
    <xf numFmtId="3" fontId="16" fillId="0" borderId="0" xfId="1" applyNumberFormat="1" applyFont="1" applyFill="1" applyBorder="1"/>
    <xf numFmtId="3" fontId="15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3" fontId="16" fillId="0" borderId="0" xfId="1" applyNumberFormat="1" applyFont="1" applyFill="1" applyBorder="1" applyAlignment="1">
      <alignment horizontal="right"/>
    </xf>
    <xf numFmtId="3" fontId="16" fillId="2" borderId="35" xfId="1" applyNumberFormat="1" applyFont="1" applyFill="1" applyBorder="1" applyAlignment="1">
      <alignment horizontal="right"/>
    </xf>
    <xf numFmtId="3" fontId="4" fillId="0" borderId="0" xfId="1" applyNumberFormat="1" applyFont="1" applyBorder="1"/>
    <xf numFmtId="3" fontId="4" fillId="0" borderId="7" xfId="1" applyNumberFormat="1" applyFont="1" applyBorder="1"/>
    <xf numFmtId="3" fontId="16" fillId="0" borderId="0" xfId="0" applyNumberFormat="1" applyFont="1" applyBorder="1" applyAlignment="1"/>
    <xf numFmtId="3" fontId="16" fillId="2" borderId="33" xfId="1" applyNumberFormat="1" applyFont="1" applyFill="1" applyBorder="1" applyAlignment="1">
      <alignment horizontal="right"/>
    </xf>
    <xf numFmtId="3" fontId="16" fillId="0" borderId="0" xfId="0" applyNumberFormat="1" applyFont="1" applyBorder="1" applyAlignment="1">
      <alignment vertical="top"/>
    </xf>
    <xf numFmtId="3" fontId="16" fillId="2" borderId="26" xfId="1" applyNumberFormat="1" applyFont="1" applyFill="1" applyBorder="1" applyAlignment="1">
      <alignment horizontal="right"/>
    </xf>
    <xf numFmtId="3" fontId="16" fillId="2" borderId="16" xfId="1" applyNumberFormat="1" applyFont="1" applyFill="1" applyBorder="1" applyAlignment="1">
      <alignment horizontal="right"/>
    </xf>
    <xf numFmtId="3" fontId="16" fillId="0" borderId="0" xfId="0" applyNumberFormat="1" applyFont="1" applyBorder="1"/>
    <xf numFmtId="3" fontId="16" fillId="0" borderId="0" xfId="0" applyNumberFormat="1" applyFont="1" applyBorder="1" applyAlignment="1">
      <alignment horizontal="right"/>
    </xf>
    <xf numFmtId="3" fontId="16" fillId="2" borderId="4" xfId="1" applyNumberFormat="1" applyFont="1" applyFill="1" applyBorder="1" applyAlignment="1">
      <alignment horizontal="right"/>
    </xf>
    <xf numFmtId="3" fontId="16" fillId="4" borderId="26" xfId="1" applyNumberFormat="1" applyFont="1" applyFill="1" applyBorder="1" applyAlignment="1">
      <alignment horizontal="right"/>
    </xf>
    <xf numFmtId="3" fontId="4" fillId="4" borderId="0" xfId="1" applyNumberFormat="1" applyFont="1" applyFill="1" applyBorder="1"/>
    <xf numFmtId="3" fontId="4" fillId="4" borderId="7" xfId="1" applyNumberFormat="1" applyFont="1" applyFill="1" applyBorder="1"/>
    <xf numFmtId="3" fontId="16" fillId="4" borderId="0" xfId="0" applyNumberFormat="1" applyFont="1" applyFill="1" applyBorder="1" applyAlignment="1"/>
    <xf numFmtId="3" fontId="16" fillId="0" borderId="26" xfId="1" applyNumberFormat="1" applyFont="1" applyFill="1" applyBorder="1" applyAlignment="1">
      <alignment horizontal="right"/>
    </xf>
    <xf numFmtId="3" fontId="4" fillId="0" borderId="0" xfId="1" applyNumberFormat="1" applyFont="1" applyFill="1" applyBorder="1"/>
    <xf numFmtId="3" fontId="4" fillId="0" borderId="7" xfId="1" applyNumberFormat="1" applyFont="1" applyFill="1" applyBorder="1"/>
    <xf numFmtId="3" fontId="16" fillId="0" borderId="16" xfId="1" applyNumberFormat="1" applyFont="1" applyFill="1" applyBorder="1" applyAlignment="1">
      <alignment horizontal="right"/>
    </xf>
    <xf numFmtId="3" fontId="4" fillId="13" borderId="7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2" borderId="26" xfId="1" applyNumberFormat="1" applyFont="1" applyFill="1" applyBorder="1"/>
    <xf numFmtId="3" fontId="4" fillId="2" borderId="16" xfId="1" applyNumberFormat="1" applyFont="1" applyFill="1" applyBorder="1" applyAlignment="1">
      <alignment horizontal="right"/>
    </xf>
    <xf numFmtId="3" fontId="3" fillId="0" borderId="7" xfId="0" applyNumberFormat="1" applyFont="1" applyBorder="1"/>
    <xf numFmtId="3" fontId="4" fillId="2" borderId="4" xfId="1" applyNumberFormat="1" applyFont="1" applyFill="1" applyBorder="1" applyAlignment="1">
      <alignment horizontal="right"/>
    </xf>
    <xf numFmtId="3" fontId="3" fillId="0" borderId="12" xfId="0" applyNumberFormat="1" applyFont="1" applyBorder="1"/>
    <xf numFmtId="3" fontId="16" fillId="0" borderId="0" xfId="0" applyNumberFormat="1" applyFont="1" applyFill="1" applyBorder="1" applyAlignment="1"/>
    <xf numFmtId="3" fontId="23" fillId="0" borderId="7" xfId="1" applyNumberFormat="1" applyFont="1" applyBorder="1"/>
    <xf numFmtId="3" fontId="16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/>
    <xf numFmtId="3" fontId="19" fillId="0" borderId="0" xfId="0" applyNumberFormat="1" applyFont="1" applyBorder="1" applyAlignment="1"/>
    <xf numFmtId="3" fontId="19" fillId="0" borderId="0" xfId="0" applyNumberFormat="1" applyFont="1" applyBorder="1" applyAlignment="1">
      <alignment vertical="top"/>
    </xf>
    <xf numFmtId="3" fontId="19" fillId="0" borderId="0" xfId="1" applyNumberFormat="1" applyFont="1" applyBorder="1"/>
    <xf numFmtId="3" fontId="19" fillId="0" borderId="7" xfId="1" applyNumberFormat="1" applyFont="1" applyBorder="1"/>
    <xf numFmtId="3" fontId="19" fillId="4" borderId="7" xfId="0" applyNumberFormat="1" applyFont="1" applyFill="1" applyBorder="1" applyAlignment="1">
      <alignment horizontal="right"/>
    </xf>
    <xf numFmtId="3" fontId="23" fillId="4" borderId="7" xfId="0" applyNumberFormat="1" applyFont="1" applyFill="1" applyBorder="1" applyAlignment="1">
      <alignment horizontal="right"/>
    </xf>
    <xf numFmtId="3" fontId="16" fillId="12" borderId="0" xfId="0" applyNumberFormat="1" applyFont="1" applyFill="1" applyBorder="1" applyAlignment="1">
      <alignment vertical="top"/>
    </xf>
    <xf numFmtId="3" fontId="16" fillId="0" borderId="0" xfId="0" applyNumberFormat="1" applyFont="1"/>
    <xf numFmtId="3" fontId="16" fillId="12" borderId="0" xfId="0" applyNumberFormat="1" applyFont="1" applyFill="1" applyBorder="1" applyAlignment="1">
      <alignment horizontal="right" vertical="top"/>
    </xf>
    <xf numFmtId="0" fontId="16" fillId="14" borderId="0" xfId="0" applyFont="1" applyFill="1" applyBorder="1" applyAlignment="1">
      <alignment horizontal="centerContinuous" vertical="center" wrapText="1"/>
    </xf>
    <xf numFmtId="3" fontId="7" fillId="0" borderId="1" xfId="0" applyNumberFormat="1" applyFont="1" applyFill="1" applyBorder="1" applyAlignment="1" applyProtection="1">
      <alignment horizontal="right" indent="4"/>
      <protection locked="0"/>
    </xf>
    <xf numFmtId="3" fontId="7" fillId="0" borderId="2" xfId="0" applyNumberFormat="1" applyFont="1" applyFill="1" applyBorder="1" applyAlignment="1" applyProtection="1">
      <alignment horizontal="right" indent="1"/>
      <protection locked="0"/>
    </xf>
    <xf numFmtId="3" fontId="7" fillId="0" borderId="0" xfId="0" applyNumberFormat="1" applyFont="1" applyFill="1" applyBorder="1" applyAlignment="1" applyProtection="1">
      <alignment horizontal="right" indent="1"/>
      <protection locked="0"/>
    </xf>
    <xf numFmtId="3" fontId="7" fillId="0" borderId="4" xfId="0" applyNumberFormat="1" applyFont="1" applyFill="1" applyBorder="1" applyAlignment="1" applyProtection="1">
      <alignment horizontal="right" indent="1"/>
      <protection locked="0"/>
    </xf>
    <xf numFmtId="3" fontId="11" fillId="0" borderId="0" xfId="0" applyNumberFormat="1" applyFont="1" applyFill="1" applyBorder="1" applyAlignment="1" applyProtection="1">
      <alignment horizontal="right" indent="1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3" fontId="16" fillId="0" borderId="0" xfId="1" applyNumberFormat="1" applyFont="1" applyFill="1" applyBorder="1" applyAlignment="1">
      <alignment horizontal="right"/>
    </xf>
    <xf numFmtId="0" fontId="16" fillId="4" borderId="12" xfId="0" applyFont="1" applyFill="1" applyBorder="1" applyAlignment="1">
      <alignment horizontal="left"/>
    </xf>
    <xf numFmtId="0" fontId="16" fillId="4" borderId="15" xfId="0" applyFont="1" applyFill="1" applyBorder="1" applyAlignment="1">
      <alignment horizontal="left" vertical="top"/>
    </xf>
    <xf numFmtId="0" fontId="33" fillId="17" borderId="7" xfId="0" applyFont="1" applyFill="1" applyBorder="1" applyAlignment="1" applyProtection="1">
      <alignment horizontal="center" vertical="center"/>
    </xf>
    <xf numFmtId="0" fontId="11" fillId="0" borderId="36" xfId="3" applyFont="1" applyBorder="1"/>
    <xf numFmtId="0" fontId="26" fillId="0" borderId="47" xfId="3" applyFont="1" applyBorder="1"/>
    <xf numFmtId="0" fontId="7" fillId="4" borderId="12" xfId="0" applyFont="1" applyFill="1" applyBorder="1" applyAlignment="1">
      <alignment horizontal="centerContinuous" wrapText="1"/>
    </xf>
    <xf numFmtId="0" fontId="7" fillId="4" borderId="34" xfId="0" applyFont="1" applyFill="1" applyBorder="1" applyAlignment="1">
      <alignment horizontal="centerContinuous" vertical="top"/>
    </xf>
    <xf numFmtId="0" fontId="7" fillId="0" borderId="0" xfId="0" applyFont="1" applyBorder="1" applyAlignment="1">
      <alignment horizontal="centerContinuous" vertical="top" wrapText="1"/>
    </xf>
    <xf numFmtId="0" fontId="20" fillId="0" borderId="0" xfId="0" applyFont="1" applyBorder="1" applyAlignment="1">
      <alignment horizontal="centerContinuous" vertical="center" wrapText="1"/>
    </xf>
    <xf numFmtId="0" fontId="20" fillId="4" borderId="14" xfId="0" applyFont="1" applyFill="1" applyBorder="1" applyAlignment="1">
      <alignment horizontal="centerContinuous" wrapText="1"/>
    </xf>
    <xf numFmtId="0" fontId="7" fillId="4" borderId="15" xfId="0" applyFont="1" applyFill="1" applyBorder="1" applyAlignment="1">
      <alignment horizontal="centerContinuous"/>
    </xf>
    <xf numFmtId="0" fontId="26" fillId="0" borderId="24" xfId="3" applyFont="1" applyBorder="1"/>
    <xf numFmtId="0" fontId="26" fillId="0" borderId="60" xfId="3" applyFont="1" applyBorder="1"/>
    <xf numFmtId="0" fontId="7" fillId="0" borderId="0" xfId="0" applyFont="1" applyBorder="1" applyAlignment="1">
      <alignment vertical="top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2" borderId="4" xfId="0" applyNumberFormat="1" applyFont="1" applyFill="1" applyBorder="1" applyAlignment="1" applyProtection="1">
      <alignment horizontal="center"/>
      <protection locked="0"/>
    </xf>
    <xf numFmtId="3" fontId="4" fillId="2" borderId="6" xfId="0" applyNumberFormat="1" applyFont="1" applyFill="1" applyBorder="1" applyAlignment="1" applyProtection="1">
      <alignment horizontal="center"/>
      <protection locked="0"/>
    </xf>
    <xf numFmtId="3" fontId="4" fillId="0" borderId="0" xfId="0" applyNumberFormat="1" applyFo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right" indent="1"/>
    </xf>
    <xf numFmtId="3" fontId="34" fillId="0" borderId="2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4"/>
    </xf>
    <xf numFmtId="3" fontId="7" fillId="0" borderId="0" xfId="0" applyNumberFormat="1" applyFont="1"/>
    <xf numFmtId="3" fontId="7" fillId="0" borderId="2" xfId="0" applyNumberFormat="1" applyFont="1" applyBorder="1" applyAlignment="1">
      <alignment horizontal="right" indent="1"/>
    </xf>
    <xf numFmtId="3" fontId="7" fillId="0" borderId="1" xfId="0" applyNumberFormat="1" applyFont="1" applyBorder="1" applyAlignment="1">
      <alignment horizontal="right" indent="4"/>
    </xf>
    <xf numFmtId="3" fontId="9" fillId="0" borderId="0" xfId="0" applyNumberFormat="1" applyFont="1" applyBorder="1"/>
    <xf numFmtId="3" fontId="9" fillId="0" borderId="4" xfId="0" applyNumberFormat="1" applyFont="1" applyBorder="1" applyAlignment="1">
      <alignment horizontal="right" indent="1"/>
    </xf>
    <xf numFmtId="3" fontId="9" fillId="0" borderId="2" xfId="0" applyNumberFormat="1" applyFont="1" applyBorder="1" applyAlignment="1">
      <alignment horizontal="right" indent="1"/>
    </xf>
    <xf numFmtId="3" fontId="9" fillId="0" borderId="1" xfId="0" applyNumberFormat="1" applyFont="1" applyBorder="1" applyAlignment="1">
      <alignment horizontal="right" indent="4"/>
    </xf>
    <xf numFmtId="3" fontId="4" fillId="0" borderId="4" xfId="0" applyNumberFormat="1" applyFont="1" applyBorder="1" applyAlignment="1">
      <alignment horizontal="right" indent="1"/>
    </xf>
    <xf numFmtId="3" fontId="4" fillId="0" borderId="2" xfId="0" applyNumberFormat="1" applyFont="1" applyBorder="1" applyAlignment="1">
      <alignment horizontal="right" indent="1"/>
    </xf>
    <xf numFmtId="3" fontId="7" fillId="2" borderId="4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Fill="1"/>
    <xf numFmtId="0" fontId="7" fillId="0" borderId="0" xfId="0" applyFont="1" applyFill="1"/>
    <xf numFmtId="3" fontId="7" fillId="0" borderId="26" xfId="0" applyNumberFormat="1" applyFont="1" applyBorder="1" applyAlignment="1" applyProtection="1">
      <alignment horizontal="center"/>
      <protection locked="0"/>
    </xf>
    <xf numFmtId="0" fontId="7" fillId="0" borderId="2" xfId="0" applyFont="1" applyBorder="1"/>
    <xf numFmtId="0" fontId="34" fillId="0" borderId="0" xfId="0" applyFont="1" applyFill="1" applyBorder="1" applyAlignment="1">
      <alignment horizontal="right"/>
    </xf>
    <xf numFmtId="0" fontId="7" fillId="15" borderId="0" xfId="0" applyFont="1" applyFill="1" applyBorder="1"/>
    <xf numFmtId="3" fontId="7" fillId="15" borderId="0" xfId="0" applyNumberFormat="1" applyFont="1" applyFill="1" applyBorder="1"/>
    <xf numFmtId="3" fontId="7" fillId="15" borderId="0" xfId="0" applyNumberFormat="1" applyFont="1" applyFill="1" applyBorder="1" applyAlignment="1">
      <alignment horizontal="right" indent="1"/>
    </xf>
    <xf numFmtId="3" fontId="7" fillId="15" borderId="4" xfId="0" applyNumberFormat="1" applyFont="1" applyFill="1" applyBorder="1" applyAlignment="1">
      <alignment horizontal="right" indent="1"/>
    </xf>
    <xf numFmtId="3" fontId="7" fillId="15" borderId="2" xfId="0" applyNumberFormat="1" applyFont="1" applyFill="1" applyBorder="1" applyAlignment="1">
      <alignment horizontal="right" indent="1"/>
    </xf>
    <xf numFmtId="3" fontId="7" fillId="15" borderId="1" xfId="0" applyNumberFormat="1" applyFont="1" applyFill="1" applyBorder="1" applyAlignment="1">
      <alignment horizontal="right" indent="4"/>
    </xf>
    <xf numFmtId="0" fontId="7" fillId="15" borderId="0" xfId="0" applyFont="1" applyFill="1"/>
    <xf numFmtId="0" fontId="9" fillId="0" borderId="1" xfId="0" applyFont="1" applyBorder="1"/>
    <xf numFmtId="0" fontId="9" fillId="10" borderId="25" xfId="0" applyFont="1" applyFill="1" applyBorder="1" applyAlignment="1">
      <alignment horizontal="center" vertical="top"/>
    </xf>
    <xf numFmtId="0" fontId="7" fillId="4" borderId="11" xfId="0" applyNumberFormat="1" applyFont="1" applyFill="1" applyBorder="1" applyAlignment="1" applyProtection="1">
      <alignment horizontal="center" wrapText="1"/>
      <protection locked="0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8" borderId="1" xfId="0" applyNumberFormat="1" applyFont="1" applyFill="1" applyBorder="1" applyAlignment="1" applyProtection="1">
      <alignment horizontal="center"/>
      <protection locked="0"/>
    </xf>
    <xf numFmtId="0" fontId="7" fillId="9" borderId="1" xfId="0" applyNumberFormat="1" applyFont="1" applyFill="1" applyBorder="1" applyAlignment="1" applyProtection="1">
      <alignment horizontal="center"/>
      <protection locked="0"/>
    </xf>
    <xf numFmtId="0" fontId="7" fillId="0" borderId="1" xfId="1" applyNumberFormat="1" applyFont="1" applyBorder="1" applyAlignment="1" applyProtection="1">
      <alignment horizontal="center"/>
      <protection locked="0"/>
    </xf>
    <xf numFmtId="0" fontId="7" fillId="0" borderId="35" xfId="0" applyNumberFormat="1" applyFont="1" applyFill="1" applyBorder="1" applyAlignment="1" applyProtection="1">
      <alignment horizontal="center"/>
      <protection locked="0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/>
      <protection locked="0"/>
    </xf>
    <xf numFmtId="0" fontId="9" fillId="0" borderId="33" xfId="0" applyNumberFormat="1" applyFont="1" applyFill="1" applyBorder="1" applyAlignment="1">
      <alignment horizontal="center"/>
    </xf>
    <xf numFmtId="0" fontId="7" fillId="0" borderId="0" xfId="0" applyNumberFormat="1" applyFont="1" applyBorder="1"/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21" fillId="15" borderId="0" xfId="0" applyNumberFormat="1" applyFont="1" applyFill="1" applyBorder="1"/>
    <xf numFmtId="0" fontId="4" fillId="0" borderId="0" xfId="0" applyNumberFormat="1" applyFont="1"/>
    <xf numFmtId="0" fontId="0" fillId="0" borderId="0" xfId="0" applyNumberFormat="1"/>
    <xf numFmtId="0" fontId="0" fillId="0" borderId="0" xfId="0" applyBorder="1" applyAlignment="1">
      <alignment horizontal="center"/>
    </xf>
    <xf numFmtId="3" fontId="1" fillId="0" borderId="0" xfId="0" applyNumberFormat="1" applyFont="1"/>
    <xf numFmtId="3" fontId="9" fillId="0" borderId="0" xfId="0" applyNumberFormat="1" applyFont="1" applyFill="1" applyBorder="1"/>
    <xf numFmtId="0" fontId="9" fillId="0" borderId="0" xfId="0" applyFont="1" applyFill="1" applyBorder="1"/>
    <xf numFmtId="0" fontId="9" fillId="0" borderId="2" xfId="0" applyFont="1" applyBorder="1" applyAlignment="1" applyProtection="1">
      <alignment horizontal="center"/>
      <protection locked="0"/>
    </xf>
    <xf numFmtId="3" fontId="3" fillId="0" borderId="0" xfId="0" applyNumberFormat="1" applyFont="1" applyBorder="1"/>
    <xf numFmtId="0" fontId="15" fillId="10" borderId="54" xfId="0" applyFont="1" applyFill="1" applyBorder="1" applyAlignment="1">
      <alignment horizontal="right"/>
    </xf>
    <xf numFmtId="0" fontId="16" fillId="4" borderId="61" xfId="0" applyFont="1" applyFill="1" applyBorder="1" applyAlignment="1">
      <alignment horizontal="right"/>
    </xf>
    <xf numFmtId="0" fontId="16" fillId="4" borderId="62" xfId="0" applyFont="1" applyFill="1" applyBorder="1" applyAlignment="1">
      <alignment horizontal="right"/>
    </xf>
    <xf numFmtId="0" fontId="16" fillId="4" borderId="63" xfId="0" applyFont="1" applyFill="1" applyBorder="1" applyAlignment="1">
      <alignment horizontal="right"/>
    </xf>
    <xf numFmtId="3" fontId="16" fillId="0" borderId="64" xfId="0" applyNumberFormat="1" applyFont="1" applyFill="1" applyBorder="1" applyAlignment="1">
      <alignment horizontal="right"/>
    </xf>
    <xf numFmtId="3" fontId="16" fillId="0" borderId="65" xfId="0" applyNumberFormat="1" applyFont="1" applyFill="1" applyBorder="1" applyAlignment="1">
      <alignment horizontal="right"/>
    </xf>
    <xf numFmtId="3" fontId="16" fillId="0" borderId="66" xfId="0" applyNumberFormat="1" applyFont="1" applyFill="1" applyBorder="1" applyAlignment="1">
      <alignment horizontal="right"/>
    </xf>
    <xf numFmtId="3" fontId="32" fillId="0" borderId="67" xfId="0" applyNumberFormat="1" applyFont="1" applyFill="1" applyBorder="1" applyAlignment="1" applyProtection="1">
      <alignment horizontal="right" wrapText="1"/>
    </xf>
    <xf numFmtId="3" fontId="32" fillId="0" borderId="68" xfId="0" applyNumberFormat="1" applyFont="1" applyFill="1" applyBorder="1" applyAlignment="1" applyProtection="1">
      <alignment horizontal="right" wrapText="1"/>
    </xf>
    <xf numFmtId="3" fontId="16" fillId="0" borderId="66" xfId="1" applyNumberFormat="1" applyFont="1" applyFill="1" applyBorder="1" applyAlignment="1">
      <alignment horizontal="right"/>
    </xf>
    <xf numFmtId="3" fontId="32" fillId="0" borderId="69" xfId="0" applyNumberFormat="1" applyFont="1" applyFill="1" applyBorder="1" applyAlignment="1" applyProtection="1">
      <alignment horizontal="right" wrapText="1"/>
    </xf>
    <xf numFmtId="3" fontId="16" fillId="4" borderId="70" xfId="0" applyNumberFormat="1" applyFont="1" applyFill="1" applyBorder="1" applyAlignment="1">
      <alignment horizontal="right"/>
    </xf>
    <xf numFmtId="0" fontId="32" fillId="0" borderId="68" xfId="0" applyNumberFormat="1" applyFont="1" applyFill="1" applyBorder="1" applyAlignment="1" applyProtection="1">
      <alignment horizontal="right" wrapText="1"/>
    </xf>
    <xf numFmtId="0" fontId="32" fillId="0" borderId="69" xfId="0" applyNumberFormat="1" applyFont="1" applyFill="1" applyBorder="1" applyAlignment="1" applyProtection="1">
      <alignment horizontal="right" wrapText="1"/>
    </xf>
    <xf numFmtId="3" fontId="16" fillId="4" borderId="72" xfId="0" applyNumberFormat="1" applyFont="1" applyFill="1" applyBorder="1" applyAlignment="1">
      <alignment horizontal="right"/>
    </xf>
    <xf numFmtId="3" fontId="15" fillId="0" borderId="75" xfId="0" applyNumberFormat="1" applyFont="1" applyFill="1" applyBorder="1" applyAlignment="1">
      <alignment horizontal="right"/>
    </xf>
    <xf numFmtId="3" fontId="15" fillId="0" borderId="65" xfId="0" applyNumberFormat="1" applyFont="1" applyFill="1" applyBorder="1" applyAlignment="1">
      <alignment horizontal="right"/>
    </xf>
    <xf numFmtId="3" fontId="15" fillId="0" borderId="66" xfId="1" applyNumberFormat="1" applyFont="1" applyFill="1" applyBorder="1" applyAlignment="1">
      <alignment horizontal="right"/>
    </xf>
    <xf numFmtId="3" fontId="32" fillId="0" borderId="77" xfId="0" applyNumberFormat="1" applyFont="1" applyFill="1" applyBorder="1" applyAlignment="1" applyProtection="1">
      <alignment horizontal="right" wrapText="1"/>
    </xf>
    <xf numFmtId="3" fontId="32" fillId="0" borderId="78" xfId="0" applyNumberFormat="1" applyFont="1" applyFill="1" applyBorder="1" applyAlignment="1" applyProtection="1">
      <alignment horizontal="right" wrapText="1"/>
    </xf>
    <xf numFmtId="3" fontId="16" fillId="0" borderId="79" xfId="1" applyNumberFormat="1" applyFont="1" applyFill="1" applyBorder="1" applyAlignment="1">
      <alignment horizontal="right"/>
    </xf>
    <xf numFmtId="3" fontId="16" fillId="4" borderId="80" xfId="0" applyNumberFormat="1" applyFont="1" applyFill="1" applyBorder="1" applyAlignment="1">
      <alignment horizontal="right"/>
    </xf>
    <xf numFmtId="3" fontId="32" fillId="0" borderId="81" xfId="0" applyNumberFormat="1" applyFont="1" applyFill="1" applyBorder="1" applyAlignment="1" applyProtection="1">
      <alignment horizontal="right" wrapText="1"/>
    </xf>
    <xf numFmtId="3" fontId="16" fillId="0" borderId="82" xfId="1" applyNumberFormat="1" applyFont="1" applyFill="1" applyBorder="1" applyAlignment="1">
      <alignment horizontal="right"/>
    </xf>
    <xf numFmtId="3" fontId="16" fillId="4" borderId="83" xfId="0" applyNumberFormat="1" applyFont="1" applyFill="1" applyBorder="1" applyAlignment="1">
      <alignment horizontal="right"/>
    </xf>
    <xf numFmtId="3" fontId="32" fillId="0" borderId="84" xfId="0" applyNumberFormat="1" applyFont="1" applyFill="1" applyBorder="1" applyAlignment="1" applyProtection="1">
      <alignment horizontal="right" wrapText="1"/>
    </xf>
    <xf numFmtId="3" fontId="16" fillId="4" borderId="85" xfId="0" applyNumberFormat="1" applyFont="1" applyFill="1" applyBorder="1" applyAlignment="1">
      <alignment horizontal="right"/>
    </xf>
    <xf numFmtId="3" fontId="16" fillId="4" borderId="86" xfId="0" applyNumberFormat="1" applyFont="1" applyFill="1" applyBorder="1" applyAlignment="1">
      <alignment horizontal="right"/>
    </xf>
    <xf numFmtId="0" fontId="32" fillId="0" borderId="84" xfId="0" applyNumberFormat="1" applyFont="1" applyFill="1" applyBorder="1" applyAlignment="1" applyProtection="1">
      <alignment horizontal="right" wrapText="1"/>
    </xf>
    <xf numFmtId="0" fontId="32" fillId="0" borderId="81" xfId="0" applyNumberFormat="1" applyFont="1" applyFill="1" applyBorder="1" applyAlignment="1" applyProtection="1">
      <alignment horizontal="right" wrapText="1"/>
    </xf>
    <xf numFmtId="0" fontId="32" fillId="0" borderId="78" xfId="0" applyNumberFormat="1" applyFont="1" applyFill="1" applyBorder="1" applyAlignment="1" applyProtection="1">
      <alignment horizontal="right" wrapText="1"/>
    </xf>
    <xf numFmtId="0" fontId="32" fillId="0" borderId="77" xfId="0" applyNumberFormat="1" applyFont="1" applyFill="1" applyBorder="1" applyAlignment="1" applyProtection="1">
      <alignment horizontal="right" wrapText="1"/>
    </xf>
    <xf numFmtId="3" fontId="16" fillId="0" borderId="87" xfId="0" applyNumberFormat="1" applyFont="1" applyBorder="1" applyAlignment="1">
      <alignment horizontal="right"/>
    </xf>
    <xf numFmtId="3" fontId="16" fillId="0" borderId="88" xfId="0" applyNumberFormat="1" applyFont="1" applyBorder="1" applyAlignment="1">
      <alignment horizontal="right"/>
    </xf>
    <xf numFmtId="3" fontId="16" fillId="0" borderId="87" xfId="0" applyNumberFormat="1" applyFont="1" applyFill="1" applyBorder="1" applyAlignment="1">
      <alignment horizontal="right"/>
    </xf>
    <xf numFmtId="3" fontId="16" fillId="0" borderId="88" xfId="0" applyNumberFormat="1" applyFont="1" applyFill="1" applyBorder="1" applyAlignment="1">
      <alignment horizontal="right"/>
    </xf>
    <xf numFmtId="3" fontId="32" fillId="0" borderId="87" xfId="0" applyNumberFormat="1" applyFont="1" applyFill="1" applyBorder="1" applyAlignment="1" applyProtection="1">
      <alignment horizontal="right" wrapText="1"/>
    </xf>
    <xf numFmtId="3" fontId="32" fillId="0" borderId="88" xfId="0" applyNumberFormat="1" applyFont="1" applyFill="1" applyBorder="1" applyAlignment="1" applyProtection="1">
      <alignment horizontal="right" wrapText="1"/>
    </xf>
    <xf numFmtId="3" fontId="16" fillId="16" borderId="85" xfId="0" applyNumberFormat="1" applyFont="1" applyFill="1" applyBorder="1" applyAlignment="1">
      <alignment horizontal="center"/>
    </xf>
    <xf numFmtId="3" fontId="16" fillId="16" borderId="86" xfId="0" applyNumberFormat="1" applyFont="1" applyFill="1" applyBorder="1" applyAlignment="1">
      <alignment horizontal="center" vertical="top"/>
    </xf>
    <xf numFmtId="3" fontId="16" fillId="6" borderId="73" xfId="0" applyNumberFormat="1" applyFont="1" applyFill="1" applyBorder="1" applyAlignment="1">
      <alignment horizontal="right"/>
    </xf>
    <xf numFmtId="3" fontId="16" fillId="6" borderId="74" xfId="1" applyNumberFormat="1" applyFont="1" applyFill="1" applyBorder="1" applyAlignment="1">
      <alignment horizontal="right"/>
    </xf>
    <xf numFmtId="3" fontId="16" fillId="6" borderId="65" xfId="0" applyNumberFormat="1" applyFont="1" applyFill="1" applyBorder="1" applyAlignment="1">
      <alignment horizontal="right"/>
    </xf>
    <xf numFmtId="3" fontId="16" fillId="6" borderId="66" xfId="1" applyNumberFormat="1" applyFont="1" applyFill="1" applyBorder="1" applyAlignment="1">
      <alignment horizontal="right"/>
    </xf>
    <xf numFmtId="0" fontId="7" fillId="0" borderId="12" xfId="0" applyFont="1" applyFill="1" applyBorder="1" applyProtection="1">
      <protection locked="0"/>
    </xf>
    <xf numFmtId="0" fontId="7" fillId="2" borderId="12" xfId="0" applyFont="1" applyFill="1" applyBorder="1" applyProtection="1">
      <protection locked="0"/>
    </xf>
    <xf numFmtId="3" fontId="7" fillId="0" borderId="26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Protection="1"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27" fillId="0" borderId="0" xfId="0" applyFont="1" applyBorder="1"/>
    <xf numFmtId="0" fontId="9" fillId="0" borderId="2" xfId="0" applyFont="1" applyFill="1" applyBorder="1" applyAlignment="1" applyProtection="1">
      <alignment horizontal="left" vertical="top"/>
      <protection locked="0"/>
    </xf>
    <xf numFmtId="3" fontId="27" fillId="0" borderId="0" xfId="0" applyNumberFormat="1" applyFont="1" applyFill="1" applyBorder="1"/>
    <xf numFmtId="3" fontId="27" fillId="0" borderId="0" xfId="0" applyNumberFormat="1" applyFont="1" applyBorder="1"/>
    <xf numFmtId="164" fontId="7" fillId="0" borderId="2" xfId="1" applyNumberFormat="1" applyFont="1" applyBorder="1" applyAlignment="1" applyProtection="1">
      <alignment horizontal="left" vertical="top"/>
      <protection locked="0"/>
    </xf>
    <xf numFmtId="164" fontId="7" fillId="0" borderId="2" xfId="1" applyNumberFormat="1" applyFont="1" applyFill="1" applyBorder="1" applyAlignment="1" applyProtection="1">
      <alignment horizontal="left" vertical="top"/>
      <protection locked="0"/>
    </xf>
    <xf numFmtId="164" fontId="10" fillId="0" borderId="2" xfId="1" applyNumberFormat="1" applyFont="1" applyBorder="1" applyAlignment="1" applyProtection="1">
      <alignment horizontal="left" vertical="top"/>
      <protection locked="0"/>
    </xf>
    <xf numFmtId="164" fontId="7" fillId="0" borderId="2" xfId="1" applyNumberFormat="1" applyFont="1" applyBorder="1" applyAlignment="1" applyProtection="1">
      <alignment vertical="top"/>
      <protection locked="0"/>
    </xf>
    <xf numFmtId="3" fontId="16" fillId="6" borderId="64" xfId="0" applyNumberFormat="1" applyFont="1" applyFill="1" applyBorder="1" applyAlignment="1">
      <alignment horizontal="right"/>
    </xf>
    <xf numFmtId="3" fontId="16" fillId="6" borderId="75" xfId="0" applyNumberFormat="1" applyFont="1" applyFill="1" applyBorder="1" applyAlignment="1">
      <alignment horizontal="right"/>
    </xf>
    <xf numFmtId="3" fontId="16" fillId="6" borderId="76" xfId="0" applyNumberFormat="1" applyFont="1" applyFill="1" applyBorder="1" applyAlignment="1">
      <alignment horizontal="right"/>
    </xf>
    <xf numFmtId="3" fontId="16" fillId="0" borderId="89" xfId="1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right" indent="2"/>
    </xf>
    <xf numFmtId="3" fontId="1" fillId="0" borderId="0" xfId="0" applyNumberFormat="1" applyFont="1" applyAlignment="1">
      <alignment horizontal="right" indent="2"/>
    </xf>
    <xf numFmtId="3" fontId="9" fillId="0" borderId="0" xfId="0" applyNumberFormat="1" applyFont="1" applyBorder="1" applyAlignment="1">
      <alignment horizontal="right" indent="2"/>
    </xf>
    <xf numFmtId="3" fontId="9" fillId="0" borderId="4" xfId="0" applyNumberFormat="1" applyFont="1" applyBorder="1" applyAlignment="1">
      <alignment horizontal="right" indent="2"/>
    </xf>
    <xf numFmtId="3" fontId="7" fillId="0" borderId="4" xfId="0" applyNumberFormat="1" applyFont="1" applyBorder="1" applyAlignment="1">
      <alignment horizontal="right" indent="2"/>
    </xf>
    <xf numFmtId="3" fontId="7" fillId="0" borderId="2" xfId="0" applyNumberFormat="1" applyFont="1" applyBorder="1" applyAlignment="1">
      <alignment horizontal="right" indent="2"/>
    </xf>
    <xf numFmtId="3" fontId="1" fillId="0" borderId="4" xfId="0" applyNumberFormat="1" applyFont="1" applyBorder="1" applyAlignment="1">
      <alignment horizontal="right" indent="2"/>
    </xf>
    <xf numFmtId="3" fontId="1" fillId="0" borderId="2" xfId="0" applyNumberFormat="1" applyFont="1" applyBorder="1" applyAlignment="1">
      <alignment horizontal="right" indent="2"/>
    </xf>
    <xf numFmtId="3" fontId="1" fillId="0" borderId="0" xfId="0" applyNumberFormat="1" applyFont="1" applyBorder="1" applyAlignment="1">
      <alignment horizontal="right" indent="2"/>
    </xf>
    <xf numFmtId="3" fontId="1" fillId="0" borderId="1" xfId="0" applyNumberFormat="1" applyFont="1" applyBorder="1" applyAlignment="1">
      <alignment horizontal="right" indent="4"/>
    </xf>
    <xf numFmtId="3" fontId="9" fillId="0" borderId="2" xfId="0" applyNumberFormat="1" applyFont="1" applyBorder="1" applyAlignment="1">
      <alignment horizontal="right" indent="2"/>
    </xf>
    <xf numFmtId="3" fontId="28" fillId="0" borderId="4" xfId="0" applyNumberFormat="1" applyFont="1" applyBorder="1" applyAlignment="1" applyProtection="1">
      <alignment horizontal="center"/>
      <protection locked="0"/>
    </xf>
    <xf numFmtId="3" fontId="28" fillId="0" borderId="4" xfId="0" applyNumberFormat="1" applyFont="1" applyFill="1" applyBorder="1" applyAlignment="1" applyProtection="1">
      <alignment horizontal="center"/>
      <protection locked="0"/>
    </xf>
    <xf numFmtId="3" fontId="7" fillId="18" borderId="4" xfId="0" applyNumberFormat="1" applyFont="1" applyFill="1" applyBorder="1" applyAlignment="1" applyProtection="1">
      <alignment horizontal="center"/>
      <protection locked="0"/>
    </xf>
    <xf numFmtId="3" fontId="35" fillId="0" borderId="0" xfId="0" applyNumberFormat="1" applyFont="1" applyFill="1" applyBorder="1" applyAlignment="1" applyProtection="1">
      <alignment horizontal="right" wrapText="1" indent="1"/>
    </xf>
    <xf numFmtId="0" fontId="9" fillId="0" borderId="2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1" fillId="14" borderId="0" xfId="0" applyFont="1" applyFill="1" applyBorder="1" applyAlignment="1">
      <alignment horizontal="centerContinuous" vertical="center" wrapText="1"/>
    </xf>
    <xf numFmtId="3" fontId="16" fillId="4" borderId="87" xfId="0" applyNumberFormat="1" applyFont="1" applyFill="1" applyBorder="1" applyAlignment="1">
      <alignment horizontal="right"/>
    </xf>
    <xf numFmtId="3" fontId="16" fillId="4" borderId="88" xfId="0" applyNumberFormat="1" applyFont="1" applyFill="1" applyBorder="1" applyAlignment="1">
      <alignment horizontal="right"/>
    </xf>
    <xf numFmtId="0" fontId="16" fillId="4" borderId="62" xfId="0" applyFont="1" applyFill="1" applyBorder="1" applyAlignment="1">
      <alignment horizontal="center" vertical="top"/>
    </xf>
    <xf numFmtId="3" fontId="16" fillId="4" borderId="90" xfId="0" applyNumberFormat="1" applyFont="1" applyFill="1" applyBorder="1" applyAlignment="1">
      <alignment horizontal="right"/>
    </xf>
    <xf numFmtId="3" fontId="16" fillId="4" borderId="91" xfId="0" applyNumberFormat="1" applyFont="1" applyFill="1" applyBorder="1" applyAlignment="1">
      <alignment horizontal="right"/>
    </xf>
    <xf numFmtId="3" fontId="26" fillId="4" borderId="85" xfId="3" applyNumberFormat="1" applyFont="1" applyFill="1" applyBorder="1"/>
    <xf numFmtId="3" fontId="26" fillId="4" borderId="86" xfId="3" applyNumberFormat="1" applyFont="1" applyFill="1" applyBorder="1"/>
    <xf numFmtId="0" fontId="32" fillId="0" borderId="71" xfId="0" applyNumberFormat="1" applyFont="1" applyFill="1" applyBorder="1" applyAlignment="1" applyProtection="1">
      <alignment horizontal="right" wrapText="1"/>
    </xf>
    <xf numFmtId="0" fontId="32" fillId="0" borderId="87" xfId="0" applyNumberFormat="1" applyFont="1" applyFill="1" applyBorder="1" applyAlignment="1" applyProtection="1">
      <alignment horizontal="right" wrapText="1"/>
    </xf>
    <xf numFmtId="3" fontId="7" fillId="0" borderId="2" xfId="0" applyNumberFormat="1" applyFont="1" applyBorder="1" applyAlignment="1">
      <alignment horizontal="right" indent="4"/>
    </xf>
    <xf numFmtId="3" fontId="1" fillId="0" borderId="2" xfId="0" applyNumberFormat="1" applyFont="1" applyBorder="1" applyAlignment="1">
      <alignment horizontal="right" indent="4"/>
    </xf>
    <xf numFmtId="3" fontId="9" fillId="0" borderId="2" xfId="0" applyNumberFormat="1" applyFont="1" applyBorder="1" applyAlignment="1">
      <alignment horizontal="right" indent="4"/>
    </xf>
    <xf numFmtId="0" fontId="11" fillId="0" borderId="49" xfId="3" applyFont="1" applyBorder="1"/>
    <xf numFmtId="3" fontId="16" fillId="0" borderId="0" xfId="0" applyNumberFormat="1" applyFont="1" applyAlignment="1">
      <alignment horizontal="right" shrinkToFit="1"/>
    </xf>
    <xf numFmtId="0" fontId="37" fillId="18" borderId="0" xfId="0" applyFont="1" applyFill="1" applyBorder="1"/>
    <xf numFmtId="3" fontId="16" fillId="0" borderId="0" xfId="1" applyNumberFormat="1" applyFont="1" applyFill="1" applyBorder="1" applyAlignment="1">
      <alignment horizontal="right" shrinkToFit="1"/>
    </xf>
    <xf numFmtId="3" fontId="38" fillId="0" borderId="0" xfId="1" applyNumberFormat="1" applyFont="1" applyBorder="1"/>
    <xf numFmtId="3" fontId="16" fillId="0" borderId="85" xfId="0" applyNumberFormat="1" applyFont="1" applyFill="1" applyBorder="1" applyAlignment="1">
      <alignment horizontal="right"/>
    </xf>
    <xf numFmtId="0" fontId="16" fillId="0" borderId="34" xfId="0" applyFont="1" applyBorder="1" applyAlignment="1">
      <alignment horizontal="right"/>
    </xf>
  </cellXfs>
  <cellStyles count="5">
    <cellStyle name="Comma" xfId="1" builtinId="3"/>
    <cellStyle name="Currency [0]" xfId="2" builtinId="7"/>
    <cellStyle name="Normal" xfId="0" builtinId="0"/>
    <cellStyle name="Normal 2" xfId="4"/>
    <cellStyle name="Normal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665"/>
  <sheetViews>
    <sheetView tabSelected="1" view="pageLayout" topLeftCell="C1437" zoomScaleNormal="100" zoomScaleSheetLayoutView="100" workbookViewId="0">
      <selection activeCell="L1481" sqref="L1481"/>
    </sheetView>
  </sheetViews>
  <sheetFormatPr defaultRowHeight="12" x14ac:dyDescent="0.2"/>
  <cols>
    <col min="1" max="1" width="4.5703125" style="2" hidden="1" customWidth="1"/>
    <col min="2" max="2" width="9.140625" style="2" hidden="1" customWidth="1"/>
    <col min="3" max="3" width="3.7109375" style="30" customWidth="1"/>
    <col min="4" max="4" width="48.28515625" style="3" customWidth="1"/>
    <col min="5" max="5" width="11.5703125" style="503" customWidth="1"/>
    <col min="6" max="6" width="9.28515625" style="385" hidden="1" customWidth="1"/>
    <col min="7" max="7" width="10.85546875" style="87" customWidth="1"/>
    <col min="8" max="8" width="11.5703125" style="98" customWidth="1"/>
    <col min="9" max="9" width="9.5703125" style="99" customWidth="1"/>
    <col min="10" max="10" width="9.5703125" style="97" customWidth="1"/>
    <col min="11" max="11" width="11.7109375" style="111" customWidth="1"/>
    <col min="12" max="12" width="11.7109375" style="99" customWidth="1"/>
    <col min="13" max="13" width="21.42578125" style="77" customWidth="1"/>
    <col min="14" max="14" width="18.28515625" style="77" customWidth="1"/>
    <col min="15" max="15" width="3" style="211" customWidth="1"/>
    <col min="16" max="16" width="11.140625" style="2" hidden="1" customWidth="1"/>
    <col min="17" max="17" width="9.140625" style="5" hidden="1" customWidth="1"/>
    <col min="18" max="19" width="9.140625" style="4" hidden="1" customWidth="1"/>
    <col min="20" max="20" width="9.140625" style="5" hidden="1" customWidth="1"/>
    <col min="21" max="22" width="9.140625" style="4" hidden="1" customWidth="1"/>
    <col min="23" max="23" width="9.7109375" style="6" hidden="1" customWidth="1"/>
    <col min="24" max="24" width="3.42578125" style="2" hidden="1" customWidth="1"/>
    <col min="25" max="33" width="9.140625" style="2" hidden="1" customWidth="1"/>
    <col min="34" max="34" width="17.42578125" style="7" customWidth="1"/>
    <col min="35" max="35" width="18.140625" style="2" customWidth="1"/>
    <col min="36" max="36" width="9.140625" style="2"/>
    <col min="37" max="44" width="9.140625" style="8"/>
    <col min="45" max="45" width="9.140625" style="2"/>
    <col min="46" max="53" width="9.140625" style="9"/>
    <col min="54" max="16384" width="9.140625" style="2"/>
  </cols>
  <sheetData>
    <row r="1" spans="1:34" customFormat="1" ht="30" customHeight="1" x14ac:dyDescent="0.25">
      <c r="A1" s="15"/>
      <c r="B1" s="16"/>
      <c r="C1" s="57"/>
      <c r="D1" s="113" t="s">
        <v>200</v>
      </c>
      <c r="E1" s="500" t="s">
        <v>199</v>
      </c>
      <c r="F1" s="381"/>
      <c r="G1" s="58" t="s">
        <v>201</v>
      </c>
      <c r="H1" s="59"/>
      <c r="I1" s="60"/>
      <c r="J1" s="59" t="s">
        <v>202</v>
      </c>
      <c r="K1" s="59"/>
      <c r="L1" s="60"/>
      <c r="M1" s="61" t="s">
        <v>203</v>
      </c>
      <c r="N1" s="61" t="s">
        <v>204</v>
      </c>
      <c r="O1" s="195"/>
      <c r="P1" s="15"/>
      <c r="Q1" s="19"/>
      <c r="R1" s="17" t="s">
        <v>0</v>
      </c>
      <c r="S1" s="19"/>
      <c r="T1" s="20"/>
      <c r="U1" s="18" t="s">
        <v>0</v>
      </c>
      <c r="V1" s="21"/>
      <c r="W1" s="22" t="s">
        <v>2</v>
      </c>
      <c r="X1" s="15"/>
      <c r="Y1" s="17"/>
      <c r="Z1" s="19"/>
      <c r="AA1" s="17" t="s">
        <v>0</v>
      </c>
      <c r="AB1" s="19"/>
      <c r="AC1" s="19"/>
      <c r="AD1" s="17" t="s">
        <v>0</v>
      </c>
      <c r="AE1" s="19"/>
      <c r="AF1" s="17" t="s">
        <v>1</v>
      </c>
      <c r="AG1" s="17" t="s">
        <v>2</v>
      </c>
      <c r="AH1" s="576"/>
    </row>
    <row r="2" spans="1:34" customFormat="1" ht="12" customHeight="1" x14ac:dyDescent="0.25">
      <c r="A2" s="23"/>
      <c r="B2" s="23"/>
      <c r="C2" s="30"/>
      <c r="D2" s="3"/>
      <c r="E2" s="501"/>
      <c r="F2" s="382"/>
      <c r="G2" s="88"/>
      <c r="H2" s="326"/>
      <c r="I2" s="328"/>
      <c r="J2" s="325"/>
      <c r="K2" s="90"/>
      <c r="L2" s="328"/>
      <c r="M2" s="329"/>
      <c r="N2" s="331"/>
      <c r="O2" s="194"/>
      <c r="P2" s="26"/>
      <c r="Q2" s="5"/>
      <c r="R2" s="4"/>
      <c r="S2" s="4"/>
      <c r="T2" s="5"/>
      <c r="U2" s="4"/>
      <c r="V2" s="4"/>
      <c r="W2" s="6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576"/>
    </row>
    <row r="3" spans="1:34" customFormat="1" ht="12" hidden="1" customHeight="1" x14ac:dyDescent="0.25">
      <c r="A3" s="23">
        <v>1</v>
      </c>
      <c r="B3" s="309"/>
      <c r="C3" s="30"/>
      <c r="D3" s="3"/>
      <c r="E3" s="502">
        <v>2006</v>
      </c>
      <c r="F3" s="383">
        <v>0</v>
      </c>
      <c r="G3" s="62" t="s">
        <v>332</v>
      </c>
      <c r="H3" s="95" t="s">
        <v>332</v>
      </c>
      <c r="I3" s="96" t="s">
        <v>332</v>
      </c>
      <c r="J3" s="62" t="s">
        <v>332</v>
      </c>
      <c r="K3" s="95" t="s">
        <v>332</v>
      </c>
      <c r="L3" s="96" t="s">
        <v>332</v>
      </c>
      <c r="M3" s="73">
        <v>0</v>
      </c>
      <c r="N3" s="73">
        <v>0</v>
      </c>
      <c r="O3" s="194"/>
      <c r="P3" s="26"/>
      <c r="Q3" s="4"/>
      <c r="R3" s="4"/>
      <c r="S3" s="4"/>
      <c r="T3" s="4"/>
      <c r="U3" s="4"/>
      <c r="V3" s="4"/>
      <c r="W3" s="4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576"/>
    </row>
    <row r="4" spans="1:34" customFormat="1" ht="12" hidden="1" customHeight="1" x14ac:dyDescent="0.25">
      <c r="A4" s="23">
        <v>1</v>
      </c>
      <c r="B4" s="23"/>
      <c r="C4" s="310" t="s">
        <v>182</v>
      </c>
      <c r="D4" s="3" t="s">
        <v>205</v>
      </c>
      <c r="E4" s="502">
        <v>2007</v>
      </c>
      <c r="F4" s="383">
        <v>1</v>
      </c>
      <c r="G4" s="89">
        <v>2</v>
      </c>
      <c r="H4" s="90">
        <v>14</v>
      </c>
      <c r="I4" s="91">
        <v>16</v>
      </c>
      <c r="J4" s="89">
        <v>0</v>
      </c>
      <c r="K4" s="90">
        <v>0</v>
      </c>
      <c r="L4" s="91">
        <v>0</v>
      </c>
      <c r="M4" s="75" t="s">
        <v>332</v>
      </c>
      <c r="N4" s="75" t="s">
        <v>332</v>
      </c>
      <c r="O4" s="194"/>
      <c r="P4" s="26"/>
      <c r="Q4" s="5"/>
      <c r="R4" s="4"/>
      <c r="S4" s="4"/>
      <c r="T4" s="5"/>
      <c r="U4" s="4"/>
      <c r="V4" s="4"/>
      <c r="W4" s="4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576"/>
    </row>
    <row r="5" spans="1:34" customFormat="1" ht="12" hidden="1" customHeight="1" x14ac:dyDescent="0.25">
      <c r="A5" s="23">
        <v>1</v>
      </c>
      <c r="B5" s="23"/>
      <c r="C5" s="310" t="s">
        <v>182</v>
      </c>
      <c r="D5" s="3" t="s">
        <v>205</v>
      </c>
      <c r="E5" s="502">
        <v>2008</v>
      </c>
      <c r="F5" s="383">
        <v>2</v>
      </c>
      <c r="G5" s="62" t="s">
        <v>332</v>
      </c>
      <c r="H5" s="95" t="s">
        <v>332</v>
      </c>
      <c r="I5" s="96" t="s">
        <v>332</v>
      </c>
      <c r="J5" s="62" t="s">
        <v>332</v>
      </c>
      <c r="K5" s="95" t="s">
        <v>332</v>
      </c>
      <c r="L5" s="96" t="s">
        <v>332</v>
      </c>
      <c r="M5" s="73">
        <v>0</v>
      </c>
      <c r="N5" s="73">
        <v>0</v>
      </c>
      <c r="O5" s="194"/>
      <c r="P5" s="26"/>
      <c r="Q5" s="5"/>
      <c r="R5" s="4"/>
      <c r="S5" s="4"/>
      <c r="T5" s="5"/>
      <c r="U5" s="4"/>
      <c r="V5" s="4"/>
      <c r="W5" s="4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576"/>
    </row>
    <row r="6" spans="1:34" customFormat="1" ht="12" customHeight="1" x14ac:dyDescent="0.25">
      <c r="A6" s="23">
        <v>1</v>
      </c>
      <c r="B6" s="23"/>
      <c r="C6" s="310" t="s">
        <v>182</v>
      </c>
      <c r="D6" s="3" t="s">
        <v>205</v>
      </c>
      <c r="E6" s="502">
        <v>2009</v>
      </c>
      <c r="F6" s="383">
        <v>3</v>
      </c>
      <c r="G6" s="62" t="s">
        <v>332</v>
      </c>
      <c r="H6" s="95" t="s">
        <v>332</v>
      </c>
      <c r="I6" s="96" t="s">
        <v>332</v>
      </c>
      <c r="J6" s="62" t="s">
        <v>332</v>
      </c>
      <c r="K6" s="95" t="s">
        <v>332</v>
      </c>
      <c r="L6" s="96" t="s">
        <v>332</v>
      </c>
      <c r="M6" s="75" t="s">
        <v>332</v>
      </c>
      <c r="N6" s="75" t="s">
        <v>332</v>
      </c>
      <c r="O6" s="194"/>
      <c r="P6" s="26"/>
      <c r="Q6" s="5"/>
      <c r="R6" s="4"/>
      <c r="S6" s="4"/>
      <c r="T6" s="5"/>
      <c r="U6" s="4"/>
      <c r="V6" s="4"/>
      <c r="W6" s="4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576"/>
    </row>
    <row r="7" spans="1:34" customFormat="1" ht="12" customHeight="1" x14ac:dyDescent="0.25">
      <c r="A7" s="23">
        <v>1</v>
      </c>
      <c r="B7" s="23"/>
      <c r="C7" s="310"/>
      <c r="D7" s="11"/>
      <c r="E7" s="503">
        <v>2010</v>
      </c>
      <c r="F7" s="383">
        <v>4</v>
      </c>
      <c r="G7" s="62" t="s">
        <v>332</v>
      </c>
      <c r="H7" s="95" t="s">
        <v>332</v>
      </c>
      <c r="I7" s="96" t="s">
        <v>332</v>
      </c>
      <c r="J7" s="62" t="s">
        <v>332</v>
      </c>
      <c r="K7" s="95" t="s">
        <v>332</v>
      </c>
      <c r="L7" s="96" t="s">
        <v>332</v>
      </c>
      <c r="M7" s="75" t="s">
        <v>332</v>
      </c>
      <c r="N7" s="75" t="s">
        <v>332</v>
      </c>
      <c r="O7" s="194"/>
      <c r="P7" s="26"/>
      <c r="Q7" s="5"/>
      <c r="R7" s="4"/>
      <c r="S7" s="4"/>
      <c r="T7" s="5"/>
      <c r="U7" s="4"/>
      <c r="V7" s="4"/>
      <c r="W7" s="4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576"/>
    </row>
    <row r="8" spans="1:34" s="298" customFormat="1" ht="12" customHeight="1" x14ac:dyDescent="0.2">
      <c r="A8" s="23"/>
      <c r="B8" s="23"/>
      <c r="C8" s="310"/>
      <c r="D8" s="11"/>
      <c r="E8" s="503">
        <v>2011</v>
      </c>
      <c r="F8" s="383"/>
      <c r="G8" s="62" t="s">
        <v>332</v>
      </c>
      <c r="H8" s="95" t="s">
        <v>332</v>
      </c>
      <c r="I8" s="96" t="s">
        <v>332</v>
      </c>
      <c r="J8" s="62" t="s">
        <v>332</v>
      </c>
      <c r="K8" s="95" t="s">
        <v>332</v>
      </c>
      <c r="L8" s="96" t="s">
        <v>332</v>
      </c>
      <c r="M8" s="75" t="s">
        <v>332</v>
      </c>
      <c r="N8" s="75" t="s">
        <v>332</v>
      </c>
      <c r="O8" s="575"/>
      <c r="P8" s="295"/>
      <c r="Q8" s="296"/>
      <c r="R8" s="297"/>
      <c r="S8" s="297"/>
      <c r="T8" s="296"/>
      <c r="U8" s="297"/>
      <c r="V8" s="297"/>
      <c r="W8" s="297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576">
        <v>0</v>
      </c>
    </row>
    <row r="9" spans="1:34" s="298" customFormat="1" ht="12" customHeight="1" x14ac:dyDescent="0.2">
      <c r="A9" s="23"/>
      <c r="B9" s="23"/>
      <c r="C9" s="310"/>
      <c r="D9" s="11"/>
      <c r="E9" s="503" t="s">
        <v>383</v>
      </c>
      <c r="F9" s="383"/>
      <c r="G9" s="62">
        <v>0</v>
      </c>
      <c r="H9" s="95">
        <v>44</v>
      </c>
      <c r="I9" s="96">
        <v>44</v>
      </c>
      <c r="J9" s="62">
        <v>0</v>
      </c>
      <c r="K9" s="95">
        <v>0</v>
      </c>
      <c r="L9" s="96">
        <v>0</v>
      </c>
      <c r="M9" s="75">
        <v>0</v>
      </c>
      <c r="N9" s="75">
        <v>0</v>
      </c>
      <c r="O9" s="575"/>
      <c r="P9" s="295"/>
      <c r="Q9" s="296"/>
      <c r="R9" s="297"/>
      <c r="S9" s="297"/>
      <c r="T9" s="296"/>
      <c r="U9" s="297"/>
      <c r="V9" s="297"/>
      <c r="W9" s="297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576"/>
    </row>
    <row r="10" spans="1:34" s="298" customFormat="1" ht="12" customHeight="1" x14ac:dyDescent="0.2">
      <c r="A10" s="23"/>
      <c r="B10" s="23"/>
      <c r="C10" s="310"/>
      <c r="D10" s="11"/>
      <c r="E10" s="503">
        <v>2013</v>
      </c>
      <c r="F10" s="383"/>
      <c r="G10" s="62">
        <v>0</v>
      </c>
      <c r="H10" s="95">
        <v>0</v>
      </c>
      <c r="I10" s="96">
        <v>0</v>
      </c>
      <c r="J10" s="62">
        <v>0</v>
      </c>
      <c r="K10" s="95">
        <v>0</v>
      </c>
      <c r="L10" s="96">
        <v>0</v>
      </c>
      <c r="M10" s="75">
        <v>0</v>
      </c>
      <c r="N10" s="75">
        <v>0</v>
      </c>
      <c r="O10" s="575"/>
      <c r="P10" s="295"/>
      <c r="Q10" s="296"/>
      <c r="R10" s="297"/>
      <c r="S10" s="297"/>
      <c r="T10" s="296"/>
      <c r="U10" s="297"/>
      <c r="V10" s="297"/>
      <c r="W10" s="297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576">
        <v>0</v>
      </c>
    </row>
    <row r="11" spans="1:34" customFormat="1" ht="6.75" customHeight="1" thickBot="1" x14ac:dyDescent="0.3">
      <c r="A11" s="23"/>
      <c r="B11" s="27"/>
      <c r="C11" s="310"/>
      <c r="D11" s="11"/>
      <c r="E11" s="502"/>
      <c r="F11" s="384">
        <v>5</v>
      </c>
      <c r="G11" s="89"/>
      <c r="H11" s="90"/>
      <c r="I11" s="91"/>
      <c r="J11" s="89"/>
      <c r="K11" s="90"/>
      <c r="L11" s="91"/>
      <c r="M11" s="73"/>
      <c r="N11" s="73"/>
      <c r="O11" s="194"/>
      <c r="P11" s="26"/>
      <c r="Q11" s="5"/>
      <c r="R11" s="4"/>
      <c r="S11" s="4"/>
      <c r="T11" s="5"/>
      <c r="U11" s="4"/>
      <c r="V11" s="4"/>
      <c r="W11" s="4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576"/>
    </row>
    <row r="12" spans="1:34" customFormat="1" ht="12" hidden="1" customHeight="1" x14ac:dyDescent="0.25">
      <c r="A12" s="23">
        <v>1</v>
      </c>
      <c r="B12" s="23"/>
      <c r="C12" s="310" t="s">
        <v>3</v>
      </c>
      <c r="D12" s="11" t="s">
        <v>67</v>
      </c>
      <c r="E12" s="503">
        <v>1990</v>
      </c>
      <c r="F12" s="385">
        <v>-4</v>
      </c>
      <c r="G12" s="62">
        <v>0</v>
      </c>
      <c r="H12" s="95">
        <v>0</v>
      </c>
      <c r="I12" s="96">
        <v>0</v>
      </c>
      <c r="J12" s="62">
        <v>0</v>
      </c>
      <c r="K12" s="95">
        <v>0</v>
      </c>
      <c r="L12" s="96">
        <v>0</v>
      </c>
      <c r="M12" s="75">
        <v>0</v>
      </c>
      <c r="N12" s="76">
        <v>0</v>
      </c>
      <c r="O12" s="194"/>
      <c r="P12" s="31"/>
      <c r="Q12" s="32"/>
      <c r="R12" s="32"/>
      <c r="S12" s="32"/>
      <c r="T12" s="32"/>
      <c r="U12" s="32"/>
      <c r="V12" s="32"/>
      <c r="W12" s="32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576"/>
    </row>
    <row r="13" spans="1:34" customFormat="1" ht="12" hidden="1" customHeight="1" x14ac:dyDescent="0.25">
      <c r="A13" s="23">
        <v>1</v>
      </c>
      <c r="B13" s="23"/>
      <c r="C13" s="310" t="s">
        <v>3</v>
      </c>
      <c r="D13" s="11" t="s">
        <v>67</v>
      </c>
      <c r="E13" s="503">
        <v>1991</v>
      </c>
      <c r="F13" s="385">
        <v>-3</v>
      </c>
      <c r="G13" s="62">
        <v>40</v>
      </c>
      <c r="H13" s="95">
        <v>39</v>
      </c>
      <c r="I13" s="96">
        <v>79</v>
      </c>
      <c r="J13" s="62">
        <v>27</v>
      </c>
      <c r="K13" s="95">
        <v>11</v>
      </c>
      <c r="L13" s="96">
        <v>38</v>
      </c>
      <c r="M13" s="75">
        <v>20</v>
      </c>
      <c r="N13" s="76">
        <v>315</v>
      </c>
      <c r="O13" s="194"/>
      <c r="P13" s="31"/>
      <c r="Q13" s="32"/>
      <c r="R13" s="32"/>
      <c r="S13" s="32"/>
      <c r="T13" s="32"/>
      <c r="U13" s="32"/>
      <c r="V13" s="32"/>
      <c r="W13" s="32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576"/>
    </row>
    <row r="14" spans="1:34" customFormat="1" ht="12" hidden="1" customHeight="1" x14ac:dyDescent="0.25">
      <c r="A14" s="23">
        <v>1</v>
      </c>
      <c r="B14" s="23"/>
      <c r="C14" s="310" t="s">
        <v>3</v>
      </c>
      <c r="D14" s="11" t="s">
        <v>67</v>
      </c>
      <c r="E14" s="503">
        <v>1992</v>
      </c>
      <c r="F14" s="385">
        <v>-2</v>
      </c>
      <c r="G14" s="62">
        <v>80</v>
      </c>
      <c r="H14" s="95">
        <v>23</v>
      </c>
      <c r="I14" s="96">
        <v>103</v>
      </c>
      <c r="J14" s="62">
        <v>110</v>
      </c>
      <c r="K14" s="95">
        <v>28</v>
      </c>
      <c r="L14" s="96">
        <v>138</v>
      </c>
      <c r="M14" s="75">
        <v>0</v>
      </c>
      <c r="N14" s="76">
        <v>453</v>
      </c>
      <c r="O14" s="194"/>
      <c r="P14" s="31"/>
      <c r="Q14" s="32"/>
      <c r="R14" s="32"/>
      <c r="S14" s="32"/>
      <c r="T14" s="32"/>
      <c r="U14" s="32"/>
      <c r="V14" s="32"/>
      <c r="W14" s="32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576"/>
    </row>
    <row r="15" spans="1:34" customFormat="1" ht="12" hidden="1" customHeight="1" x14ac:dyDescent="0.25">
      <c r="A15" s="23">
        <v>1</v>
      </c>
      <c r="B15" s="23"/>
      <c r="C15" s="310" t="s">
        <v>3</v>
      </c>
      <c r="D15" s="11" t="s">
        <v>67</v>
      </c>
      <c r="E15" s="503">
        <v>1993</v>
      </c>
      <c r="F15" s="385">
        <v>-1</v>
      </c>
      <c r="G15" s="62">
        <v>62</v>
      </c>
      <c r="H15" s="95">
        <v>29</v>
      </c>
      <c r="I15" s="96">
        <v>91</v>
      </c>
      <c r="J15" s="62">
        <v>88</v>
      </c>
      <c r="K15" s="95">
        <v>31</v>
      </c>
      <c r="L15" s="96">
        <v>119</v>
      </c>
      <c r="M15" s="75">
        <v>52</v>
      </c>
      <c r="N15" s="76">
        <v>520</v>
      </c>
      <c r="O15" s="194"/>
      <c r="P15" s="31"/>
      <c r="Q15" s="32"/>
      <c r="R15" s="32"/>
      <c r="S15" s="32"/>
      <c r="T15" s="32"/>
      <c r="U15" s="32"/>
      <c r="V15" s="32"/>
      <c r="W15" s="32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576"/>
    </row>
    <row r="16" spans="1:34" customFormat="1" ht="12" hidden="1" customHeight="1" x14ac:dyDescent="0.25">
      <c r="A16" s="23">
        <v>1</v>
      </c>
      <c r="B16" s="23"/>
      <c r="C16" s="310" t="s">
        <v>3</v>
      </c>
      <c r="D16" s="11" t="s">
        <v>67</v>
      </c>
      <c r="E16" s="503">
        <v>1994</v>
      </c>
      <c r="F16" s="385">
        <v>0</v>
      </c>
      <c r="G16" s="62">
        <v>109</v>
      </c>
      <c r="H16" s="95">
        <v>232</v>
      </c>
      <c r="I16" s="96">
        <v>341</v>
      </c>
      <c r="J16" s="62">
        <v>93</v>
      </c>
      <c r="K16" s="95">
        <v>101</v>
      </c>
      <c r="L16" s="96">
        <v>194</v>
      </c>
      <c r="M16" s="75">
        <v>94</v>
      </c>
      <c r="N16" s="76">
        <v>620</v>
      </c>
      <c r="O16" s="194"/>
      <c r="P16" s="31"/>
      <c r="Q16" s="32"/>
      <c r="R16" s="32"/>
      <c r="S16" s="32"/>
      <c r="T16" s="32"/>
      <c r="U16" s="32"/>
      <c r="V16" s="32"/>
      <c r="W16" s="32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576"/>
    </row>
    <row r="17" spans="1:34" customFormat="1" ht="12" hidden="1" customHeight="1" x14ac:dyDescent="0.25">
      <c r="A17" s="23">
        <v>1</v>
      </c>
      <c r="B17" s="23"/>
      <c r="C17" s="310" t="s">
        <v>3</v>
      </c>
      <c r="D17" s="11" t="s">
        <v>67</v>
      </c>
      <c r="E17" s="503">
        <v>1995</v>
      </c>
      <c r="F17" s="385">
        <v>1</v>
      </c>
      <c r="G17" s="62">
        <v>124</v>
      </c>
      <c r="H17" s="95">
        <v>57</v>
      </c>
      <c r="I17" s="96">
        <v>181</v>
      </c>
      <c r="J17" s="62">
        <v>52</v>
      </c>
      <c r="K17" s="95">
        <v>28</v>
      </c>
      <c r="L17" s="96">
        <v>80</v>
      </c>
      <c r="M17" s="75">
        <v>9</v>
      </c>
      <c r="N17" s="76">
        <v>691</v>
      </c>
      <c r="O17" s="194"/>
      <c r="P17" s="31"/>
      <c r="Q17" s="32"/>
      <c r="R17" s="32"/>
      <c r="S17" s="32"/>
      <c r="T17" s="32"/>
      <c r="U17" s="32"/>
      <c r="V17" s="32"/>
      <c r="W17" s="3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576"/>
    </row>
    <row r="18" spans="1:34" customFormat="1" ht="12" hidden="1" customHeight="1" x14ac:dyDescent="0.25">
      <c r="A18" s="23">
        <v>1</v>
      </c>
      <c r="B18" s="23"/>
      <c r="C18" s="310" t="s">
        <v>3</v>
      </c>
      <c r="D18" s="11" t="s">
        <v>67</v>
      </c>
      <c r="E18" s="503">
        <v>1996</v>
      </c>
      <c r="F18" s="385">
        <v>2</v>
      </c>
      <c r="G18" s="62">
        <v>69</v>
      </c>
      <c r="H18" s="95">
        <v>76</v>
      </c>
      <c r="I18" s="96">
        <v>145</v>
      </c>
      <c r="J18" s="62">
        <v>55</v>
      </c>
      <c r="K18" s="95">
        <v>28</v>
      </c>
      <c r="L18" s="96">
        <v>83</v>
      </c>
      <c r="M18" s="75">
        <v>19</v>
      </c>
      <c r="N18" s="76">
        <v>755</v>
      </c>
      <c r="O18" s="194"/>
      <c r="P18" s="31"/>
      <c r="Q18" s="32"/>
      <c r="R18" s="32"/>
      <c r="S18" s="32"/>
      <c r="T18" s="32"/>
      <c r="U18" s="32"/>
      <c r="V18" s="32"/>
      <c r="W18" s="3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576"/>
    </row>
    <row r="19" spans="1:34" customFormat="1" ht="12" hidden="1" customHeight="1" x14ac:dyDescent="0.25">
      <c r="A19" s="23">
        <v>1</v>
      </c>
      <c r="B19" s="23"/>
      <c r="C19" s="310" t="s">
        <v>3</v>
      </c>
      <c r="D19" s="11" t="s">
        <v>67</v>
      </c>
      <c r="E19" s="503">
        <v>1997</v>
      </c>
      <c r="F19" s="385">
        <v>3</v>
      </c>
      <c r="G19" s="62">
        <v>97</v>
      </c>
      <c r="H19" s="95">
        <v>128</v>
      </c>
      <c r="I19" s="96">
        <v>225</v>
      </c>
      <c r="J19" s="62">
        <v>81</v>
      </c>
      <c r="K19" s="95">
        <v>90</v>
      </c>
      <c r="L19" s="96">
        <v>171</v>
      </c>
      <c r="M19" s="75">
        <v>73</v>
      </c>
      <c r="N19" s="76">
        <v>853</v>
      </c>
      <c r="O19" s="194"/>
      <c r="P19" s="31"/>
      <c r="Q19" s="32"/>
      <c r="R19" s="32"/>
      <c r="S19" s="32"/>
      <c r="T19" s="32"/>
      <c r="U19" s="32"/>
      <c r="V19" s="32"/>
      <c r="W19" s="3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576"/>
    </row>
    <row r="20" spans="1:34" customFormat="1" ht="12" hidden="1" customHeight="1" x14ac:dyDescent="0.25">
      <c r="A20" s="23">
        <v>1</v>
      </c>
      <c r="B20" s="23"/>
      <c r="C20" s="310" t="s">
        <v>3</v>
      </c>
      <c r="D20" s="11" t="s">
        <v>67</v>
      </c>
      <c r="E20" s="503">
        <v>1998</v>
      </c>
      <c r="F20" s="385">
        <v>4</v>
      </c>
      <c r="G20" s="62">
        <v>98</v>
      </c>
      <c r="H20" s="95">
        <v>141</v>
      </c>
      <c r="I20" s="96">
        <v>239</v>
      </c>
      <c r="J20" s="62">
        <v>69</v>
      </c>
      <c r="K20" s="95">
        <v>90</v>
      </c>
      <c r="L20" s="96">
        <v>159</v>
      </c>
      <c r="M20" s="76">
        <v>21</v>
      </c>
      <c r="N20" s="76">
        <v>991</v>
      </c>
      <c r="O20" s="194"/>
      <c r="P20" s="31"/>
      <c r="Q20" s="32"/>
      <c r="R20" s="32"/>
      <c r="S20" s="32"/>
      <c r="T20" s="32"/>
      <c r="U20" s="32"/>
      <c r="V20" s="32"/>
      <c r="W20" s="32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576"/>
    </row>
    <row r="21" spans="1:34" customFormat="1" ht="12" hidden="1" customHeight="1" x14ac:dyDescent="0.25">
      <c r="A21" s="23">
        <v>1</v>
      </c>
      <c r="B21" s="23"/>
      <c r="C21" s="310" t="s">
        <v>3</v>
      </c>
      <c r="D21" s="11" t="s">
        <v>67</v>
      </c>
      <c r="E21" s="503">
        <v>1999</v>
      </c>
      <c r="F21" s="385">
        <v>5</v>
      </c>
      <c r="G21" s="62">
        <v>85</v>
      </c>
      <c r="H21" s="95">
        <v>122</v>
      </c>
      <c r="I21" s="96">
        <v>207</v>
      </c>
      <c r="J21" s="62">
        <v>47</v>
      </c>
      <c r="K21" s="95">
        <v>79</v>
      </c>
      <c r="L21" s="96">
        <v>126</v>
      </c>
      <c r="M21" s="76">
        <v>111</v>
      </c>
      <c r="N21" s="76">
        <v>1006</v>
      </c>
      <c r="O21" s="194"/>
      <c r="P21" s="31"/>
      <c r="Q21" s="32"/>
      <c r="R21" s="32"/>
      <c r="S21" s="32"/>
      <c r="T21" s="32"/>
      <c r="U21" s="32"/>
      <c r="V21" s="32"/>
      <c r="W21" s="32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576"/>
    </row>
    <row r="22" spans="1:34" customFormat="1" ht="12" hidden="1" customHeight="1" x14ac:dyDescent="0.25">
      <c r="A22" s="23">
        <v>1</v>
      </c>
      <c r="B22" s="309"/>
      <c r="C22" s="310" t="s">
        <v>3</v>
      </c>
      <c r="D22" s="11" t="s">
        <v>67</v>
      </c>
      <c r="E22" s="503">
        <v>2000</v>
      </c>
      <c r="F22" s="385">
        <v>6</v>
      </c>
      <c r="G22" s="62">
        <v>74</v>
      </c>
      <c r="H22" s="95">
        <v>95</v>
      </c>
      <c r="I22" s="96">
        <v>169</v>
      </c>
      <c r="J22" s="62">
        <v>58</v>
      </c>
      <c r="K22" s="95">
        <v>58</v>
      </c>
      <c r="L22" s="96">
        <v>116</v>
      </c>
      <c r="M22" s="76">
        <v>27</v>
      </c>
      <c r="N22" s="76">
        <v>1095</v>
      </c>
      <c r="O22" s="194"/>
      <c r="P22" s="31"/>
      <c r="Q22" s="32"/>
      <c r="R22" s="32"/>
      <c r="S22" s="32"/>
      <c r="T22" s="32"/>
      <c r="U22" s="32"/>
      <c r="V22" s="32"/>
      <c r="W22" s="32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576"/>
    </row>
    <row r="23" spans="1:34" customFormat="1" ht="12" hidden="1" customHeight="1" x14ac:dyDescent="0.25">
      <c r="A23" s="23">
        <v>1</v>
      </c>
      <c r="B23" s="309"/>
      <c r="C23" s="310" t="s">
        <v>3</v>
      </c>
      <c r="D23" s="11" t="s">
        <v>67</v>
      </c>
      <c r="E23" s="503">
        <v>2001</v>
      </c>
      <c r="F23" s="385">
        <v>7</v>
      </c>
      <c r="G23" s="62">
        <v>74</v>
      </c>
      <c r="H23" s="95">
        <v>120</v>
      </c>
      <c r="I23" s="96">
        <v>194</v>
      </c>
      <c r="J23" s="62">
        <v>49</v>
      </c>
      <c r="K23" s="95">
        <v>75</v>
      </c>
      <c r="L23" s="96">
        <v>124</v>
      </c>
      <c r="M23" s="76">
        <v>62</v>
      </c>
      <c r="N23" s="76">
        <v>1157</v>
      </c>
      <c r="O23" s="194"/>
      <c r="P23" s="31"/>
      <c r="Q23" s="32"/>
      <c r="R23" s="32"/>
      <c r="S23" s="32"/>
      <c r="T23" s="32"/>
      <c r="U23" s="32"/>
      <c r="V23" s="32"/>
      <c r="W23" s="32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576"/>
    </row>
    <row r="24" spans="1:34" customFormat="1" ht="12" hidden="1" customHeight="1" x14ac:dyDescent="0.25">
      <c r="A24" s="23">
        <v>1</v>
      </c>
      <c r="B24" s="309"/>
      <c r="C24" s="310" t="s">
        <v>3</v>
      </c>
      <c r="D24" s="11" t="s">
        <v>67</v>
      </c>
      <c r="E24" s="503">
        <v>2002</v>
      </c>
      <c r="F24" s="385">
        <v>8</v>
      </c>
      <c r="G24" s="62">
        <v>136</v>
      </c>
      <c r="H24" s="95">
        <v>188</v>
      </c>
      <c r="I24" s="96">
        <v>324</v>
      </c>
      <c r="J24" s="62">
        <v>23</v>
      </c>
      <c r="K24" s="95">
        <v>26</v>
      </c>
      <c r="L24" s="96">
        <v>49</v>
      </c>
      <c r="M24" s="75">
        <v>78</v>
      </c>
      <c r="N24" s="76">
        <v>1128</v>
      </c>
      <c r="O24" s="194"/>
      <c r="P24" s="31"/>
      <c r="Q24" s="32"/>
      <c r="R24" s="32"/>
      <c r="S24" s="32"/>
      <c r="T24" s="32"/>
      <c r="U24" s="32"/>
      <c r="V24" s="32"/>
      <c r="W24" s="32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576"/>
    </row>
    <row r="25" spans="1:34" customFormat="1" ht="12" hidden="1" customHeight="1" x14ac:dyDescent="0.25">
      <c r="A25" s="23">
        <v>1</v>
      </c>
      <c r="B25" s="309"/>
      <c r="C25" s="310" t="s">
        <v>3</v>
      </c>
      <c r="D25" s="11" t="s">
        <v>67</v>
      </c>
      <c r="E25" s="503">
        <v>2003</v>
      </c>
      <c r="F25" s="385">
        <v>9</v>
      </c>
      <c r="G25" s="62">
        <v>130</v>
      </c>
      <c r="H25" s="95">
        <v>64</v>
      </c>
      <c r="I25" s="96">
        <v>194</v>
      </c>
      <c r="J25" s="62">
        <v>52</v>
      </c>
      <c r="K25" s="95">
        <v>43</v>
      </c>
      <c r="L25" s="96">
        <v>95</v>
      </c>
      <c r="M25" s="75">
        <v>49</v>
      </c>
      <c r="N25" s="76">
        <v>1174</v>
      </c>
      <c r="O25" s="194"/>
      <c r="P25" s="31"/>
      <c r="Q25" s="32"/>
      <c r="R25" s="32"/>
      <c r="S25" s="32"/>
      <c r="T25" s="32"/>
      <c r="U25" s="32"/>
      <c r="V25" s="32"/>
      <c r="W25" s="32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576"/>
    </row>
    <row r="26" spans="1:34" customFormat="1" ht="12" hidden="1" customHeight="1" x14ac:dyDescent="0.25">
      <c r="A26" s="23">
        <v>1</v>
      </c>
      <c r="B26" s="311"/>
      <c r="C26" s="310" t="s">
        <v>3</v>
      </c>
      <c r="D26" s="11" t="s">
        <v>67</v>
      </c>
      <c r="E26" s="504">
        <v>2004</v>
      </c>
      <c r="F26" s="385">
        <v>10</v>
      </c>
      <c r="G26" s="62">
        <v>123</v>
      </c>
      <c r="H26" s="95">
        <v>99</v>
      </c>
      <c r="I26" s="96">
        <v>222</v>
      </c>
      <c r="J26" s="62">
        <v>116</v>
      </c>
      <c r="K26" s="95">
        <v>114</v>
      </c>
      <c r="L26" s="96">
        <v>230</v>
      </c>
      <c r="M26" s="75">
        <v>335</v>
      </c>
      <c r="N26" s="75">
        <v>1069</v>
      </c>
      <c r="O26" s="195"/>
      <c r="P26" s="33"/>
      <c r="Q26" s="20"/>
      <c r="R26" s="20"/>
      <c r="S26" s="20"/>
      <c r="T26" s="20"/>
      <c r="U26" s="20"/>
      <c r="V26" s="20"/>
      <c r="W26" s="20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576"/>
    </row>
    <row r="27" spans="1:34" customFormat="1" ht="12" hidden="1" customHeight="1" x14ac:dyDescent="0.25">
      <c r="A27" s="23">
        <v>1</v>
      </c>
      <c r="B27" s="15"/>
      <c r="C27" s="30"/>
      <c r="D27" s="3"/>
      <c r="E27" s="502">
        <v>2006</v>
      </c>
      <c r="F27" s="386">
        <v>11</v>
      </c>
      <c r="G27" s="62">
        <v>180</v>
      </c>
      <c r="H27" s="95">
        <v>45</v>
      </c>
      <c r="I27" s="96">
        <v>225</v>
      </c>
      <c r="J27" s="62">
        <v>123</v>
      </c>
      <c r="K27" s="95">
        <v>44</v>
      </c>
      <c r="L27" s="96">
        <v>167</v>
      </c>
      <c r="M27" s="75">
        <v>86</v>
      </c>
      <c r="N27" s="75">
        <v>1207</v>
      </c>
      <c r="O27" s="195"/>
      <c r="P27" s="34"/>
      <c r="Q27" s="12"/>
      <c r="R27" s="12"/>
      <c r="S27" s="12"/>
      <c r="T27" s="12"/>
      <c r="U27" s="12"/>
      <c r="V27" s="12"/>
      <c r="W27" s="12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576"/>
    </row>
    <row r="28" spans="1:34" customFormat="1" ht="12" hidden="1" customHeight="1" x14ac:dyDescent="0.25">
      <c r="A28" s="23">
        <v>1</v>
      </c>
      <c r="B28" s="15"/>
      <c r="C28" s="310" t="s">
        <v>3</v>
      </c>
      <c r="D28" s="3" t="s">
        <v>139</v>
      </c>
      <c r="E28" s="502">
        <v>2007</v>
      </c>
      <c r="F28" s="385">
        <v>12</v>
      </c>
      <c r="G28" s="62">
        <v>175</v>
      </c>
      <c r="H28" s="95">
        <v>73</v>
      </c>
      <c r="I28" s="96">
        <v>248</v>
      </c>
      <c r="J28" s="62">
        <v>85</v>
      </c>
      <c r="K28" s="95">
        <v>31</v>
      </c>
      <c r="L28" s="96">
        <v>116</v>
      </c>
      <c r="M28" s="75">
        <v>47</v>
      </c>
      <c r="N28" s="75">
        <v>1276</v>
      </c>
      <c r="O28" s="195"/>
      <c r="P28" s="33"/>
      <c r="Q28" s="20"/>
      <c r="R28" s="20"/>
      <c r="S28" s="20"/>
      <c r="T28" s="20"/>
      <c r="U28" s="20"/>
      <c r="V28" s="20"/>
      <c r="W28" s="20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576"/>
    </row>
    <row r="29" spans="1:34" customFormat="1" ht="12" hidden="1" customHeight="1" x14ac:dyDescent="0.25">
      <c r="A29" s="23">
        <v>1</v>
      </c>
      <c r="B29" s="15"/>
      <c r="C29" s="310" t="s">
        <v>3</v>
      </c>
      <c r="D29" s="3" t="s">
        <v>139</v>
      </c>
      <c r="E29" s="502">
        <v>2008</v>
      </c>
      <c r="F29" s="386">
        <v>13</v>
      </c>
      <c r="G29" s="62">
        <v>263</v>
      </c>
      <c r="H29" s="95">
        <v>79</v>
      </c>
      <c r="I29" s="96">
        <v>342</v>
      </c>
      <c r="J29" s="62">
        <v>128</v>
      </c>
      <c r="K29" s="95">
        <v>47</v>
      </c>
      <c r="L29" s="96">
        <v>175</v>
      </c>
      <c r="M29" s="75">
        <v>75</v>
      </c>
      <c r="N29" s="75">
        <v>1376</v>
      </c>
      <c r="O29" s="195"/>
      <c r="P29" s="33"/>
      <c r="Q29" s="20"/>
      <c r="R29" s="20"/>
      <c r="S29" s="20"/>
      <c r="T29" s="20"/>
      <c r="U29" s="20"/>
      <c r="V29" s="20"/>
      <c r="W29" s="20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576"/>
    </row>
    <row r="30" spans="1:34" customFormat="1" ht="12" customHeight="1" x14ac:dyDescent="0.25">
      <c r="A30" s="23">
        <v>1</v>
      </c>
      <c r="B30" s="15"/>
      <c r="C30" s="310" t="s">
        <v>3</v>
      </c>
      <c r="D30" s="3" t="s">
        <v>139</v>
      </c>
      <c r="E30" s="502">
        <v>2009</v>
      </c>
      <c r="F30" s="385">
        <v>14</v>
      </c>
      <c r="G30" s="62">
        <v>268</v>
      </c>
      <c r="H30" s="95">
        <v>59</v>
      </c>
      <c r="I30" s="96">
        <v>327</v>
      </c>
      <c r="J30" s="62">
        <v>158</v>
      </c>
      <c r="K30" s="90">
        <v>55</v>
      </c>
      <c r="L30" s="96">
        <v>213</v>
      </c>
      <c r="M30" s="75">
        <v>25</v>
      </c>
      <c r="N30" s="75">
        <v>1564</v>
      </c>
      <c r="O30" s="195"/>
      <c r="P30" s="33"/>
      <c r="Q30" s="20"/>
      <c r="R30" s="20"/>
      <c r="S30" s="20"/>
      <c r="T30" s="20"/>
      <c r="U30" s="20"/>
      <c r="V30" s="20"/>
      <c r="W30" s="20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576"/>
    </row>
    <row r="31" spans="1:34" customFormat="1" ht="12" customHeight="1" x14ac:dyDescent="0.25">
      <c r="A31" s="23">
        <v>1</v>
      </c>
      <c r="B31" s="15"/>
      <c r="C31" s="310"/>
      <c r="D31" s="11"/>
      <c r="E31" s="503">
        <v>2010</v>
      </c>
      <c r="F31" s="386">
        <v>15</v>
      </c>
      <c r="G31" s="97">
        <v>169</v>
      </c>
      <c r="H31" s="98">
        <v>62</v>
      </c>
      <c r="I31" s="99">
        <f>SUM(G31,H31)</f>
        <v>231</v>
      </c>
      <c r="J31" s="97">
        <v>126</v>
      </c>
      <c r="K31" s="111">
        <v>36</v>
      </c>
      <c r="L31" s="99">
        <f>SUM(K31,J31)</f>
        <v>162</v>
      </c>
      <c r="M31" s="77">
        <v>5</v>
      </c>
      <c r="N31" s="77">
        <v>1721</v>
      </c>
      <c r="O31" s="195"/>
      <c r="P31" s="33"/>
      <c r="Q31" s="20"/>
      <c r="R31" s="20"/>
      <c r="S31" s="20"/>
      <c r="T31" s="20"/>
      <c r="U31" s="20"/>
      <c r="V31" s="20"/>
      <c r="W31" s="20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579"/>
    </row>
    <row r="32" spans="1:34" s="314" customFormat="1" ht="12" customHeight="1" x14ac:dyDescent="0.2">
      <c r="A32" s="15"/>
      <c r="B32" s="15"/>
      <c r="C32" s="310"/>
      <c r="D32" s="11"/>
      <c r="E32" s="504">
        <v>2011</v>
      </c>
      <c r="F32" s="386"/>
      <c r="G32" s="97">
        <v>199</v>
      </c>
      <c r="H32" s="98">
        <v>68</v>
      </c>
      <c r="I32" s="99">
        <v>267</v>
      </c>
      <c r="J32" s="97">
        <v>91</v>
      </c>
      <c r="K32" s="111">
        <v>33</v>
      </c>
      <c r="L32" s="99">
        <v>124</v>
      </c>
      <c r="M32" s="82">
        <v>1</v>
      </c>
      <c r="N32" s="82">
        <v>1844</v>
      </c>
      <c r="O32" s="577"/>
      <c r="P32" s="299"/>
      <c r="Q32" s="318"/>
      <c r="R32" s="318"/>
      <c r="S32" s="318"/>
      <c r="T32" s="318"/>
      <c r="U32" s="318"/>
      <c r="V32" s="318"/>
      <c r="W32" s="318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578">
        <v>1721</v>
      </c>
    </row>
    <row r="33" spans="1:34" s="314" customFormat="1" ht="12" customHeight="1" x14ac:dyDescent="0.2">
      <c r="A33" s="15"/>
      <c r="B33" s="15"/>
      <c r="C33" s="310"/>
      <c r="D33" s="11"/>
      <c r="E33" s="503" t="s">
        <v>383</v>
      </c>
      <c r="F33" s="386"/>
      <c r="G33" s="97" t="s">
        <v>332</v>
      </c>
      <c r="H33" s="98" t="s">
        <v>332</v>
      </c>
      <c r="I33" s="99" t="s">
        <v>332</v>
      </c>
      <c r="J33" s="97" t="s">
        <v>332</v>
      </c>
      <c r="K33" s="111" t="s">
        <v>332</v>
      </c>
      <c r="L33" s="99" t="s">
        <v>332</v>
      </c>
      <c r="M33" s="82" t="s">
        <v>332</v>
      </c>
      <c r="N33" s="82">
        <v>1844</v>
      </c>
      <c r="O33" s="577" t="s">
        <v>119</v>
      </c>
      <c r="P33" s="299"/>
      <c r="Q33" s="318"/>
      <c r="R33" s="318"/>
      <c r="S33" s="318"/>
      <c r="T33" s="318"/>
      <c r="U33" s="318"/>
      <c r="V33" s="318"/>
      <c r="W33" s="318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578">
        <v>1721</v>
      </c>
    </row>
    <row r="34" spans="1:34" s="298" customFormat="1" ht="12" customHeight="1" x14ac:dyDescent="0.2">
      <c r="A34" s="23"/>
      <c r="B34" s="23"/>
      <c r="C34" s="310"/>
      <c r="D34" s="11"/>
      <c r="E34" s="504">
        <v>2013</v>
      </c>
      <c r="F34" s="383"/>
      <c r="G34" s="444" t="s">
        <v>332</v>
      </c>
      <c r="H34" s="445" t="s">
        <v>332</v>
      </c>
      <c r="I34" s="446" t="s">
        <v>332</v>
      </c>
      <c r="J34" s="444" t="s">
        <v>332</v>
      </c>
      <c r="K34" s="447" t="s">
        <v>332</v>
      </c>
      <c r="L34" s="446" t="s">
        <v>332</v>
      </c>
      <c r="M34" s="443" t="s">
        <v>332</v>
      </c>
      <c r="N34" s="443">
        <v>1844</v>
      </c>
      <c r="O34" s="577" t="s">
        <v>119</v>
      </c>
      <c r="P34" s="295"/>
      <c r="Q34" s="296"/>
      <c r="R34" s="297"/>
      <c r="S34" s="297"/>
      <c r="T34" s="296"/>
      <c r="U34" s="297"/>
      <c r="V34" s="297"/>
      <c r="W34" s="297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576">
        <v>0</v>
      </c>
    </row>
    <row r="35" spans="1:34" customFormat="1" ht="6.75" customHeight="1" thickBot="1" x14ac:dyDescent="0.3">
      <c r="A35" s="23"/>
      <c r="B35" s="35"/>
      <c r="C35" s="310"/>
      <c r="D35" s="11"/>
      <c r="E35" s="504"/>
      <c r="F35" s="387">
        <v>16</v>
      </c>
      <c r="G35" s="62"/>
      <c r="H35" s="95"/>
      <c r="I35" s="96"/>
      <c r="J35" s="62"/>
      <c r="K35" s="95"/>
      <c r="L35" s="96"/>
      <c r="M35" s="75"/>
      <c r="N35" s="75"/>
      <c r="O35" s="195"/>
      <c r="P35" s="33"/>
      <c r="Q35" s="20"/>
      <c r="R35" s="20"/>
      <c r="S35" s="20"/>
      <c r="T35" s="20"/>
      <c r="U35" s="20"/>
      <c r="V35" s="20"/>
      <c r="W35" s="20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576"/>
    </row>
    <row r="36" spans="1:34" customFormat="1" ht="12" hidden="1" customHeight="1" x14ac:dyDescent="0.25">
      <c r="A36" s="23">
        <v>1</v>
      </c>
      <c r="B36" s="23" t="s">
        <v>120</v>
      </c>
      <c r="C36" s="310" t="s">
        <v>4</v>
      </c>
      <c r="D36" s="11" t="s">
        <v>68</v>
      </c>
      <c r="E36" s="504">
        <v>1990</v>
      </c>
      <c r="F36" s="385">
        <v>-4</v>
      </c>
      <c r="G36" s="62">
        <v>0</v>
      </c>
      <c r="H36" s="95">
        <v>0</v>
      </c>
      <c r="I36" s="96">
        <v>0</v>
      </c>
      <c r="J36" s="62">
        <v>0</v>
      </c>
      <c r="K36" s="95">
        <v>0</v>
      </c>
      <c r="L36" s="96">
        <v>0</v>
      </c>
      <c r="M36" s="75">
        <v>0</v>
      </c>
      <c r="N36" s="76">
        <v>0</v>
      </c>
      <c r="O36" s="194"/>
      <c r="P36" s="31"/>
      <c r="Q36" s="32"/>
      <c r="R36" s="32"/>
      <c r="S36" s="32"/>
      <c r="T36" s="32"/>
      <c r="U36" s="32"/>
      <c r="V36" s="32"/>
      <c r="W36" s="32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576"/>
    </row>
    <row r="37" spans="1:34" customFormat="1" ht="12" hidden="1" customHeight="1" x14ac:dyDescent="0.25">
      <c r="A37" s="23">
        <v>1</v>
      </c>
      <c r="B37" s="23" t="s">
        <v>120</v>
      </c>
      <c r="C37" s="310" t="s">
        <v>4</v>
      </c>
      <c r="D37" s="11" t="s">
        <v>68</v>
      </c>
      <c r="E37" s="504">
        <v>1991</v>
      </c>
      <c r="F37" s="385">
        <v>-3</v>
      </c>
      <c r="G37" s="62">
        <v>0</v>
      </c>
      <c r="H37" s="95">
        <v>0</v>
      </c>
      <c r="I37" s="96">
        <v>0</v>
      </c>
      <c r="J37" s="62">
        <v>0</v>
      </c>
      <c r="K37" s="95">
        <v>0</v>
      </c>
      <c r="L37" s="96">
        <v>0</v>
      </c>
      <c r="M37" s="75">
        <v>0</v>
      </c>
      <c r="N37" s="76">
        <v>0</v>
      </c>
      <c r="O37" s="194"/>
      <c r="P37" s="31"/>
      <c r="Q37" s="32"/>
      <c r="R37" s="32"/>
      <c r="S37" s="32"/>
      <c r="T37" s="32"/>
      <c r="U37" s="32"/>
      <c r="V37" s="32"/>
      <c r="W37" s="32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576"/>
    </row>
    <row r="38" spans="1:34" customFormat="1" ht="12" hidden="1" customHeight="1" x14ac:dyDescent="0.25">
      <c r="A38" s="23">
        <v>1</v>
      </c>
      <c r="B38" s="23" t="s">
        <v>120</v>
      </c>
      <c r="C38" s="310" t="s">
        <v>4</v>
      </c>
      <c r="D38" s="11" t="s">
        <v>68</v>
      </c>
      <c r="E38" s="504">
        <v>1992</v>
      </c>
      <c r="F38" s="385">
        <v>-2</v>
      </c>
      <c r="G38" s="62">
        <v>0</v>
      </c>
      <c r="H38" s="95">
        <v>0</v>
      </c>
      <c r="I38" s="96">
        <v>0</v>
      </c>
      <c r="J38" s="62">
        <v>0</v>
      </c>
      <c r="K38" s="95">
        <v>0</v>
      </c>
      <c r="L38" s="96">
        <v>0</v>
      </c>
      <c r="M38" s="75">
        <v>0</v>
      </c>
      <c r="N38" s="76">
        <v>0</v>
      </c>
      <c r="O38" s="194"/>
      <c r="P38" s="31"/>
      <c r="Q38" s="32"/>
      <c r="R38" s="32"/>
      <c r="S38" s="32"/>
      <c r="T38" s="32"/>
      <c r="U38" s="32"/>
      <c r="V38" s="32"/>
      <c r="W38" s="32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576"/>
    </row>
    <row r="39" spans="1:34" customFormat="1" ht="12" hidden="1" customHeight="1" x14ac:dyDescent="0.25">
      <c r="A39" s="23">
        <v>1</v>
      </c>
      <c r="B39" s="23" t="s">
        <v>120</v>
      </c>
      <c r="C39" s="310" t="s">
        <v>4</v>
      </c>
      <c r="D39" s="11" t="s">
        <v>68</v>
      </c>
      <c r="E39" s="504">
        <v>1993</v>
      </c>
      <c r="F39" s="385">
        <v>-1</v>
      </c>
      <c r="G39" s="62">
        <v>3</v>
      </c>
      <c r="H39" s="95">
        <v>0</v>
      </c>
      <c r="I39" s="96">
        <v>3</v>
      </c>
      <c r="J39" s="62">
        <v>117</v>
      </c>
      <c r="K39" s="95">
        <v>55</v>
      </c>
      <c r="L39" s="96">
        <v>172</v>
      </c>
      <c r="M39" s="75">
        <v>1</v>
      </c>
      <c r="N39" s="76">
        <v>171</v>
      </c>
      <c r="O39" s="194"/>
      <c r="P39" s="31"/>
      <c r="Q39" s="32"/>
      <c r="R39" s="32"/>
      <c r="S39" s="32"/>
      <c r="T39" s="32"/>
      <c r="U39" s="32"/>
      <c r="V39" s="32"/>
      <c r="W39" s="32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576"/>
    </row>
    <row r="40" spans="1:34" customFormat="1" ht="12" hidden="1" customHeight="1" x14ac:dyDescent="0.25">
      <c r="A40" s="23">
        <v>1</v>
      </c>
      <c r="B40" s="23" t="s">
        <v>120</v>
      </c>
      <c r="C40" s="310" t="s">
        <v>4</v>
      </c>
      <c r="D40" s="11" t="s">
        <v>68</v>
      </c>
      <c r="E40" s="504">
        <v>1994</v>
      </c>
      <c r="F40" s="385">
        <v>0</v>
      </c>
      <c r="G40" s="62">
        <v>11</v>
      </c>
      <c r="H40" s="95">
        <v>4</v>
      </c>
      <c r="I40" s="96">
        <v>15</v>
      </c>
      <c r="J40" s="62">
        <v>2</v>
      </c>
      <c r="K40" s="95">
        <v>0</v>
      </c>
      <c r="L40" s="96">
        <v>2</v>
      </c>
      <c r="M40" s="75">
        <v>9</v>
      </c>
      <c r="N40" s="76">
        <v>164</v>
      </c>
      <c r="O40" s="194"/>
      <c r="P40" s="31"/>
      <c r="Q40" s="32"/>
      <c r="R40" s="32"/>
      <c r="S40" s="32"/>
      <c r="T40" s="32"/>
      <c r="U40" s="32"/>
      <c r="V40" s="32"/>
      <c r="W40" s="32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576"/>
    </row>
    <row r="41" spans="1:34" customFormat="1" ht="12" hidden="1" customHeight="1" x14ac:dyDescent="0.25">
      <c r="A41" s="23">
        <v>1</v>
      </c>
      <c r="B41" s="23" t="s">
        <v>120</v>
      </c>
      <c r="C41" s="310" t="s">
        <v>4</v>
      </c>
      <c r="D41" s="11" t="s">
        <v>68</v>
      </c>
      <c r="E41" s="504">
        <v>1995</v>
      </c>
      <c r="F41" s="385">
        <v>1</v>
      </c>
      <c r="G41" s="62">
        <v>18</v>
      </c>
      <c r="H41" s="95">
        <v>4</v>
      </c>
      <c r="I41" s="96">
        <v>22</v>
      </c>
      <c r="J41" s="62">
        <v>21</v>
      </c>
      <c r="K41" s="95">
        <v>3</v>
      </c>
      <c r="L41" s="96">
        <v>24</v>
      </c>
      <c r="M41" s="75">
        <v>6</v>
      </c>
      <c r="N41" s="76">
        <v>182</v>
      </c>
      <c r="O41" s="194"/>
      <c r="P41" s="31"/>
      <c r="Q41" s="32"/>
      <c r="R41" s="32"/>
      <c r="S41" s="32"/>
      <c r="T41" s="32"/>
      <c r="U41" s="32"/>
      <c r="V41" s="32"/>
      <c r="W41" s="32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576"/>
    </row>
    <row r="42" spans="1:34" customFormat="1" ht="12" hidden="1" customHeight="1" x14ac:dyDescent="0.25">
      <c r="A42" s="23">
        <v>1</v>
      </c>
      <c r="B42" s="23" t="s">
        <v>120</v>
      </c>
      <c r="C42" s="310" t="s">
        <v>4</v>
      </c>
      <c r="D42" s="11" t="s">
        <v>68</v>
      </c>
      <c r="E42" s="504">
        <v>1996</v>
      </c>
      <c r="F42" s="385">
        <v>2</v>
      </c>
      <c r="G42" s="62">
        <v>4</v>
      </c>
      <c r="H42" s="95">
        <v>12</v>
      </c>
      <c r="I42" s="96">
        <v>16</v>
      </c>
      <c r="J42" s="62">
        <v>11</v>
      </c>
      <c r="K42" s="95">
        <v>11</v>
      </c>
      <c r="L42" s="96">
        <v>22</v>
      </c>
      <c r="M42" s="75">
        <v>15</v>
      </c>
      <c r="N42" s="76">
        <v>189</v>
      </c>
      <c r="O42" s="194"/>
      <c r="P42" s="31"/>
      <c r="Q42" s="32"/>
      <c r="R42" s="32"/>
      <c r="S42" s="32"/>
      <c r="T42" s="32"/>
      <c r="U42" s="32"/>
      <c r="V42" s="32"/>
      <c r="W42" s="32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576"/>
    </row>
    <row r="43" spans="1:34" customFormat="1" ht="12" hidden="1" customHeight="1" x14ac:dyDescent="0.25">
      <c r="A43" s="23">
        <v>1</v>
      </c>
      <c r="B43" s="23" t="s">
        <v>120</v>
      </c>
      <c r="C43" s="310" t="s">
        <v>4</v>
      </c>
      <c r="D43" s="11" t="s">
        <v>68</v>
      </c>
      <c r="E43" s="504">
        <v>1997</v>
      </c>
      <c r="F43" s="385">
        <v>3</v>
      </c>
      <c r="G43" s="62">
        <v>9</v>
      </c>
      <c r="H43" s="95">
        <v>10</v>
      </c>
      <c r="I43" s="96">
        <v>19</v>
      </c>
      <c r="J43" s="62">
        <v>15</v>
      </c>
      <c r="K43" s="95">
        <v>1</v>
      </c>
      <c r="L43" s="96">
        <v>16</v>
      </c>
      <c r="M43" s="75">
        <v>13</v>
      </c>
      <c r="N43" s="76">
        <v>176</v>
      </c>
      <c r="O43" s="194"/>
      <c r="P43" s="31"/>
      <c r="Q43" s="32"/>
      <c r="R43" s="32"/>
      <c r="S43" s="32"/>
      <c r="T43" s="32"/>
      <c r="U43" s="32"/>
      <c r="V43" s="32"/>
      <c r="W43" s="32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576"/>
    </row>
    <row r="44" spans="1:34" customFormat="1" ht="12" hidden="1" customHeight="1" x14ac:dyDescent="0.25">
      <c r="A44" s="23">
        <v>1</v>
      </c>
      <c r="B44" s="23" t="s">
        <v>120</v>
      </c>
      <c r="C44" s="310" t="s">
        <v>4</v>
      </c>
      <c r="D44" s="11" t="s">
        <v>68</v>
      </c>
      <c r="E44" s="504">
        <v>1998</v>
      </c>
      <c r="F44" s="385">
        <v>4</v>
      </c>
      <c r="G44" s="62">
        <v>17</v>
      </c>
      <c r="H44" s="95">
        <v>0</v>
      </c>
      <c r="I44" s="96">
        <v>17</v>
      </c>
      <c r="J44" s="62">
        <v>17</v>
      </c>
      <c r="K44" s="95">
        <v>0</v>
      </c>
      <c r="L44" s="96">
        <v>17</v>
      </c>
      <c r="M44" s="76">
        <v>25</v>
      </c>
      <c r="N44" s="76">
        <v>168</v>
      </c>
      <c r="O44" s="194"/>
      <c r="P44" s="31"/>
      <c r="Q44" s="32"/>
      <c r="R44" s="32"/>
      <c r="S44" s="32"/>
      <c r="T44" s="32"/>
      <c r="U44" s="32"/>
      <c r="V44" s="32"/>
      <c r="W44" s="32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576"/>
    </row>
    <row r="45" spans="1:34" customFormat="1" ht="12" hidden="1" customHeight="1" x14ac:dyDescent="0.25">
      <c r="A45" s="23">
        <v>1</v>
      </c>
      <c r="B45" s="23" t="s">
        <v>120</v>
      </c>
      <c r="C45" s="310" t="s">
        <v>4</v>
      </c>
      <c r="D45" s="11" t="s">
        <v>68</v>
      </c>
      <c r="E45" s="504">
        <v>1999</v>
      </c>
      <c r="F45" s="385">
        <v>5</v>
      </c>
      <c r="G45" s="62">
        <v>11</v>
      </c>
      <c r="H45" s="95">
        <v>2</v>
      </c>
      <c r="I45" s="96">
        <v>13</v>
      </c>
      <c r="J45" s="62">
        <v>8</v>
      </c>
      <c r="K45" s="95">
        <v>2</v>
      </c>
      <c r="L45" s="96">
        <v>10</v>
      </c>
      <c r="M45" s="76">
        <v>28</v>
      </c>
      <c r="N45" s="76">
        <v>124</v>
      </c>
      <c r="O45" s="194" t="s">
        <v>5</v>
      </c>
      <c r="P45" s="31"/>
      <c r="Q45" s="32"/>
      <c r="R45" s="32"/>
      <c r="S45" s="32"/>
      <c r="T45" s="32"/>
      <c r="U45" s="32"/>
      <c r="V45" s="32"/>
      <c r="W45" s="3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576"/>
    </row>
    <row r="46" spans="1:34" customFormat="1" ht="12" hidden="1" customHeight="1" x14ac:dyDescent="0.25">
      <c r="A46" s="23">
        <v>1</v>
      </c>
      <c r="B46" s="23" t="s">
        <v>120</v>
      </c>
      <c r="C46" s="310" t="s">
        <v>4</v>
      </c>
      <c r="D46" s="11" t="s">
        <v>68</v>
      </c>
      <c r="E46" s="504">
        <v>2000</v>
      </c>
      <c r="F46" s="385">
        <v>6</v>
      </c>
      <c r="G46" s="62">
        <v>0</v>
      </c>
      <c r="H46" s="95">
        <v>0</v>
      </c>
      <c r="I46" s="96">
        <v>0</v>
      </c>
      <c r="J46" s="62">
        <v>0</v>
      </c>
      <c r="K46" s="95">
        <v>0</v>
      </c>
      <c r="L46" s="96">
        <v>13</v>
      </c>
      <c r="M46" s="76">
        <v>0</v>
      </c>
      <c r="N46" s="76">
        <v>145</v>
      </c>
      <c r="O46" s="194" t="s">
        <v>5</v>
      </c>
      <c r="P46" s="31"/>
      <c r="Q46" s="32"/>
      <c r="R46" s="32"/>
      <c r="S46" s="32"/>
      <c r="T46" s="32"/>
      <c r="U46" s="32"/>
      <c r="V46" s="32"/>
      <c r="W46" s="3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576"/>
    </row>
    <row r="47" spans="1:34" customFormat="1" ht="12" hidden="1" customHeight="1" x14ac:dyDescent="0.25">
      <c r="A47" s="23">
        <v>1</v>
      </c>
      <c r="B47" s="23" t="s">
        <v>120</v>
      </c>
      <c r="C47" s="310" t="s">
        <v>4</v>
      </c>
      <c r="D47" s="11" t="s">
        <v>68</v>
      </c>
      <c r="E47" s="504">
        <v>2001</v>
      </c>
      <c r="F47" s="385">
        <v>7</v>
      </c>
      <c r="G47" s="62">
        <v>12</v>
      </c>
      <c r="H47" s="95">
        <v>4</v>
      </c>
      <c r="I47" s="96">
        <v>16</v>
      </c>
      <c r="J47" s="62">
        <v>11</v>
      </c>
      <c r="K47" s="95">
        <v>4</v>
      </c>
      <c r="L47" s="96">
        <v>15</v>
      </c>
      <c r="M47" s="76">
        <v>18</v>
      </c>
      <c r="N47" s="76">
        <v>142</v>
      </c>
      <c r="O47" s="194"/>
      <c r="P47" s="31"/>
      <c r="Q47" s="32"/>
      <c r="R47" s="32"/>
      <c r="S47" s="32"/>
      <c r="T47" s="32"/>
      <c r="U47" s="32"/>
      <c r="V47" s="32"/>
      <c r="W47" s="32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576"/>
    </row>
    <row r="48" spans="1:34" customFormat="1" ht="12" hidden="1" customHeight="1" x14ac:dyDescent="0.25">
      <c r="A48" s="23">
        <v>1</v>
      </c>
      <c r="B48" s="23" t="s">
        <v>120</v>
      </c>
      <c r="C48" s="310" t="s">
        <v>4</v>
      </c>
      <c r="D48" s="11" t="s">
        <v>68</v>
      </c>
      <c r="E48" s="504">
        <v>2002</v>
      </c>
      <c r="F48" s="385">
        <v>8</v>
      </c>
      <c r="G48" s="62">
        <v>14</v>
      </c>
      <c r="H48" s="95">
        <v>1</v>
      </c>
      <c r="I48" s="96">
        <v>15</v>
      </c>
      <c r="J48" s="62">
        <v>8</v>
      </c>
      <c r="K48" s="95">
        <v>2</v>
      </c>
      <c r="L48" s="96">
        <v>10</v>
      </c>
      <c r="M48" s="76">
        <v>12</v>
      </c>
      <c r="N48" s="76">
        <v>140</v>
      </c>
      <c r="O48" s="194"/>
      <c r="P48" s="31"/>
      <c r="Q48" s="32"/>
      <c r="R48" s="32"/>
      <c r="S48" s="32"/>
      <c r="T48" s="32"/>
      <c r="U48" s="32"/>
      <c r="V48" s="32"/>
      <c r="W48" s="32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576"/>
    </row>
    <row r="49" spans="1:34" customFormat="1" ht="12" hidden="1" customHeight="1" x14ac:dyDescent="0.25">
      <c r="A49" s="23">
        <v>1</v>
      </c>
      <c r="B49" s="23" t="s">
        <v>120</v>
      </c>
      <c r="C49" s="310" t="s">
        <v>4</v>
      </c>
      <c r="D49" s="11" t="s">
        <v>68</v>
      </c>
      <c r="E49" s="504">
        <v>2003</v>
      </c>
      <c r="F49" s="385">
        <v>9</v>
      </c>
      <c r="G49" s="62">
        <v>4</v>
      </c>
      <c r="H49" s="95">
        <v>1</v>
      </c>
      <c r="I49" s="96">
        <v>5</v>
      </c>
      <c r="J49" s="62">
        <v>6</v>
      </c>
      <c r="K49" s="95">
        <v>0</v>
      </c>
      <c r="L49" s="96">
        <v>6</v>
      </c>
      <c r="M49" s="76">
        <v>14</v>
      </c>
      <c r="N49" s="76">
        <v>132</v>
      </c>
      <c r="O49" s="194"/>
      <c r="P49" s="31"/>
      <c r="Q49" s="32"/>
      <c r="R49" s="32"/>
      <c r="S49" s="32"/>
      <c r="T49" s="32"/>
      <c r="U49" s="32"/>
      <c r="V49" s="32"/>
      <c r="W49" s="32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576"/>
    </row>
    <row r="50" spans="1:34" customFormat="1" ht="12" hidden="1" customHeight="1" x14ac:dyDescent="0.25">
      <c r="A50" s="23">
        <v>1</v>
      </c>
      <c r="B50" s="23"/>
      <c r="C50" s="310" t="s">
        <v>4</v>
      </c>
      <c r="D50" s="11" t="s">
        <v>68</v>
      </c>
      <c r="E50" s="504">
        <v>2004</v>
      </c>
      <c r="F50" s="385">
        <v>10</v>
      </c>
      <c r="G50" s="62">
        <v>2</v>
      </c>
      <c r="H50" s="95">
        <v>0</v>
      </c>
      <c r="I50" s="96">
        <v>2</v>
      </c>
      <c r="J50" s="62">
        <v>4</v>
      </c>
      <c r="K50" s="95">
        <v>0</v>
      </c>
      <c r="L50" s="96">
        <v>4</v>
      </c>
      <c r="M50" s="76">
        <v>11</v>
      </c>
      <c r="N50" s="76">
        <v>120</v>
      </c>
      <c r="O50" s="194"/>
      <c r="P50" s="31"/>
      <c r="Q50" s="32"/>
      <c r="R50" s="32"/>
      <c r="S50" s="32"/>
      <c r="T50" s="32"/>
      <c r="U50" s="32"/>
      <c r="V50" s="32"/>
      <c r="W50" s="32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576"/>
    </row>
    <row r="51" spans="1:34" customFormat="1" ht="12" hidden="1" customHeight="1" x14ac:dyDescent="0.25">
      <c r="A51" s="23">
        <v>1</v>
      </c>
      <c r="B51" s="23"/>
      <c r="C51" s="310" t="s">
        <v>4</v>
      </c>
      <c r="D51" s="11" t="s">
        <v>68</v>
      </c>
      <c r="E51" s="502">
        <v>2006</v>
      </c>
      <c r="F51" s="386">
        <v>11</v>
      </c>
      <c r="G51" s="62">
        <v>0</v>
      </c>
      <c r="H51" s="95">
        <v>0</v>
      </c>
      <c r="I51" s="96">
        <v>0</v>
      </c>
      <c r="J51" s="62">
        <v>0</v>
      </c>
      <c r="K51" s="95">
        <v>1</v>
      </c>
      <c r="L51" s="96">
        <v>1</v>
      </c>
      <c r="M51" s="75">
        <v>22</v>
      </c>
      <c r="N51" s="75">
        <v>97</v>
      </c>
      <c r="O51" s="194"/>
      <c r="P51" s="26"/>
      <c r="Q51" s="4"/>
      <c r="R51" s="4"/>
      <c r="S51" s="4"/>
      <c r="T51" s="4"/>
      <c r="U51" s="4"/>
      <c r="V51" s="4"/>
      <c r="W51" s="4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576"/>
    </row>
    <row r="52" spans="1:34" customFormat="1" ht="12" hidden="1" customHeight="1" x14ac:dyDescent="0.25">
      <c r="A52" s="23">
        <v>1</v>
      </c>
      <c r="B52" s="23"/>
      <c r="C52" s="310" t="s">
        <v>4</v>
      </c>
      <c r="D52" s="3" t="s">
        <v>68</v>
      </c>
      <c r="E52" s="502">
        <v>2007</v>
      </c>
      <c r="F52" s="385">
        <v>12</v>
      </c>
      <c r="G52" s="62">
        <v>1</v>
      </c>
      <c r="H52" s="95">
        <v>1</v>
      </c>
      <c r="I52" s="96">
        <v>2</v>
      </c>
      <c r="J52" s="62">
        <v>2</v>
      </c>
      <c r="K52" s="95">
        <v>0</v>
      </c>
      <c r="L52" s="96">
        <v>2</v>
      </c>
      <c r="M52" s="75">
        <v>4</v>
      </c>
      <c r="N52" s="75">
        <v>95</v>
      </c>
      <c r="O52" s="194"/>
      <c r="P52" s="26"/>
      <c r="Q52" s="5"/>
      <c r="R52" s="4"/>
      <c r="S52" s="4"/>
      <c r="T52" s="5"/>
      <c r="U52" s="4"/>
      <c r="V52" s="4"/>
      <c r="W52" s="4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576"/>
    </row>
    <row r="53" spans="1:34" customFormat="1" ht="12" hidden="1" customHeight="1" x14ac:dyDescent="0.25">
      <c r="A53" s="23">
        <v>1</v>
      </c>
      <c r="B53" s="23"/>
      <c r="C53" s="310" t="s">
        <v>4</v>
      </c>
      <c r="D53" s="3" t="s">
        <v>68</v>
      </c>
      <c r="E53" s="502">
        <v>2008</v>
      </c>
      <c r="F53" s="386">
        <v>13</v>
      </c>
      <c r="G53" s="89">
        <v>1</v>
      </c>
      <c r="H53" s="90">
        <v>1</v>
      </c>
      <c r="I53" s="91">
        <v>2</v>
      </c>
      <c r="J53" s="89">
        <v>2</v>
      </c>
      <c r="K53" s="90">
        <v>1</v>
      </c>
      <c r="L53" s="91">
        <v>3</v>
      </c>
      <c r="M53" s="73">
        <v>8</v>
      </c>
      <c r="N53" s="73">
        <v>90</v>
      </c>
      <c r="O53" s="194"/>
      <c r="P53" s="26"/>
      <c r="Q53" s="5"/>
      <c r="R53" s="4"/>
      <c r="S53" s="4"/>
      <c r="T53" s="5"/>
      <c r="U53" s="4"/>
      <c r="V53" s="4"/>
      <c r="W53" s="4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576"/>
    </row>
    <row r="54" spans="1:34" customFormat="1" ht="12" customHeight="1" x14ac:dyDescent="0.25">
      <c r="A54" s="23">
        <v>1</v>
      </c>
      <c r="B54" s="23"/>
      <c r="C54" s="310" t="s">
        <v>4</v>
      </c>
      <c r="D54" s="3" t="s">
        <v>68</v>
      </c>
      <c r="E54" s="502">
        <v>2009</v>
      </c>
      <c r="F54" s="385">
        <v>14</v>
      </c>
      <c r="G54" s="62">
        <v>0</v>
      </c>
      <c r="H54" s="95">
        <v>0</v>
      </c>
      <c r="I54" s="96">
        <v>0</v>
      </c>
      <c r="J54" s="62">
        <v>0</v>
      </c>
      <c r="K54" s="90">
        <v>1</v>
      </c>
      <c r="L54" s="96">
        <v>1</v>
      </c>
      <c r="M54" s="75">
        <v>6</v>
      </c>
      <c r="N54" s="75">
        <v>85</v>
      </c>
      <c r="O54" s="194"/>
      <c r="P54" s="26"/>
      <c r="Q54" s="5"/>
      <c r="R54" s="4"/>
      <c r="S54" s="4"/>
      <c r="T54" s="5"/>
      <c r="U54" s="4"/>
      <c r="V54" s="4"/>
      <c r="W54" s="4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576"/>
    </row>
    <row r="55" spans="1:34" customFormat="1" ht="12" customHeight="1" x14ac:dyDescent="0.25">
      <c r="A55" s="23">
        <v>1</v>
      </c>
      <c r="B55" s="23"/>
      <c r="C55" s="310"/>
      <c r="D55" s="11"/>
      <c r="E55" s="503">
        <v>2010</v>
      </c>
      <c r="F55" s="386">
        <v>15</v>
      </c>
      <c r="G55" s="97">
        <v>0</v>
      </c>
      <c r="H55" s="98">
        <v>0</v>
      </c>
      <c r="I55" s="99">
        <f>SUM(H55,G55)</f>
        <v>0</v>
      </c>
      <c r="J55" s="97">
        <v>0</v>
      </c>
      <c r="K55" s="111">
        <v>0</v>
      </c>
      <c r="L55" s="99">
        <f>SUM(K55,J55)</f>
        <v>0</v>
      </c>
      <c r="M55" s="77">
        <v>11</v>
      </c>
      <c r="N55" s="77">
        <v>74</v>
      </c>
      <c r="O55" s="194"/>
      <c r="P55" s="26"/>
      <c r="Q55" s="5"/>
      <c r="R55" s="4"/>
      <c r="S55" s="4"/>
      <c r="T55" s="5"/>
      <c r="U55" s="4"/>
      <c r="V55" s="4"/>
      <c r="W55" s="4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579"/>
    </row>
    <row r="56" spans="1:34" s="298" customFormat="1" ht="12" customHeight="1" x14ac:dyDescent="0.2">
      <c r="A56" s="23"/>
      <c r="B56" s="23"/>
      <c r="C56" s="310"/>
      <c r="D56" s="11"/>
      <c r="E56" s="503">
        <v>2011</v>
      </c>
      <c r="F56" s="386"/>
      <c r="G56" s="97">
        <v>2</v>
      </c>
      <c r="H56" s="98">
        <v>0</v>
      </c>
      <c r="I56" s="99">
        <f>SUM(H56,G56)</f>
        <v>2</v>
      </c>
      <c r="J56" s="97">
        <v>0</v>
      </c>
      <c r="K56" s="111">
        <v>0</v>
      </c>
      <c r="L56" s="99">
        <v>0</v>
      </c>
      <c r="M56" s="77">
        <v>7</v>
      </c>
      <c r="N56" s="77">
        <v>67</v>
      </c>
      <c r="O56" s="575"/>
      <c r="P56" s="295"/>
      <c r="Q56" s="296"/>
      <c r="R56" s="297"/>
      <c r="S56" s="297"/>
      <c r="T56" s="296"/>
      <c r="U56" s="297"/>
      <c r="V56" s="297"/>
      <c r="W56" s="297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579">
        <v>67</v>
      </c>
    </row>
    <row r="57" spans="1:34" s="298" customFormat="1" ht="12" customHeight="1" x14ac:dyDescent="0.2">
      <c r="A57" s="23"/>
      <c r="B57" s="23"/>
      <c r="C57" s="310"/>
      <c r="D57" s="11"/>
      <c r="E57" s="503" t="s">
        <v>383</v>
      </c>
      <c r="F57" s="386"/>
      <c r="G57" s="97">
        <v>0</v>
      </c>
      <c r="H57" s="377">
        <v>0</v>
      </c>
      <c r="I57" s="378">
        <v>0</v>
      </c>
      <c r="J57" s="379">
        <v>0</v>
      </c>
      <c r="K57" s="377">
        <v>0</v>
      </c>
      <c r="L57" s="378">
        <v>0</v>
      </c>
      <c r="M57" s="380">
        <v>9</v>
      </c>
      <c r="N57" s="380">
        <v>58</v>
      </c>
      <c r="O57" s="575"/>
      <c r="P57" s="295"/>
      <c r="Q57" s="296"/>
      <c r="R57" s="297"/>
      <c r="S57" s="297"/>
      <c r="T57" s="296"/>
      <c r="U57" s="297"/>
      <c r="V57" s="297"/>
      <c r="W57" s="297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579">
        <f>N56+L57-M57</f>
        <v>58</v>
      </c>
    </row>
    <row r="58" spans="1:34" s="298" customFormat="1" ht="12" customHeight="1" x14ac:dyDescent="0.2">
      <c r="A58" s="23"/>
      <c r="B58" s="23"/>
      <c r="C58" s="310"/>
      <c r="D58" s="11"/>
      <c r="E58" s="503">
        <v>2013</v>
      </c>
      <c r="F58" s="386"/>
      <c r="G58" s="444">
        <v>1</v>
      </c>
      <c r="H58" s="377">
        <v>1</v>
      </c>
      <c r="I58" s="378">
        <v>2</v>
      </c>
      <c r="J58" s="379">
        <v>0</v>
      </c>
      <c r="K58" s="377">
        <v>0</v>
      </c>
      <c r="L58" s="378">
        <v>0</v>
      </c>
      <c r="M58" s="380">
        <v>7</v>
      </c>
      <c r="N58" s="380">
        <v>51</v>
      </c>
      <c r="O58" s="575"/>
      <c r="P58" s="295"/>
      <c r="Q58" s="296"/>
      <c r="R58" s="297"/>
      <c r="S58" s="297"/>
      <c r="T58" s="296"/>
      <c r="U58" s="297"/>
      <c r="V58" s="297"/>
      <c r="W58" s="297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579"/>
    </row>
    <row r="59" spans="1:34" customFormat="1" ht="6.75" customHeight="1" thickBot="1" x14ac:dyDescent="0.3">
      <c r="A59" s="23"/>
      <c r="B59" s="27"/>
      <c r="C59" s="310"/>
      <c r="D59" s="11"/>
      <c r="E59" s="504"/>
      <c r="F59" s="387">
        <v>16</v>
      </c>
      <c r="G59" s="62"/>
      <c r="H59" s="95"/>
      <c r="I59" s="96"/>
      <c r="J59" s="62"/>
      <c r="K59" s="95"/>
      <c r="L59" s="96"/>
      <c r="M59" s="75"/>
      <c r="N59" s="75"/>
      <c r="O59" s="194"/>
      <c r="P59" s="26"/>
      <c r="Q59" s="5"/>
      <c r="R59" s="4"/>
      <c r="S59" s="4"/>
      <c r="T59" s="5"/>
      <c r="U59" s="4"/>
      <c r="V59" s="4"/>
      <c r="W59" s="4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576"/>
    </row>
    <row r="60" spans="1:34" customFormat="1" ht="12" hidden="1" customHeight="1" x14ac:dyDescent="0.25">
      <c r="A60" s="23">
        <v>1</v>
      </c>
      <c r="B60" s="23"/>
      <c r="C60" s="310" t="s">
        <v>7</v>
      </c>
      <c r="D60" s="65" t="s">
        <v>69</v>
      </c>
      <c r="E60" s="503">
        <v>1988</v>
      </c>
      <c r="F60" s="385">
        <v>-1</v>
      </c>
      <c r="G60" s="97">
        <v>15</v>
      </c>
      <c r="H60" s="98">
        <v>21</v>
      </c>
      <c r="I60" s="99">
        <v>36</v>
      </c>
      <c r="J60" s="97">
        <v>0</v>
      </c>
      <c r="K60" s="98">
        <v>0</v>
      </c>
      <c r="L60" s="99">
        <v>0</v>
      </c>
      <c r="M60" s="77"/>
      <c r="N60" s="77"/>
      <c r="O60" s="194"/>
      <c r="P60" s="26"/>
      <c r="Q60" s="5"/>
      <c r="R60" s="4"/>
      <c r="S60" s="4"/>
      <c r="T60" s="5"/>
      <c r="U60" s="4"/>
      <c r="V60" s="4"/>
      <c r="W60" s="6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576"/>
    </row>
    <row r="61" spans="1:34" customFormat="1" ht="12" hidden="1" customHeight="1" x14ac:dyDescent="0.25">
      <c r="A61" s="23">
        <v>1</v>
      </c>
      <c r="B61" s="23"/>
      <c r="C61" s="310" t="s">
        <v>7</v>
      </c>
      <c r="D61" s="65" t="s">
        <v>69</v>
      </c>
      <c r="E61" s="503">
        <v>1989</v>
      </c>
      <c r="F61" s="385">
        <v>0</v>
      </c>
      <c r="G61" s="97"/>
      <c r="H61" s="98"/>
      <c r="I61" s="99"/>
      <c r="J61" s="97"/>
      <c r="K61" s="98"/>
      <c r="L61" s="99"/>
      <c r="M61" s="77"/>
      <c r="N61" s="77"/>
      <c r="O61" s="194"/>
      <c r="P61" s="26"/>
      <c r="Q61" s="5"/>
      <c r="R61" s="4"/>
      <c r="S61" s="4"/>
      <c r="T61" s="5"/>
      <c r="U61" s="4"/>
      <c r="V61" s="4"/>
      <c r="W61" s="6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576"/>
    </row>
    <row r="62" spans="1:34" customFormat="1" ht="12" hidden="1" customHeight="1" x14ac:dyDescent="0.25">
      <c r="A62" s="23">
        <v>1</v>
      </c>
      <c r="B62" s="23"/>
      <c r="C62" s="310" t="s">
        <v>7</v>
      </c>
      <c r="D62" s="65" t="s">
        <v>69</v>
      </c>
      <c r="E62" s="503">
        <v>1990</v>
      </c>
      <c r="F62" s="385">
        <v>1</v>
      </c>
      <c r="G62" s="62">
        <v>53</v>
      </c>
      <c r="H62" s="95">
        <v>81</v>
      </c>
      <c r="I62" s="96">
        <v>134</v>
      </c>
      <c r="J62" s="62">
        <v>13</v>
      </c>
      <c r="K62" s="95">
        <v>53</v>
      </c>
      <c r="L62" s="96">
        <v>66</v>
      </c>
      <c r="M62" s="75">
        <v>0</v>
      </c>
      <c r="N62" s="76">
        <v>88</v>
      </c>
      <c r="O62" s="194"/>
      <c r="P62" s="26"/>
      <c r="Q62" s="5"/>
      <c r="R62" s="4"/>
      <c r="S62" s="4"/>
      <c r="T62" s="5"/>
      <c r="U62" s="4"/>
      <c r="V62" s="4"/>
      <c r="W62" s="6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576"/>
    </row>
    <row r="63" spans="1:34" customFormat="1" ht="12" hidden="1" customHeight="1" x14ac:dyDescent="0.25">
      <c r="A63" s="23">
        <v>1</v>
      </c>
      <c r="B63" s="23"/>
      <c r="C63" s="310" t="s">
        <v>7</v>
      </c>
      <c r="D63" s="65" t="s">
        <v>69</v>
      </c>
      <c r="E63" s="503">
        <v>1991</v>
      </c>
      <c r="F63" s="385">
        <v>2</v>
      </c>
      <c r="G63" s="62">
        <v>48</v>
      </c>
      <c r="H63" s="95">
        <v>63</v>
      </c>
      <c r="I63" s="96">
        <v>111</v>
      </c>
      <c r="J63" s="62">
        <v>17</v>
      </c>
      <c r="K63" s="95">
        <v>44</v>
      </c>
      <c r="L63" s="96">
        <v>61</v>
      </c>
      <c r="M63" s="75">
        <v>0</v>
      </c>
      <c r="N63" s="76">
        <v>149</v>
      </c>
      <c r="O63" s="194"/>
      <c r="P63" s="26"/>
      <c r="Q63" s="5"/>
      <c r="R63" s="4"/>
      <c r="S63" s="4"/>
      <c r="T63" s="5"/>
      <c r="U63" s="4"/>
      <c r="V63" s="4"/>
      <c r="W63" s="6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576"/>
    </row>
    <row r="64" spans="1:34" customFormat="1" ht="12" hidden="1" customHeight="1" x14ac:dyDescent="0.25">
      <c r="A64" s="23">
        <v>1</v>
      </c>
      <c r="B64" s="23"/>
      <c r="C64" s="310" t="s">
        <v>7</v>
      </c>
      <c r="D64" s="65" t="s">
        <v>69</v>
      </c>
      <c r="E64" s="503">
        <v>1992</v>
      </c>
      <c r="F64" s="385">
        <v>3</v>
      </c>
      <c r="G64" s="62">
        <v>65</v>
      </c>
      <c r="H64" s="95">
        <v>123</v>
      </c>
      <c r="I64" s="96">
        <v>188</v>
      </c>
      <c r="J64" s="62">
        <v>35</v>
      </c>
      <c r="K64" s="95">
        <v>31</v>
      </c>
      <c r="L64" s="96">
        <v>66</v>
      </c>
      <c r="M64" s="75">
        <v>13</v>
      </c>
      <c r="N64" s="76">
        <v>202</v>
      </c>
      <c r="O64" s="194"/>
      <c r="P64" s="26"/>
      <c r="Q64" s="5"/>
      <c r="R64" s="4"/>
      <c r="S64" s="4"/>
      <c r="T64" s="5"/>
      <c r="U64" s="4"/>
      <c r="V64" s="4"/>
      <c r="W64" s="6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576"/>
    </row>
    <row r="65" spans="1:34" customFormat="1" ht="12" hidden="1" customHeight="1" x14ac:dyDescent="0.25">
      <c r="A65" s="23">
        <v>1</v>
      </c>
      <c r="B65" s="23"/>
      <c r="C65" s="310" t="s">
        <v>7</v>
      </c>
      <c r="D65" s="65" t="s">
        <v>69</v>
      </c>
      <c r="E65" s="503">
        <v>1993</v>
      </c>
      <c r="F65" s="385">
        <v>4</v>
      </c>
      <c r="G65" s="62">
        <v>147</v>
      </c>
      <c r="H65" s="95">
        <v>129</v>
      </c>
      <c r="I65" s="96">
        <v>276</v>
      </c>
      <c r="J65" s="62">
        <v>32</v>
      </c>
      <c r="K65" s="95">
        <v>67</v>
      </c>
      <c r="L65" s="96">
        <v>99</v>
      </c>
      <c r="M65" s="75">
        <v>5</v>
      </c>
      <c r="N65" s="76">
        <v>296</v>
      </c>
      <c r="O65" s="194"/>
      <c r="P65" s="26"/>
      <c r="Q65" s="5"/>
      <c r="R65" s="4"/>
      <c r="S65" s="4"/>
      <c r="T65" s="5"/>
      <c r="U65" s="4"/>
      <c r="V65" s="4"/>
      <c r="W65" s="6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576"/>
    </row>
    <row r="66" spans="1:34" customFormat="1" ht="12" hidden="1" customHeight="1" x14ac:dyDescent="0.25">
      <c r="A66" s="23">
        <v>1</v>
      </c>
      <c r="B66" s="23"/>
      <c r="C66" s="310" t="s">
        <v>7</v>
      </c>
      <c r="D66" s="65" t="s">
        <v>69</v>
      </c>
      <c r="E66" s="505">
        <v>1994</v>
      </c>
      <c r="F66" s="388">
        <v>5</v>
      </c>
      <c r="G66" s="100">
        <v>114</v>
      </c>
      <c r="H66" s="101">
        <v>126</v>
      </c>
      <c r="I66" s="102">
        <v>240</v>
      </c>
      <c r="J66" s="100">
        <v>52</v>
      </c>
      <c r="K66" s="101">
        <v>52</v>
      </c>
      <c r="L66" s="102">
        <v>104</v>
      </c>
      <c r="M66" s="78">
        <v>10</v>
      </c>
      <c r="N66" s="78">
        <v>390</v>
      </c>
      <c r="O66" s="194"/>
      <c r="P66" s="26"/>
      <c r="Q66" s="5"/>
      <c r="R66" s="4"/>
      <c r="S66" s="4"/>
      <c r="T66" s="5"/>
      <c r="U66" s="4"/>
      <c r="V66" s="4"/>
      <c r="W66" s="6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576"/>
    </row>
    <row r="67" spans="1:34" customFormat="1" ht="12" hidden="1" customHeight="1" x14ac:dyDescent="0.25">
      <c r="A67" s="23">
        <v>1</v>
      </c>
      <c r="B67" s="23"/>
      <c r="C67" s="310" t="s">
        <v>7</v>
      </c>
      <c r="D67" s="65" t="s">
        <v>69</v>
      </c>
      <c r="E67" s="503">
        <v>1995</v>
      </c>
      <c r="F67" s="385">
        <v>6</v>
      </c>
      <c r="G67" s="62">
        <v>142</v>
      </c>
      <c r="H67" s="95">
        <v>170</v>
      </c>
      <c r="I67" s="96">
        <v>312</v>
      </c>
      <c r="J67" s="62">
        <v>51</v>
      </c>
      <c r="K67" s="95">
        <v>63</v>
      </c>
      <c r="L67" s="96">
        <v>114</v>
      </c>
      <c r="M67" s="75">
        <v>24</v>
      </c>
      <c r="N67" s="76">
        <v>480</v>
      </c>
      <c r="O67" s="194"/>
      <c r="P67" s="26"/>
      <c r="Q67" s="5"/>
      <c r="R67" s="4"/>
      <c r="S67" s="4"/>
      <c r="T67" s="5"/>
      <c r="U67" s="4"/>
      <c r="V67" s="4"/>
      <c r="W67" s="6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576"/>
    </row>
    <row r="68" spans="1:34" customFormat="1" ht="12" hidden="1" customHeight="1" x14ac:dyDescent="0.25">
      <c r="A68" s="23">
        <v>1</v>
      </c>
      <c r="B68" s="23"/>
      <c r="C68" s="310" t="s">
        <v>7</v>
      </c>
      <c r="D68" s="65" t="s">
        <v>69</v>
      </c>
      <c r="E68" s="503">
        <v>1996</v>
      </c>
      <c r="F68" s="385">
        <v>7</v>
      </c>
      <c r="G68" s="62">
        <v>137</v>
      </c>
      <c r="H68" s="95">
        <v>154</v>
      </c>
      <c r="I68" s="96">
        <v>291</v>
      </c>
      <c r="J68" s="62">
        <v>119</v>
      </c>
      <c r="K68" s="95">
        <v>72</v>
      </c>
      <c r="L68" s="96">
        <v>191</v>
      </c>
      <c r="M68" s="75">
        <v>23</v>
      </c>
      <c r="N68" s="76">
        <v>648</v>
      </c>
      <c r="O68" s="194"/>
      <c r="P68" s="26"/>
      <c r="Q68" s="5"/>
      <c r="R68" s="4"/>
      <c r="S68" s="4"/>
      <c r="T68" s="5"/>
      <c r="U68" s="4"/>
      <c r="V68" s="4"/>
      <c r="W68" s="6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576"/>
    </row>
    <row r="69" spans="1:34" customFormat="1" ht="12" hidden="1" customHeight="1" x14ac:dyDescent="0.25">
      <c r="A69" s="23">
        <v>1</v>
      </c>
      <c r="B69" s="23"/>
      <c r="C69" s="310" t="s">
        <v>7</v>
      </c>
      <c r="D69" s="65" t="s">
        <v>69</v>
      </c>
      <c r="E69" s="503">
        <v>1997</v>
      </c>
      <c r="F69" s="385">
        <v>8</v>
      </c>
      <c r="G69" s="62">
        <v>189</v>
      </c>
      <c r="H69" s="95">
        <v>158</v>
      </c>
      <c r="I69" s="96">
        <v>347</v>
      </c>
      <c r="J69" s="62">
        <v>114</v>
      </c>
      <c r="K69" s="95">
        <v>150</v>
      </c>
      <c r="L69" s="96">
        <v>264</v>
      </c>
      <c r="M69" s="75">
        <v>106</v>
      </c>
      <c r="N69" s="76">
        <v>803</v>
      </c>
      <c r="O69" s="194"/>
      <c r="P69" s="26"/>
      <c r="Q69" s="5"/>
      <c r="R69" s="4"/>
      <c r="S69" s="4"/>
      <c r="T69" s="5"/>
      <c r="U69" s="4"/>
      <c r="V69" s="4"/>
      <c r="W69" s="6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576"/>
    </row>
    <row r="70" spans="1:34" customFormat="1" ht="12" hidden="1" customHeight="1" x14ac:dyDescent="0.25">
      <c r="A70" s="23">
        <v>1</v>
      </c>
      <c r="B70" s="23"/>
      <c r="C70" s="310" t="s">
        <v>7</v>
      </c>
      <c r="D70" s="65" t="s">
        <v>69</v>
      </c>
      <c r="E70" s="503">
        <v>1998</v>
      </c>
      <c r="F70" s="385">
        <v>9</v>
      </c>
      <c r="G70" s="62">
        <v>107</v>
      </c>
      <c r="H70" s="95">
        <v>115</v>
      </c>
      <c r="I70" s="96">
        <v>222</v>
      </c>
      <c r="J70" s="62">
        <v>95</v>
      </c>
      <c r="K70" s="95">
        <v>123</v>
      </c>
      <c r="L70" s="96">
        <v>218</v>
      </c>
      <c r="M70" s="76">
        <v>74</v>
      </c>
      <c r="N70" s="76">
        <v>947</v>
      </c>
      <c r="O70" s="194"/>
      <c r="P70" s="26"/>
      <c r="Q70" s="5"/>
      <c r="R70" s="4"/>
      <c r="S70" s="4"/>
      <c r="T70" s="5"/>
      <c r="U70" s="4"/>
      <c r="V70" s="4"/>
      <c r="W70" s="6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576"/>
    </row>
    <row r="71" spans="1:34" customFormat="1" ht="12" hidden="1" customHeight="1" x14ac:dyDescent="0.25">
      <c r="A71" s="23">
        <v>1</v>
      </c>
      <c r="B71" s="23"/>
      <c r="C71" s="310" t="s">
        <v>7</v>
      </c>
      <c r="D71" s="65" t="s">
        <v>69</v>
      </c>
      <c r="E71" s="503">
        <v>1999</v>
      </c>
      <c r="F71" s="385">
        <v>10</v>
      </c>
      <c r="G71" s="62">
        <v>162</v>
      </c>
      <c r="H71" s="95">
        <v>177</v>
      </c>
      <c r="I71" s="96">
        <v>339</v>
      </c>
      <c r="J71" s="62">
        <v>99</v>
      </c>
      <c r="K71" s="95">
        <v>83</v>
      </c>
      <c r="L71" s="96">
        <v>182</v>
      </c>
      <c r="M71" s="76">
        <v>50</v>
      </c>
      <c r="N71" s="76">
        <v>1079</v>
      </c>
      <c r="O71" s="194"/>
      <c r="P71" s="26"/>
      <c r="Q71" s="5"/>
      <c r="R71" s="4"/>
      <c r="S71" s="4"/>
      <c r="T71" s="5"/>
      <c r="U71" s="4"/>
      <c r="V71" s="4"/>
      <c r="W71" s="6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576"/>
    </row>
    <row r="72" spans="1:34" customFormat="1" ht="12" hidden="1" customHeight="1" x14ac:dyDescent="0.25">
      <c r="A72" s="23">
        <v>1</v>
      </c>
      <c r="B72" s="23"/>
      <c r="C72" s="310" t="s">
        <v>7</v>
      </c>
      <c r="D72" s="65" t="s">
        <v>69</v>
      </c>
      <c r="E72" s="503">
        <v>2000</v>
      </c>
      <c r="F72" s="385">
        <v>11</v>
      </c>
      <c r="G72" s="62">
        <v>184</v>
      </c>
      <c r="H72" s="95">
        <v>193</v>
      </c>
      <c r="I72" s="96">
        <v>377</v>
      </c>
      <c r="J72" s="62">
        <v>115</v>
      </c>
      <c r="K72" s="95">
        <v>137</v>
      </c>
      <c r="L72" s="96">
        <v>252</v>
      </c>
      <c r="M72" s="76">
        <v>88</v>
      </c>
      <c r="N72" s="76">
        <v>1243</v>
      </c>
      <c r="O72" s="194"/>
      <c r="P72" s="26"/>
      <c r="Q72" s="5"/>
      <c r="R72" s="4"/>
      <c r="S72" s="4"/>
      <c r="T72" s="5"/>
      <c r="U72" s="4"/>
      <c r="V72" s="4"/>
      <c r="W72" s="6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576"/>
    </row>
    <row r="73" spans="1:34" customFormat="1" ht="12" hidden="1" customHeight="1" x14ac:dyDescent="0.25">
      <c r="A73" s="23">
        <v>1</v>
      </c>
      <c r="B73" s="23"/>
      <c r="C73" s="310" t="s">
        <v>7</v>
      </c>
      <c r="D73" s="65" t="s">
        <v>69</v>
      </c>
      <c r="E73" s="503">
        <v>2001</v>
      </c>
      <c r="F73" s="385">
        <v>12</v>
      </c>
      <c r="G73" s="62">
        <v>173</v>
      </c>
      <c r="H73" s="95">
        <v>180</v>
      </c>
      <c r="I73" s="96">
        <v>353</v>
      </c>
      <c r="J73" s="62">
        <v>132</v>
      </c>
      <c r="K73" s="95">
        <v>110</v>
      </c>
      <c r="L73" s="96">
        <v>242</v>
      </c>
      <c r="M73" s="76">
        <v>82</v>
      </c>
      <c r="N73" s="76">
        <v>1403</v>
      </c>
      <c r="O73" s="194"/>
      <c r="P73" s="26"/>
      <c r="Q73" s="5"/>
      <c r="R73" s="4"/>
      <c r="S73" s="4"/>
      <c r="T73" s="5"/>
      <c r="U73" s="4"/>
      <c r="V73" s="4"/>
      <c r="W73" s="6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576"/>
    </row>
    <row r="74" spans="1:34" customFormat="1" ht="12" hidden="1" customHeight="1" x14ac:dyDescent="0.25">
      <c r="A74" s="23">
        <v>1</v>
      </c>
      <c r="B74" s="23"/>
      <c r="C74" s="310" t="s">
        <v>7</v>
      </c>
      <c r="D74" s="65" t="s">
        <v>69</v>
      </c>
      <c r="E74" s="503">
        <v>2002</v>
      </c>
      <c r="F74" s="385">
        <v>13</v>
      </c>
      <c r="G74" s="62">
        <v>121</v>
      </c>
      <c r="H74" s="95">
        <v>208</v>
      </c>
      <c r="I74" s="96">
        <v>329</v>
      </c>
      <c r="J74" s="62">
        <v>127</v>
      </c>
      <c r="K74" s="95">
        <v>159</v>
      </c>
      <c r="L74" s="96">
        <v>286</v>
      </c>
      <c r="M74" s="76">
        <v>111</v>
      </c>
      <c r="N74" s="76">
        <v>1578</v>
      </c>
      <c r="O74" s="194"/>
      <c r="P74" s="26"/>
      <c r="Q74" s="5"/>
      <c r="R74" s="4"/>
      <c r="S74" s="4"/>
      <c r="T74" s="5"/>
      <c r="U74" s="4"/>
      <c r="V74" s="4"/>
      <c r="W74" s="6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576"/>
    </row>
    <row r="75" spans="1:34" customFormat="1" ht="12" hidden="1" customHeight="1" x14ac:dyDescent="0.25">
      <c r="A75" s="23">
        <v>1</v>
      </c>
      <c r="B75" s="23"/>
      <c r="C75" s="310" t="s">
        <v>7</v>
      </c>
      <c r="D75" s="65" t="s">
        <v>69</v>
      </c>
      <c r="E75" s="503">
        <v>2003</v>
      </c>
      <c r="F75" s="385">
        <v>14</v>
      </c>
      <c r="G75" s="62">
        <v>150</v>
      </c>
      <c r="H75" s="95">
        <v>228</v>
      </c>
      <c r="I75" s="96">
        <v>378</v>
      </c>
      <c r="J75" s="62">
        <v>98</v>
      </c>
      <c r="K75" s="95">
        <v>83</v>
      </c>
      <c r="L75" s="96">
        <v>181</v>
      </c>
      <c r="M75" s="76">
        <v>152</v>
      </c>
      <c r="N75" s="76">
        <v>1607</v>
      </c>
      <c r="O75" s="194"/>
      <c r="P75" s="26"/>
      <c r="Q75" s="5"/>
      <c r="R75" s="4"/>
      <c r="S75" s="4"/>
      <c r="T75" s="5"/>
      <c r="U75" s="4"/>
      <c r="V75" s="4"/>
      <c r="W75" s="6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576"/>
    </row>
    <row r="76" spans="1:34" customFormat="1" ht="12" hidden="1" customHeight="1" x14ac:dyDescent="0.25">
      <c r="A76" s="23">
        <v>1</v>
      </c>
      <c r="B76" s="23"/>
      <c r="C76" s="310" t="s">
        <v>7</v>
      </c>
      <c r="D76" s="65" t="s">
        <v>69</v>
      </c>
      <c r="E76" s="503">
        <v>2004</v>
      </c>
      <c r="F76" s="385">
        <v>15</v>
      </c>
      <c r="G76" s="62">
        <v>137</v>
      </c>
      <c r="H76" s="95">
        <v>200</v>
      </c>
      <c r="I76" s="96">
        <v>337</v>
      </c>
      <c r="J76" s="62">
        <v>95</v>
      </c>
      <c r="K76" s="95">
        <v>139</v>
      </c>
      <c r="L76" s="96">
        <v>234</v>
      </c>
      <c r="M76" s="75">
        <v>107</v>
      </c>
      <c r="N76" s="75">
        <v>1735</v>
      </c>
      <c r="O76" s="194" t="s">
        <v>5</v>
      </c>
      <c r="P76" s="26"/>
      <c r="Q76" s="5"/>
      <c r="R76" s="4"/>
      <c r="S76" s="4"/>
      <c r="T76" s="5"/>
      <c r="U76" s="4"/>
      <c r="V76" s="4"/>
      <c r="W76" s="6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576"/>
    </row>
    <row r="77" spans="1:34" customFormat="1" ht="12" hidden="1" customHeight="1" x14ac:dyDescent="0.25">
      <c r="A77" s="23">
        <v>1</v>
      </c>
      <c r="B77" s="23"/>
      <c r="C77" s="30"/>
      <c r="D77" s="3"/>
      <c r="E77" s="502">
        <v>2006</v>
      </c>
      <c r="F77" s="385">
        <v>16</v>
      </c>
      <c r="G77" s="62">
        <v>171</v>
      </c>
      <c r="H77" s="95">
        <v>192</v>
      </c>
      <c r="I77" s="96">
        <v>363</v>
      </c>
      <c r="J77" s="62">
        <v>148</v>
      </c>
      <c r="K77" s="95">
        <v>132</v>
      </c>
      <c r="L77" s="96">
        <v>280</v>
      </c>
      <c r="M77" s="75">
        <v>146</v>
      </c>
      <c r="N77" s="75">
        <v>2099</v>
      </c>
      <c r="O77" s="194"/>
      <c r="P77" s="26"/>
      <c r="Q77" s="4"/>
      <c r="R77" s="4"/>
      <c r="S77" s="4"/>
      <c r="T77" s="4"/>
      <c r="U77" s="4"/>
      <c r="V77" s="4"/>
      <c r="W77" s="4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576"/>
    </row>
    <row r="78" spans="1:34" customFormat="1" ht="12" hidden="1" customHeight="1" x14ac:dyDescent="0.25">
      <c r="A78" s="23">
        <v>1</v>
      </c>
      <c r="B78" s="23"/>
      <c r="C78" s="310" t="s">
        <v>7</v>
      </c>
      <c r="D78" s="66" t="s">
        <v>69</v>
      </c>
      <c r="E78" s="502">
        <v>2007</v>
      </c>
      <c r="F78" s="385">
        <v>17</v>
      </c>
      <c r="G78" s="62">
        <v>173</v>
      </c>
      <c r="H78" s="95">
        <v>163</v>
      </c>
      <c r="I78" s="96">
        <v>336</v>
      </c>
      <c r="J78" s="62">
        <v>69</v>
      </c>
      <c r="K78" s="95">
        <v>127</v>
      </c>
      <c r="L78" s="96">
        <v>196</v>
      </c>
      <c r="M78" s="75">
        <v>167</v>
      </c>
      <c r="N78" s="75">
        <v>2126</v>
      </c>
      <c r="O78" s="194" t="s">
        <v>5</v>
      </c>
      <c r="P78" s="26"/>
      <c r="Q78" s="5"/>
      <c r="R78" s="4"/>
      <c r="S78" s="4"/>
      <c r="T78" s="5"/>
      <c r="U78" s="4"/>
      <c r="V78" s="4"/>
      <c r="W78" s="6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576"/>
    </row>
    <row r="79" spans="1:34" customFormat="1" ht="12" hidden="1" customHeight="1" x14ac:dyDescent="0.25">
      <c r="A79" s="23">
        <v>1</v>
      </c>
      <c r="B79" s="23"/>
      <c r="C79" s="310" t="s">
        <v>7</v>
      </c>
      <c r="D79" s="66" t="s">
        <v>69</v>
      </c>
      <c r="E79" s="502">
        <v>2008</v>
      </c>
      <c r="F79" s="385">
        <v>18</v>
      </c>
      <c r="G79" s="89">
        <v>192</v>
      </c>
      <c r="H79" s="90">
        <v>182</v>
      </c>
      <c r="I79" s="91">
        <v>374</v>
      </c>
      <c r="J79" s="89">
        <v>133</v>
      </c>
      <c r="K79" s="90">
        <v>116</v>
      </c>
      <c r="L79" s="91">
        <v>249</v>
      </c>
      <c r="M79" s="73">
        <v>191</v>
      </c>
      <c r="N79" s="73">
        <v>2181</v>
      </c>
      <c r="O79" s="194" t="s">
        <v>5</v>
      </c>
      <c r="P79" s="26"/>
      <c r="Q79" s="5"/>
      <c r="R79" s="4"/>
      <c r="S79" s="4"/>
      <c r="T79" s="5"/>
      <c r="U79" s="4"/>
      <c r="V79" s="4"/>
      <c r="W79" s="6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576"/>
    </row>
    <row r="80" spans="1:34" customFormat="1" ht="12" customHeight="1" x14ac:dyDescent="0.25">
      <c r="A80" s="23">
        <v>1</v>
      </c>
      <c r="B80" s="23"/>
      <c r="C80" s="310" t="s">
        <v>7</v>
      </c>
      <c r="D80" s="66" t="s">
        <v>69</v>
      </c>
      <c r="E80" s="502">
        <v>2009</v>
      </c>
      <c r="F80" s="385">
        <v>19</v>
      </c>
      <c r="G80" s="62">
        <v>186</v>
      </c>
      <c r="H80" s="95">
        <v>177</v>
      </c>
      <c r="I80" s="96">
        <v>363</v>
      </c>
      <c r="J80" s="62">
        <v>130</v>
      </c>
      <c r="K80" s="90">
        <v>152</v>
      </c>
      <c r="L80" s="96">
        <v>282</v>
      </c>
      <c r="M80" s="75">
        <v>160</v>
      </c>
      <c r="N80" s="75">
        <v>2302</v>
      </c>
      <c r="O80" s="194" t="s">
        <v>5</v>
      </c>
      <c r="P80" s="26"/>
      <c r="Q80" s="5"/>
      <c r="R80" s="4"/>
      <c r="S80" s="4"/>
      <c r="T80" s="5"/>
      <c r="U80" s="4"/>
      <c r="V80" s="4"/>
      <c r="W80" s="6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576"/>
    </row>
    <row r="81" spans="1:34" customFormat="1" ht="12" customHeight="1" x14ac:dyDescent="0.25">
      <c r="A81" s="23">
        <v>1</v>
      </c>
      <c r="B81" s="23"/>
      <c r="C81" s="310"/>
      <c r="D81" s="65"/>
      <c r="E81" s="503">
        <v>2010</v>
      </c>
      <c r="F81" s="385">
        <v>20</v>
      </c>
      <c r="G81" s="97">
        <v>176</v>
      </c>
      <c r="H81" s="98">
        <v>149</v>
      </c>
      <c r="I81" s="99">
        <f>SUM(H81,G81)</f>
        <v>325</v>
      </c>
      <c r="J81" s="97">
        <v>110</v>
      </c>
      <c r="K81" s="111">
        <v>107</v>
      </c>
      <c r="L81" s="99">
        <f>SUM(K81,J81)</f>
        <v>217</v>
      </c>
      <c r="M81" s="77">
        <v>172</v>
      </c>
      <c r="N81" s="77">
        <v>2347</v>
      </c>
      <c r="O81" s="194"/>
      <c r="P81" s="26"/>
      <c r="Q81" s="5"/>
      <c r="R81" s="4"/>
      <c r="S81" s="4"/>
      <c r="T81" s="5"/>
      <c r="U81" s="4"/>
      <c r="V81" s="4"/>
      <c r="W81" s="6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579"/>
    </row>
    <row r="82" spans="1:34" s="298" customFormat="1" ht="12" customHeight="1" x14ac:dyDescent="0.2">
      <c r="A82" s="23"/>
      <c r="B82" s="23"/>
      <c r="C82" s="310"/>
      <c r="D82" s="11"/>
      <c r="E82" s="503">
        <v>2011</v>
      </c>
      <c r="F82" s="386"/>
      <c r="G82" s="97">
        <v>179</v>
      </c>
      <c r="H82" s="98">
        <v>151</v>
      </c>
      <c r="I82" s="99">
        <f>SUM(H82,G82)</f>
        <v>330</v>
      </c>
      <c r="J82" s="97">
        <v>81</v>
      </c>
      <c r="K82" s="111">
        <v>102</v>
      </c>
      <c r="L82" s="99">
        <v>183</v>
      </c>
      <c r="M82" s="77">
        <v>120</v>
      </c>
      <c r="N82" s="77">
        <v>2410</v>
      </c>
      <c r="O82" s="575"/>
      <c r="P82" s="295"/>
      <c r="Q82" s="296"/>
      <c r="R82" s="297"/>
      <c r="S82" s="297"/>
      <c r="T82" s="296"/>
      <c r="U82" s="297"/>
      <c r="V82" s="297"/>
      <c r="W82" s="297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579">
        <f>N81+L82-M82</f>
        <v>2410</v>
      </c>
    </row>
    <row r="83" spans="1:34" s="298" customFormat="1" ht="12" customHeight="1" x14ac:dyDescent="0.2">
      <c r="A83" s="23"/>
      <c r="B83" s="23"/>
      <c r="C83" s="310"/>
      <c r="D83" s="11"/>
      <c r="E83" s="503" t="s">
        <v>383</v>
      </c>
      <c r="F83" s="386"/>
      <c r="G83" s="376">
        <v>138</v>
      </c>
      <c r="H83" s="377">
        <v>166</v>
      </c>
      <c r="I83" s="378">
        <v>304</v>
      </c>
      <c r="J83" s="379">
        <v>81</v>
      </c>
      <c r="K83" s="377">
        <v>63</v>
      </c>
      <c r="L83" s="378">
        <v>144</v>
      </c>
      <c r="M83" s="380">
        <v>150</v>
      </c>
      <c r="N83" s="380">
        <v>2404</v>
      </c>
      <c r="O83" s="575"/>
      <c r="P83" s="295"/>
      <c r="Q83" s="296"/>
      <c r="R83" s="297"/>
      <c r="S83" s="297"/>
      <c r="T83" s="296"/>
      <c r="U83" s="297"/>
      <c r="V83" s="297"/>
      <c r="W83" s="297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579">
        <f>N82+L83-M83</f>
        <v>2404</v>
      </c>
    </row>
    <row r="84" spans="1:34" s="298" customFormat="1" ht="12" customHeight="1" x14ac:dyDescent="0.2">
      <c r="A84" s="23"/>
      <c r="B84" s="23"/>
      <c r="C84" s="310"/>
      <c r="D84" s="11"/>
      <c r="E84" s="503">
        <v>2013</v>
      </c>
      <c r="F84" s="386"/>
      <c r="G84" s="377">
        <v>134</v>
      </c>
      <c r="H84" s="377">
        <v>196</v>
      </c>
      <c r="I84" s="378">
        <v>330</v>
      </c>
      <c r="J84" s="379">
        <v>123</v>
      </c>
      <c r="K84" s="377">
        <v>114</v>
      </c>
      <c r="L84" s="378">
        <v>237</v>
      </c>
      <c r="M84" s="380">
        <v>166</v>
      </c>
      <c r="N84" s="380">
        <v>2471</v>
      </c>
      <c r="O84" s="575"/>
      <c r="P84" s="295"/>
      <c r="Q84" s="296"/>
      <c r="R84" s="297"/>
      <c r="S84" s="297"/>
      <c r="T84" s="296"/>
      <c r="U84" s="297"/>
      <c r="V84" s="297"/>
      <c r="W84" s="297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579"/>
    </row>
    <row r="85" spans="1:34" customFormat="1" ht="6.75" customHeight="1" thickBot="1" x14ac:dyDescent="0.3">
      <c r="A85" s="23"/>
      <c r="B85" s="27"/>
      <c r="C85" s="310"/>
      <c r="D85" s="65"/>
      <c r="E85" s="503"/>
      <c r="F85" s="387">
        <v>21</v>
      </c>
      <c r="G85" s="97"/>
      <c r="H85" s="95"/>
      <c r="I85" s="96"/>
      <c r="J85" s="62"/>
      <c r="K85" s="95"/>
      <c r="L85" s="96"/>
      <c r="M85" s="75"/>
      <c r="N85" s="75"/>
      <c r="O85" s="194"/>
      <c r="P85" s="26"/>
      <c r="Q85" s="5"/>
      <c r="R85" s="4"/>
      <c r="S85" s="4"/>
      <c r="T85" s="5"/>
      <c r="U85" s="4"/>
      <c r="V85" s="4"/>
      <c r="W85" s="6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576"/>
    </row>
    <row r="86" spans="1:34" customFormat="1" ht="12" hidden="1" customHeight="1" x14ac:dyDescent="0.25">
      <c r="A86" s="23">
        <v>1</v>
      </c>
      <c r="B86" s="23"/>
      <c r="C86" s="310" t="s">
        <v>184</v>
      </c>
      <c r="D86" s="11" t="s">
        <v>185</v>
      </c>
      <c r="E86" s="504">
        <v>2004</v>
      </c>
      <c r="F86" s="386">
        <v>0</v>
      </c>
      <c r="G86" s="92"/>
      <c r="H86" s="93"/>
      <c r="I86" s="94"/>
      <c r="J86" s="92"/>
      <c r="K86" s="93"/>
      <c r="L86" s="94"/>
      <c r="M86" s="74"/>
      <c r="N86" s="74"/>
      <c r="O86" s="194"/>
      <c r="P86" s="26"/>
      <c r="Q86" s="5"/>
      <c r="R86" s="4"/>
      <c r="S86" s="4"/>
      <c r="T86" s="5"/>
      <c r="U86" s="4"/>
      <c r="V86" s="4"/>
      <c r="W86" s="6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576"/>
    </row>
    <row r="87" spans="1:34" customFormat="1" ht="12" hidden="1" customHeight="1" x14ac:dyDescent="0.25">
      <c r="A87" s="23">
        <v>1</v>
      </c>
      <c r="B87" s="23"/>
      <c r="C87" s="30"/>
      <c r="D87" s="3"/>
      <c r="E87" s="502">
        <v>2006</v>
      </c>
      <c r="F87" s="386">
        <v>1</v>
      </c>
      <c r="G87" s="62" t="s">
        <v>332</v>
      </c>
      <c r="H87" s="95" t="s">
        <v>332</v>
      </c>
      <c r="I87" s="96" t="s">
        <v>332</v>
      </c>
      <c r="J87" s="62" t="s">
        <v>332</v>
      </c>
      <c r="K87" s="95" t="s">
        <v>332</v>
      </c>
      <c r="L87" s="96" t="s">
        <v>332</v>
      </c>
      <c r="M87" s="75" t="s">
        <v>332</v>
      </c>
      <c r="N87" s="75">
        <v>189</v>
      </c>
      <c r="O87" s="194"/>
      <c r="P87" s="26"/>
      <c r="Q87" s="4"/>
      <c r="R87" s="4"/>
      <c r="S87" s="4"/>
      <c r="T87" s="4"/>
      <c r="U87" s="4"/>
      <c r="V87" s="4"/>
      <c r="W87" s="4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576"/>
    </row>
    <row r="88" spans="1:34" customFormat="1" ht="10.5" hidden="1" customHeight="1" x14ac:dyDescent="0.25">
      <c r="A88" s="23">
        <v>1</v>
      </c>
      <c r="B88" s="23"/>
      <c r="C88" s="310" t="s">
        <v>184</v>
      </c>
      <c r="D88" s="67" t="s">
        <v>206</v>
      </c>
      <c r="E88" s="502">
        <v>2007</v>
      </c>
      <c r="F88" s="386">
        <v>2</v>
      </c>
      <c r="G88" s="62">
        <v>24</v>
      </c>
      <c r="H88" s="95">
        <v>0</v>
      </c>
      <c r="I88" s="96">
        <v>24</v>
      </c>
      <c r="J88" s="62">
        <v>7</v>
      </c>
      <c r="K88" s="95">
        <v>0</v>
      </c>
      <c r="L88" s="96">
        <v>7</v>
      </c>
      <c r="M88" s="75">
        <v>0</v>
      </c>
      <c r="N88" s="75">
        <v>196</v>
      </c>
      <c r="O88" s="194" t="s">
        <v>5</v>
      </c>
      <c r="P88" s="26"/>
      <c r="Q88" s="5"/>
      <c r="R88" s="4"/>
      <c r="S88" s="4"/>
      <c r="T88" s="5"/>
      <c r="U88" s="4"/>
      <c r="V88" s="4"/>
      <c r="W88" s="6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576"/>
    </row>
    <row r="89" spans="1:34" customFormat="1" ht="12" hidden="1" customHeight="1" x14ac:dyDescent="0.25">
      <c r="A89" s="23">
        <v>1</v>
      </c>
      <c r="B89" s="23"/>
      <c r="C89" s="310" t="s">
        <v>184</v>
      </c>
      <c r="D89" s="67" t="s">
        <v>206</v>
      </c>
      <c r="E89" s="502">
        <v>2008</v>
      </c>
      <c r="F89" s="386">
        <v>3</v>
      </c>
      <c r="G89" s="89">
        <v>23</v>
      </c>
      <c r="H89" s="90">
        <v>0</v>
      </c>
      <c r="I89" s="91">
        <v>23</v>
      </c>
      <c r="J89" s="89">
        <v>11</v>
      </c>
      <c r="K89" s="90">
        <v>0</v>
      </c>
      <c r="L89" s="91">
        <v>11</v>
      </c>
      <c r="M89" s="73">
        <v>0</v>
      </c>
      <c r="N89" s="73">
        <v>207</v>
      </c>
      <c r="O89" s="194" t="s">
        <v>5</v>
      </c>
      <c r="P89" s="26"/>
      <c r="Q89" s="5"/>
      <c r="R89" s="4"/>
      <c r="S89" s="4"/>
      <c r="T89" s="5"/>
      <c r="U89" s="4"/>
      <c r="V89" s="4"/>
      <c r="W89" s="6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576"/>
    </row>
    <row r="90" spans="1:34" customFormat="1" ht="12" customHeight="1" x14ac:dyDescent="0.25">
      <c r="A90" s="23">
        <v>1</v>
      </c>
      <c r="B90" s="23"/>
      <c r="C90" s="310" t="s">
        <v>184</v>
      </c>
      <c r="D90" s="67" t="s">
        <v>206</v>
      </c>
      <c r="E90" s="502">
        <v>2009</v>
      </c>
      <c r="F90" s="386">
        <v>4</v>
      </c>
      <c r="G90" s="62">
        <v>22</v>
      </c>
      <c r="H90" s="95">
        <v>0</v>
      </c>
      <c r="I90" s="96">
        <v>22</v>
      </c>
      <c r="J90" s="62">
        <v>16</v>
      </c>
      <c r="K90" s="90">
        <v>0</v>
      </c>
      <c r="L90" s="96">
        <v>16</v>
      </c>
      <c r="M90" s="75">
        <v>0</v>
      </c>
      <c r="N90" s="75">
        <v>223</v>
      </c>
      <c r="O90" s="194"/>
      <c r="P90" s="26"/>
      <c r="Q90" s="5"/>
      <c r="R90" s="4"/>
      <c r="S90" s="4"/>
      <c r="T90" s="5"/>
      <c r="U90" s="4"/>
      <c r="V90" s="4"/>
      <c r="W90" s="6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576"/>
    </row>
    <row r="91" spans="1:34" customFormat="1" ht="12" customHeight="1" x14ac:dyDescent="0.25">
      <c r="A91" s="23">
        <v>1</v>
      </c>
      <c r="B91" s="23"/>
      <c r="C91" s="310"/>
      <c r="D91" s="11"/>
      <c r="E91" s="503">
        <v>2010</v>
      </c>
      <c r="F91" s="386">
        <v>5</v>
      </c>
      <c r="G91" s="97">
        <v>22</v>
      </c>
      <c r="H91" s="98">
        <v>0</v>
      </c>
      <c r="I91" s="99">
        <f>SUM(H91,G91)</f>
        <v>22</v>
      </c>
      <c r="J91" s="97">
        <v>6</v>
      </c>
      <c r="K91" s="111">
        <v>0</v>
      </c>
      <c r="L91" s="99">
        <f>SUM(K91,J91)</f>
        <v>6</v>
      </c>
      <c r="M91" s="77">
        <v>30</v>
      </c>
      <c r="N91" s="77">
        <v>199</v>
      </c>
      <c r="O91" s="194"/>
      <c r="P91" s="26"/>
      <c r="Q91" s="5"/>
      <c r="R91" s="4"/>
      <c r="S91" s="4"/>
      <c r="T91" s="5"/>
      <c r="U91" s="4"/>
      <c r="V91" s="4"/>
      <c r="W91" s="6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579"/>
    </row>
    <row r="92" spans="1:34" s="298" customFormat="1" ht="12" customHeight="1" x14ac:dyDescent="0.2">
      <c r="A92" s="23"/>
      <c r="B92" s="23"/>
      <c r="C92" s="310"/>
      <c r="D92" s="11"/>
      <c r="E92" s="503">
        <v>2011</v>
      </c>
      <c r="F92" s="386"/>
      <c r="G92" s="97">
        <v>62</v>
      </c>
      <c r="H92" s="98">
        <v>0</v>
      </c>
      <c r="I92" s="99">
        <f>SUM(H92,G92)</f>
        <v>62</v>
      </c>
      <c r="J92" s="332">
        <v>18</v>
      </c>
      <c r="K92" s="111">
        <v>0</v>
      </c>
      <c r="L92" s="99">
        <f>SUM(K92,J92)</f>
        <v>18</v>
      </c>
      <c r="M92" s="77">
        <v>0</v>
      </c>
      <c r="N92" s="77">
        <v>217</v>
      </c>
      <c r="O92" s="575"/>
      <c r="P92" s="295"/>
      <c r="Q92" s="296"/>
      <c r="R92" s="297"/>
      <c r="S92" s="297"/>
      <c r="T92" s="296"/>
      <c r="U92" s="297"/>
      <c r="V92" s="297"/>
      <c r="W92" s="297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579">
        <f>N91+L92-M92</f>
        <v>217</v>
      </c>
    </row>
    <row r="93" spans="1:34" s="298" customFormat="1" ht="12" customHeight="1" x14ac:dyDescent="0.2">
      <c r="A93" s="23"/>
      <c r="B93" s="23"/>
      <c r="C93" s="310"/>
      <c r="D93" s="11"/>
      <c r="E93" s="503" t="s">
        <v>383</v>
      </c>
      <c r="F93" s="386"/>
      <c r="G93" s="97" t="s">
        <v>332</v>
      </c>
      <c r="H93" s="98" t="s">
        <v>332</v>
      </c>
      <c r="I93" s="99" t="s">
        <v>332</v>
      </c>
      <c r="J93" s="97" t="s">
        <v>332</v>
      </c>
      <c r="K93" s="98" t="s">
        <v>332</v>
      </c>
      <c r="L93" s="99" t="s">
        <v>332</v>
      </c>
      <c r="M93" s="82" t="s">
        <v>332</v>
      </c>
      <c r="N93" s="82">
        <v>217</v>
      </c>
      <c r="O93" s="577" t="s">
        <v>119</v>
      </c>
      <c r="P93" s="295"/>
      <c r="Q93" s="296"/>
      <c r="R93" s="297"/>
      <c r="S93" s="297"/>
      <c r="T93" s="296"/>
      <c r="U93" s="297"/>
      <c r="V93" s="297"/>
      <c r="W93" s="297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579">
        <v>217</v>
      </c>
    </row>
    <row r="94" spans="1:34" s="298" customFormat="1" ht="12" customHeight="1" x14ac:dyDescent="0.2">
      <c r="A94" s="23"/>
      <c r="B94" s="23"/>
      <c r="C94" s="310"/>
      <c r="D94" s="11"/>
      <c r="E94" s="503">
        <v>2013</v>
      </c>
      <c r="F94" s="386"/>
      <c r="G94" s="444">
        <v>28</v>
      </c>
      <c r="H94" s="445">
        <v>2</v>
      </c>
      <c r="I94" s="446">
        <v>30</v>
      </c>
      <c r="J94" s="444">
        <v>14</v>
      </c>
      <c r="K94" s="445">
        <v>0</v>
      </c>
      <c r="L94" s="446">
        <v>14</v>
      </c>
      <c r="M94" s="443">
        <v>2</v>
      </c>
      <c r="N94" s="443">
        <v>229</v>
      </c>
      <c r="O94" s="577"/>
      <c r="P94" s="295"/>
      <c r="Q94" s="296"/>
      <c r="R94" s="297"/>
      <c r="S94" s="297"/>
      <c r="T94" s="296"/>
      <c r="U94" s="297"/>
      <c r="V94" s="297"/>
      <c r="W94" s="297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579"/>
    </row>
    <row r="95" spans="1:34" customFormat="1" ht="6.75" customHeight="1" thickBot="1" x14ac:dyDescent="0.3">
      <c r="A95" s="23"/>
      <c r="B95" s="27"/>
      <c r="C95" s="310"/>
      <c r="D95" s="11"/>
      <c r="E95" s="504"/>
      <c r="F95" s="389">
        <v>6</v>
      </c>
      <c r="G95" s="62"/>
      <c r="H95" s="95"/>
      <c r="I95" s="96"/>
      <c r="J95" s="62"/>
      <c r="K95" s="95"/>
      <c r="L95" s="96"/>
      <c r="M95" s="75"/>
      <c r="N95" s="75"/>
      <c r="O95" s="194"/>
      <c r="P95" s="26"/>
      <c r="Q95" s="5"/>
      <c r="R95" s="4"/>
      <c r="S95" s="4"/>
      <c r="T95" s="5"/>
      <c r="U95" s="4"/>
      <c r="V95" s="4"/>
      <c r="W95" s="6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576"/>
    </row>
    <row r="96" spans="1:34" customFormat="1" ht="12" hidden="1" customHeight="1" x14ac:dyDescent="0.25">
      <c r="A96" s="23">
        <v>1</v>
      </c>
      <c r="B96" s="23" t="s">
        <v>120</v>
      </c>
      <c r="C96" s="310"/>
      <c r="D96" s="11" t="s">
        <v>70</v>
      </c>
      <c r="E96" s="503">
        <v>1984</v>
      </c>
      <c r="F96" s="385">
        <v>8</v>
      </c>
      <c r="G96" s="97">
        <v>22</v>
      </c>
      <c r="H96" s="98">
        <v>42</v>
      </c>
      <c r="I96" s="99">
        <v>64</v>
      </c>
      <c r="J96" s="97">
        <v>7</v>
      </c>
      <c r="K96" s="98">
        <v>35</v>
      </c>
      <c r="L96" s="99">
        <v>42</v>
      </c>
      <c r="M96" s="77">
        <v>35</v>
      </c>
      <c r="N96" s="77">
        <v>281</v>
      </c>
      <c r="O96" s="194"/>
      <c r="P96" s="26"/>
      <c r="Q96" s="5"/>
      <c r="R96" s="4"/>
      <c r="S96" s="4"/>
      <c r="T96" s="5"/>
      <c r="U96" s="4"/>
      <c r="V96" s="4"/>
      <c r="W96" s="6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576"/>
    </row>
    <row r="97" spans="1:34" customFormat="1" ht="12" hidden="1" customHeight="1" x14ac:dyDescent="0.25">
      <c r="A97" s="23">
        <v>1</v>
      </c>
      <c r="B97" s="23" t="s">
        <v>120</v>
      </c>
      <c r="C97" s="310" t="s">
        <v>8</v>
      </c>
      <c r="D97" s="11" t="s">
        <v>70</v>
      </c>
      <c r="E97" s="503">
        <v>1985</v>
      </c>
      <c r="F97" s="385">
        <v>9</v>
      </c>
      <c r="G97" s="97">
        <v>20</v>
      </c>
      <c r="H97" s="98">
        <v>50</v>
      </c>
      <c r="I97" s="99">
        <v>70</v>
      </c>
      <c r="J97" s="97">
        <v>18</v>
      </c>
      <c r="K97" s="98">
        <v>29</v>
      </c>
      <c r="L97" s="99">
        <v>47</v>
      </c>
      <c r="M97" s="77">
        <v>18</v>
      </c>
      <c r="N97" s="77">
        <v>298</v>
      </c>
      <c r="O97" s="194"/>
      <c r="P97" s="26"/>
      <c r="Q97" s="5"/>
      <c r="R97" s="4"/>
      <c r="S97" s="4"/>
      <c r="T97" s="5"/>
      <c r="U97" s="4"/>
      <c r="V97" s="4"/>
      <c r="W97" s="6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576"/>
    </row>
    <row r="98" spans="1:34" customFormat="1" ht="12" hidden="1" customHeight="1" x14ac:dyDescent="0.25">
      <c r="A98" s="23">
        <v>1</v>
      </c>
      <c r="B98" s="23" t="s">
        <v>120</v>
      </c>
      <c r="C98" s="310" t="s">
        <v>8</v>
      </c>
      <c r="D98" s="11" t="s">
        <v>70</v>
      </c>
      <c r="E98" s="503">
        <v>1986</v>
      </c>
      <c r="F98" s="385">
        <v>10</v>
      </c>
      <c r="G98" s="97">
        <v>18</v>
      </c>
      <c r="H98" s="98">
        <v>88</v>
      </c>
      <c r="I98" s="99">
        <v>106</v>
      </c>
      <c r="J98" s="97">
        <v>7</v>
      </c>
      <c r="K98" s="98">
        <v>33</v>
      </c>
      <c r="L98" s="99">
        <v>40</v>
      </c>
      <c r="M98" s="77">
        <v>26</v>
      </c>
      <c r="N98" s="77">
        <v>312</v>
      </c>
      <c r="O98" s="194"/>
      <c r="P98" s="26"/>
      <c r="Q98" s="5"/>
      <c r="R98" s="4"/>
      <c r="S98" s="4"/>
      <c r="T98" s="5"/>
      <c r="U98" s="4"/>
      <c r="V98" s="4"/>
      <c r="W98" s="6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576"/>
    </row>
    <row r="99" spans="1:34" customFormat="1" ht="12" hidden="1" customHeight="1" x14ac:dyDescent="0.25">
      <c r="A99" s="23">
        <v>1</v>
      </c>
      <c r="B99" s="23" t="s">
        <v>120</v>
      </c>
      <c r="C99" s="310" t="s">
        <v>8</v>
      </c>
      <c r="D99" s="11" t="s">
        <v>70</v>
      </c>
      <c r="E99" s="503">
        <v>1987</v>
      </c>
      <c r="F99" s="385">
        <v>11</v>
      </c>
      <c r="G99" s="97">
        <v>15</v>
      </c>
      <c r="H99" s="98">
        <v>89</v>
      </c>
      <c r="I99" s="99">
        <v>104</v>
      </c>
      <c r="J99" s="97">
        <v>1</v>
      </c>
      <c r="K99" s="98">
        <v>37</v>
      </c>
      <c r="L99" s="99">
        <v>38</v>
      </c>
      <c r="M99" s="77">
        <v>36</v>
      </c>
      <c r="N99" s="77">
        <v>314</v>
      </c>
      <c r="O99" s="194"/>
      <c r="P99" s="26"/>
      <c r="Q99" s="5"/>
      <c r="R99" s="4"/>
      <c r="S99" s="4"/>
      <c r="T99" s="5"/>
      <c r="U99" s="4"/>
      <c r="V99" s="4"/>
      <c r="W99" s="6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576"/>
    </row>
    <row r="100" spans="1:34" customFormat="1" ht="12" hidden="1" customHeight="1" x14ac:dyDescent="0.25">
      <c r="A100" s="23">
        <v>1</v>
      </c>
      <c r="B100" s="23" t="s">
        <v>120</v>
      </c>
      <c r="C100" s="310" t="s">
        <v>8</v>
      </c>
      <c r="D100" s="11" t="s">
        <v>70</v>
      </c>
      <c r="E100" s="503">
        <v>1988</v>
      </c>
      <c r="F100" s="385">
        <v>12</v>
      </c>
      <c r="G100" s="97">
        <v>19</v>
      </c>
      <c r="H100" s="98">
        <v>109</v>
      </c>
      <c r="I100" s="99">
        <v>128</v>
      </c>
      <c r="J100" s="97">
        <v>5</v>
      </c>
      <c r="K100" s="98">
        <v>33</v>
      </c>
      <c r="L100" s="99">
        <v>38</v>
      </c>
      <c r="M100" s="77">
        <v>26</v>
      </c>
      <c r="N100" s="77">
        <v>326</v>
      </c>
      <c r="O100" s="194"/>
      <c r="P100" s="26"/>
      <c r="Q100" s="5"/>
      <c r="R100" s="4"/>
      <c r="S100" s="4"/>
      <c r="T100" s="5"/>
      <c r="U100" s="4"/>
      <c r="V100" s="4"/>
      <c r="W100" s="6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576"/>
    </row>
    <row r="101" spans="1:34" customFormat="1" ht="12" hidden="1" customHeight="1" x14ac:dyDescent="0.25">
      <c r="A101" s="23">
        <v>1</v>
      </c>
      <c r="B101" s="23" t="s">
        <v>120</v>
      </c>
      <c r="C101" s="310" t="s">
        <v>8</v>
      </c>
      <c r="D101" s="11" t="s">
        <v>70</v>
      </c>
      <c r="E101" s="506">
        <v>1989</v>
      </c>
      <c r="F101" s="385">
        <v>13</v>
      </c>
      <c r="G101" s="97">
        <v>23</v>
      </c>
      <c r="H101" s="98">
        <v>111</v>
      </c>
      <c r="I101" s="99">
        <v>134</v>
      </c>
      <c r="J101" s="97">
        <v>12</v>
      </c>
      <c r="K101" s="98">
        <v>10</v>
      </c>
      <c r="L101" s="99">
        <v>22</v>
      </c>
      <c r="M101" s="79">
        <v>0</v>
      </c>
      <c r="N101" s="79">
        <v>22</v>
      </c>
      <c r="O101" s="194"/>
      <c r="P101" s="26"/>
      <c r="Q101" s="5"/>
      <c r="R101" s="4"/>
      <c r="S101" s="4"/>
      <c r="T101" s="5"/>
      <c r="U101" s="4"/>
      <c r="V101" s="4"/>
      <c r="W101" s="6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576"/>
    </row>
    <row r="102" spans="1:34" customFormat="1" ht="12" hidden="1" customHeight="1" x14ac:dyDescent="0.25">
      <c r="A102" s="23">
        <v>1</v>
      </c>
      <c r="B102" s="23" t="s">
        <v>120</v>
      </c>
      <c r="C102" s="310" t="s">
        <v>8</v>
      </c>
      <c r="D102" s="11" t="s">
        <v>70</v>
      </c>
      <c r="E102" s="503">
        <v>1990</v>
      </c>
      <c r="F102" s="385">
        <v>14</v>
      </c>
      <c r="G102" s="62">
        <v>29</v>
      </c>
      <c r="H102" s="95">
        <v>110</v>
      </c>
      <c r="I102" s="96">
        <v>139</v>
      </c>
      <c r="J102" s="62">
        <v>3</v>
      </c>
      <c r="K102" s="95">
        <v>49</v>
      </c>
      <c r="L102" s="96">
        <v>52</v>
      </c>
      <c r="M102" s="75">
        <v>47</v>
      </c>
      <c r="N102" s="76">
        <v>369</v>
      </c>
      <c r="O102" s="194"/>
      <c r="P102" s="26"/>
      <c r="Q102" s="5"/>
      <c r="R102" s="4"/>
      <c r="S102" s="4"/>
      <c r="T102" s="5"/>
      <c r="U102" s="4"/>
      <c r="V102" s="4"/>
      <c r="W102" s="6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576"/>
    </row>
    <row r="103" spans="1:34" customFormat="1" ht="12" hidden="1" customHeight="1" x14ac:dyDescent="0.25">
      <c r="A103" s="23">
        <v>1</v>
      </c>
      <c r="B103" s="23" t="s">
        <v>120</v>
      </c>
      <c r="C103" s="310" t="s">
        <v>8</v>
      </c>
      <c r="D103" s="11" t="s">
        <v>70</v>
      </c>
      <c r="E103" s="503">
        <v>1991</v>
      </c>
      <c r="F103" s="385">
        <v>15</v>
      </c>
      <c r="G103" s="62">
        <v>29</v>
      </c>
      <c r="H103" s="95">
        <v>97</v>
      </c>
      <c r="I103" s="96">
        <v>126</v>
      </c>
      <c r="J103" s="62">
        <v>20</v>
      </c>
      <c r="K103" s="95">
        <v>88</v>
      </c>
      <c r="L103" s="96">
        <v>108</v>
      </c>
      <c r="M103" s="75">
        <v>60</v>
      </c>
      <c r="N103" s="76">
        <v>417</v>
      </c>
      <c r="O103" s="194"/>
      <c r="P103" s="26"/>
      <c r="Q103" s="5"/>
      <c r="R103" s="4"/>
      <c r="S103" s="4"/>
      <c r="T103" s="5"/>
      <c r="U103" s="4"/>
      <c r="V103" s="4"/>
      <c r="W103" s="6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576"/>
    </row>
    <row r="104" spans="1:34" customFormat="1" ht="12" hidden="1" customHeight="1" x14ac:dyDescent="0.25">
      <c r="A104" s="23">
        <v>1</v>
      </c>
      <c r="B104" s="23" t="s">
        <v>120</v>
      </c>
      <c r="C104" s="310" t="s">
        <v>8</v>
      </c>
      <c r="D104" s="11" t="s">
        <v>70</v>
      </c>
      <c r="E104" s="503">
        <v>1992</v>
      </c>
      <c r="F104" s="385">
        <v>16</v>
      </c>
      <c r="G104" s="62">
        <v>59</v>
      </c>
      <c r="H104" s="95">
        <v>141</v>
      </c>
      <c r="I104" s="96">
        <v>200</v>
      </c>
      <c r="J104" s="62">
        <v>14</v>
      </c>
      <c r="K104" s="95">
        <v>63</v>
      </c>
      <c r="L104" s="96">
        <v>77</v>
      </c>
      <c r="M104" s="75">
        <v>75</v>
      </c>
      <c r="N104" s="76">
        <v>419</v>
      </c>
      <c r="O104" s="194"/>
      <c r="P104" s="26"/>
      <c r="Q104" s="5"/>
      <c r="R104" s="4"/>
      <c r="S104" s="4"/>
      <c r="T104" s="5"/>
      <c r="U104" s="4"/>
      <c r="V104" s="4"/>
      <c r="W104" s="6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576"/>
    </row>
    <row r="105" spans="1:34" customFormat="1" ht="12" hidden="1" customHeight="1" x14ac:dyDescent="0.25">
      <c r="A105" s="23">
        <v>1</v>
      </c>
      <c r="B105" s="23" t="s">
        <v>120</v>
      </c>
      <c r="C105" s="310" t="s">
        <v>8</v>
      </c>
      <c r="D105" s="11" t="s">
        <v>70</v>
      </c>
      <c r="E105" s="503">
        <v>1993</v>
      </c>
      <c r="F105" s="385">
        <v>17</v>
      </c>
      <c r="G105" s="62">
        <v>36</v>
      </c>
      <c r="H105" s="95">
        <v>213</v>
      </c>
      <c r="I105" s="96">
        <v>249</v>
      </c>
      <c r="J105" s="62">
        <v>14</v>
      </c>
      <c r="K105" s="95">
        <v>70</v>
      </c>
      <c r="L105" s="96">
        <v>84</v>
      </c>
      <c r="M105" s="75">
        <v>56</v>
      </c>
      <c r="N105" s="76">
        <v>447</v>
      </c>
      <c r="O105" s="194"/>
      <c r="P105" s="26"/>
      <c r="Q105" s="5"/>
      <c r="R105" s="4"/>
      <c r="S105" s="4"/>
      <c r="T105" s="5"/>
      <c r="U105" s="4"/>
      <c r="V105" s="4"/>
      <c r="W105" s="6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576"/>
    </row>
    <row r="106" spans="1:34" customFormat="1" ht="12" hidden="1" customHeight="1" x14ac:dyDescent="0.25">
      <c r="A106" s="23">
        <v>1</v>
      </c>
      <c r="B106" s="23" t="s">
        <v>120</v>
      </c>
      <c r="C106" s="310" t="s">
        <v>8</v>
      </c>
      <c r="D106" s="11" t="s">
        <v>70</v>
      </c>
      <c r="E106" s="503">
        <v>1994</v>
      </c>
      <c r="F106" s="385">
        <v>18</v>
      </c>
      <c r="G106" s="62">
        <v>39</v>
      </c>
      <c r="H106" s="95">
        <v>133</v>
      </c>
      <c r="I106" s="96">
        <v>172</v>
      </c>
      <c r="J106" s="62">
        <v>42</v>
      </c>
      <c r="K106" s="95">
        <v>206</v>
      </c>
      <c r="L106" s="96">
        <v>248</v>
      </c>
      <c r="M106" s="75">
        <v>72</v>
      </c>
      <c r="N106" s="76">
        <v>623</v>
      </c>
      <c r="O106" s="194"/>
      <c r="P106" s="26"/>
      <c r="Q106" s="5"/>
      <c r="R106" s="4"/>
      <c r="S106" s="4"/>
      <c r="T106" s="5"/>
      <c r="U106" s="4"/>
      <c r="V106" s="4"/>
      <c r="W106" s="6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576"/>
    </row>
    <row r="107" spans="1:34" customFormat="1" ht="12" hidden="1" customHeight="1" x14ac:dyDescent="0.25">
      <c r="A107" s="23">
        <v>1</v>
      </c>
      <c r="B107" s="23" t="s">
        <v>120</v>
      </c>
      <c r="C107" s="310" t="s">
        <v>8</v>
      </c>
      <c r="D107" s="11" t="s">
        <v>70</v>
      </c>
      <c r="E107" s="503">
        <v>1995</v>
      </c>
      <c r="F107" s="385">
        <v>19</v>
      </c>
      <c r="G107" s="62">
        <v>35</v>
      </c>
      <c r="H107" s="95">
        <v>68</v>
      </c>
      <c r="I107" s="96">
        <v>103</v>
      </c>
      <c r="J107" s="62">
        <v>52</v>
      </c>
      <c r="K107" s="95">
        <v>245</v>
      </c>
      <c r="L107" s="96">
        <v>297</v>
      </c>
      <c r="M107" s="75">
        <v>96</v>
      </c>
      <c r="N107" s="76">
        <v>824</v>
      </c>
      <c r="O107" s="194"/>
      <c r="P107" s="26"/>
      <c r="Q107" s="5"/>
      <c r="R107" s="4"/>
      <c r="S107" s="4"/>
      <c r="T107" s="5"/>
      <c r="U107" s="4"/>
      <c r="V107" s="4"/>
      <c r="W107" s="6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576"/>
    </row>
    <row r="108" spans="1:34" customFormat="1" ht="12" hidden="1" customHeight="1" x14ac:dyDescent="0.25">
      <c r="A108" s="23">
        <v>1</v>
      </c>
      <c r="B108" s="23" t="s">
        <v>120</v>
      </c>
      <c r="C108" s="310" t="s">
        <v>8</v>
      </c>
      <c r="D108" s="11" t="s">
        <v>70</v>
      </c>
      <c r="E108" s="503">
        <v>1996</v>
      </c>
      <c r="F108" s="385">
        <v>20</v>
      </c>
      <c r="G108" s="62">
        <v>12</v>
      </c>
      <c r="H108" s="95">
        <v>12</v>
      </c>
      <c r="I108" s="96">
        <v>24</v>
      </c>
      <c r="J108" s="62">
        <v>11</v>
      </c>
      <c r="K108" s="95">
        <v>22</v>
      </c>
      <c r="L108" s="96">
        <v>33</v>
      </c>
      <c r="M108" s="75">
        <v>144</v>
      </c>
      <c r="N108" s="76">
        <v>713</v>
      </c>
      <c r="O108" s="194"/>
      <c r="P108" s="26"/>
      <c r="Q108" s="5"/>
      <c r="R108" s="4"/>
      <c r="S108" s="4"/>
      <c r="T108" s="5"/>
      <c r="U108" s="4"/>
      <c r="V108" s="4"/>
      <c r="W108" s="6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576"/>
    </row>
    <row r="109" spans="1:34" customFormat="1" ht="12" hidden="1" customHeight="1" x14ac:dyDescent="0.25">
      <c r="A109" s="23">
        <v>1</v>
      </c>
      <c r="B109" s="23" t="s">
        <v>120</v>
      </c>
      <c r="C109" s="310" t="s">
        <v>8</v>
      </c>
      <c r="D109" s="11" t="s">
        <v>70</v>
      </c>
      <c r="E109" s="503">
        <v>1997</v>
      </c>
      <c r="F109" s="385">
        <v>21</v>
      </c>
      <c r="G109" s="62">
        <v>25</v>
      </c>
      <c r="H109" s="95">
        <v>28</v>
      </c>
      <c r="I109" s="96">
        <v>53</v>
      </c>
      <c r="J109" s="62">
        <v>0</v>
      </c>
      <c r="K109" s="95">
        <v>0</v>
      </c>
      <c r="L109" s="96">
        <v>0</v>
      </c>
      <c r="M109" s="75">
        <v>177</v>
      </c>
      <c r="N109" s="76">
        <v>536</v>
      </c>
      <c r="O109" s="194"/>
      <c r="P109" s="26"/>
      <c r="Q109" s="5"/>
      <c r="R109" s="4"/>
      <c r="S109" s="4"/>
      <c r="T109" s="5"/>
      <c r="U109" s="4"/>
      <c r="V109" s="4"/>
      <c r="W109" s="6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576"/>
    </row>
    <row r="110" spans="1:34" customFormat="1" ht="12" hidden="1" customHeight="1" x14ac:dyDescent="0.25">
      <c r="A110" s="23">
        <v>1</v>
      </c>
      <c r="B110" s="23" t="s">
        <v>120</v>
      </c>
      <c r="C110" s="310" t="s">
        <v>8</v>
      </c>
      <c r="D110" s="11" t="s">
        <v>70</v>
      </c>
      <c r="E110" s="503">
        <v>1998</v>
      </c>
      <c r="F110" s="385">
        <v>22</v>
      </c>
      <c r="G110" s="62">
        <v>11</v>
      </c>
      <c r="H110" s="95">
        <v>15</v>
      </c>
      <c r="I110" s="96">
        <v>26</v>
      </c>
      <c r="J110" s="62">
        <v>0</v>
      </c>
      <c r="K110" s="95">
        <v>0</v>
      </c>
      <c r="L110" s="96">
        <v>0</v>
      </c>
      <c r="M110" s="76">
        <v>86</v>
      </c>
      <c r="N110" s="76">
        <v>450</v>
      </c>
      <c r="O110" s="194"/>
      <c r="P110" s="26"/>
      <c r="Q110" s="5"/>
      <c r="R110" s="4"/>
      <c r="S110" s="4"/>
      <c r="T110" s="5"/>
      <c r="U110" s="4"/>
      <c r="V110" s="4"/>
      <c r="W110" s="6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576"/>
    </row>
    <row r="111" spans="1:34" customFormat="1" ht="12" hidden="1" customHeight="1" x14ac:dyDescent="0.25">
      <c r="A111" s="23">
        <v>1</v>
      </c>
      <c r="B111" s="23" t="s">
        <v>120</v>
      </c>
      <c r="C111" s="310" t="s">
        <v>8</v>
      </c>
      <c r="D111" s="11" t="s">
        <v>70</v>
      </c>
      <c r="E111" s="503">
        <v>1999</v>
      </c>
      <c r="F111" s="385">
        <v>23</v>
      </c>
      <c r="G111" s="62">
        <v>13</v>
      </c>
      <c r="H111" s="95">
        <v>27</v>
      </c>
      <c r="I111" s="96">
        <v>40</v>
      </c>
      <c r="J111" s="62">
        <v>21</v>
      </c>
      <c r="K111" s="95">
        <v>49</v>
      </c>
      <c r="L111" s="96">
        <v>70</v>
      </c>
      <c r="M111" s="76">
        <v>74</v>
      </c>
      <c r="N111" s="76">
        <v>446</v>
      </c>
      <c r="O111" s="194"/>
      <c r="P111" s="26"/>
      <c r="Q111" s="5"/>
      <c r="R111" s="4"/>
      <c r="S111" s="4"/>
      <c r="T111" s="5"/>
      <c r="U111" s="4"/>
      <c r="V111" s="4"/>
      <c r="W111" s="6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576"/>
    </row>
    <row r="112" spans="1:34" customFormat="1" ht="12" hidden="1" customHeight="1" x14ac:dyDescent="0.25">
      <c r="A112" s="23">
        <v>1</v>
      </c>
      <c r="B112" s="23" t="s">
        <v>120</v>
      </c>
      <c r="C112" s="310" t="s">
        <v>8</v>
      </c>
      <c r="D112" s="11" t="s">
        <v>70</v>
      </c>
      <c r="E112" s="503">
        <v>2000</v>
      </c>
      <c r="F112" s="385">
        <v>24</v>
      </c>
      <c r="G112" s="62">
        <v>7</v>
      </c>
      <c r="H112" s="95">
        <v>3</v>
      </c>
      <c r="I112" s="96">
        <v>10</v>
      </c>
      <c r="J112" s="62">
        <v>59</v>
      </c>
      <c r="K112" s="95">
        <v>83</v>
      </c>
      <c r="L112" s="96">
        <v>142</v>
      </c>
      <c r="M112" s="76">
        <v>59</v>
      </c>
      <c r="N112" s="76">
        <v>529</v>
      </c>
      <c r="O112" s="194"/>
      <c r="P112" s="26"/>
      <c r="Q112" s="5"/>
      <c r="R112" s="4"/>
      <c r="S112" s="4"/>
      <c r="T112" s="5"/>
      <c r="U112" s="4"/>
      <c r="V112" s="4"/>
      <c r="W112" s="6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576"/>
    </row>
    <row r="113" spans="1:34" customFormat="1" ht="12" hidden="1" customHeight="1" x14ac:dyDescent="0.25">
      <c r="A113" s="23">
        <v>1</v>
      </c>
      <c r="B113" s="23" t="s">
        <v>120</v>
      </c>
      <c r="C113" s="310" t="s">
        <v>8</v>
      </c>
      <c r="D113" s="11" t="s">
        <v>70</v>
      </c>
      <c r="E113" s="503">
        <v>2001</v>
      </c>
      <c r="F113" s="385">
        <v>25</v>
      </c>
      <c r="G113" s="62">
        <v>4</v>
      </c>
      <c r="H113" s="95">
        <v>2</v>
      </c>
      <c r="I113" s="96">
        <v>6</v>
      </c>
      <c r="J113" s="62">
        <v>8</v>
      </c>
      <c r="K113" s="95">
        <v>4</v>
      </c>
      <c r="L113" s="96">
        <v>12</v>
      </c>
      <c r="M113" s="76">
        <v>108</v>
      </c>
      <c r="N113" s="76">
        <v>433</v>
      </c>
      <c r="O113" s="194"/>
      <c r="P113" s="26"/>
      <c r="Q113" s="5"/>
      <c r="R113" s="4"/>
      <c r="S113" s="4"/>
      <c r="T113" s="5"/>
      <c r="U113" s="4"/>
      <c r="V113" s="4"/>
      <c r="W113" s="6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576"/>
    </row>
    <row r="114" spans="1:34" customFormat="1" ht="12" hidden="1" customHeight="1" x14ac:dyDescent="0.25">
      <c r="A114" s="23">
        <v>1</v>
      </c>
      <c r="B114" s="23" t="s">
        <v>120</v>
      </c>
      <c r="C114" s="310" t="s">
        <v>8</v>
      </c>
      <c r="D114" s="11" t="s">
        <v>70</v>
      </c>
      <c r="E114" s="503">
        <v>2002</v>
      </c>
      <c r="F114" s="385">
        <v>26</v>
      </c>
      <c r="G114" s="62">
        <v>1</v>
      </c>
      <c r="H114" s="95">
        <v>8</v>
      </c>
      <c r="I114" s="96">
        <v>9</v>
      </c>
      <c r="J114" s="62">
        <v>0</v>
      </c>
      <c r="K114" s="95">
        <v>0</v>
      </c>
      <c r="L114" s="96">
        <v>0</v>
      </c>
      <c r="M114" s="76">
        <v>60</v>
      </c>
      <c r="N114" s="76">
        <v>373</v>
      </c>
      <c r="O114" s="194"/>
      <c r="P114" s="26"/>
      <c r="Q114" s="5"/>
      <c r="R114" s="4"/>
      <c r="S114" s="4"/>
      <c r="T114" s="5"/>
      <c r="U114" s="4"/>
      <c r="V114" s="4"/>
      <c r="W114" s="6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576"/>
    </row>
    <row r="115" spans="1:34" customFormat="1" ht="12" hidden="1" customHeight="1" x14ac:dyDescent="0.25">
      <c r="A115" s="23">
        <v>1</v>
      </c>
      <c r="B115" s="23" t="s">
        <v>120</v>
      </c>
      <c r="C115" s="310" t="s">
        <v>8</v>
      </c>
      <c r="D115" s="11" t="s">
        <v>70</v>
      </c>
      <c r="E115" s="503">
        <v>2003</v>
      </c>
      <c r="F115" s="385">
        <v>27</v>
      </c>
      <c r="G115" s="62">
        <v>1</v>
      </c>
      <c r="H115" s="95">
        <v>5</v>
      </c>
      <c r="I115" s="96">
        <v>6</v>
      </c>
      <c r="J115" s="62">
        <v>10</v>
      </c>
      <c r="K115" s="95">
        <v>8</v>
      </c>
      <c r="L115" s="96">
        <v>18</v>
      </c>
      <c r="M115" s="76">
        <v>41</v>
      </c>
      <c r="N115" s="76">
        <v>350</v>
      </c>
      <c r="O115" s="194"/>
      <c r="P115" s="26"/>
      <c r="Q115" s="5"/>
      <c r="R115" s="4"/>
      <c r="S115" s="4"/>
      <c r="T115" s="5"/>
      <c r="U115" s="4"/>
      <c r="V115" s="4"/>
      <c r="W115" s="6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576"/>
    </row>
    <row r="116" spans="1:34" customFormat="1" ht="12" hidden="1" customHeight="1" x14ac:dyDescent="0.25">
      <c r="A116" s="23">
        <v>1</v>
      </c>
      <c r="B116" s="23"/>
      <c r="C116" s="310" t="s">
        <v>8</v>
      </c>
      <c r="D116" s="11" t="s">
        <v>70</v>
      </c>
      <c r="E116" s="503">
        <v>2004</v>
      </c>
      <c r="F116" s="385">
        <v>28</v>
      </c>
      <c r="G116" s="62">
        <v>4</v>
      </c>
      <c r="H116" s="95">
        <v>3</v>
      </c>
      <c r="I116" s="96">
        <v>7</v>
      </c>
      <c r="J116" s="62">
        <v>1</v>
      </c>
      <c r="K116" s="95">
        <v>5</v>
      </c>
      <c r="L116" s="96">
        <v>6</v>
      </c>
      <c r="M116" s="75">
        <v>38</v>
      </c>
      <c r="N116" s="75">
        <v>318</v>
      </c>
      <c r="O116" s="194"/>
      <c r="P116" s="26"/>
      <c r="Q116" s="5"/>
      <c r="R116" s="4"/>
      <c r="S116" s="4"/>
      <c r="T116" s="5"/>
      <c r="U116" s="4"/>
      <c r="V116" s="4"/>
      <c r="W116" s="6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576"/>
    </row>
    <row r="117" spans="1:34" customFormat="1" ht="12" hidden="1" customHeight="1" x14ac:dyDescent="0.25">
      <c r="A117" s="23">
        <v>1</v>
      </c>
      <c r="B117" s="15"/>
      <c r="C117" s="310" t="s">
        <v>8</v>
      </c>
      <c r="D117" s="3"/>
      <c r="E117" s="502">
        <v>2006</v>
      </c>
      <c r="F117" s="386">
        <v>29</v>
      </c>
      <c r="G117" s="62">
        <v>0</v>
      </c>
      <c r="H117" s="95">
        <v>1</v>
      </c>
      <c r="I117" s="96">
        <v>1</v>
      </c>
      <c r="J117" s="62">
        <v>3</v>
      </c>
      <c r="K117" s="95">
        <v>5</v>
      </c>
      <c r="L117" s="96">
        <v>8</v>
      </c>
      <c r="M117" s="75">
        <v>23</v>
      </c>
      <c r="N117" s="75">
        <v>254</v>
      </c>
      <c r="O117" s="195"/>
      <c r="P117" s="34"/>
      <c r="Q117" s="12"/>
      <c r="R117" s="12"/>
      <c r="S117" s="12"/>
      <c r="T117" s="12"/>
      <c r="U117" s="12"/>
      <c r="V117" s="12"/>
      <c r="W117" s="12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576"/>
    </row>
    <row r="118" spans="1:34" customFormat="1" ht="12" hidden="1" customHeight="1" x14ac:dyDescent="0.25">
      <c r="A118" s="23">
        <v>1</v>
      </c>
      <c r="B118" s="15"/>
      <c r="C118" s="30"/>
      <c r="D118" s="3" t="s">
        <v>140</v>
      </c>
      <c r="E118" s="502">
        <v>2007</v>
      </c>
      <c r="F118" s="385">
        <v>30</v>
      </c>
      <c r="G118" s="62">
        <v>0</v>
      </c>
      <c r="H118" s="95">
        <v>1</v>
      </c>
      <c r="I118" s="96">
        <v>1</v>
      </c>
      <c r="J118" s="62">
        <v>0</v>
      </c>
      <c r="K118" s="95">
        <v>2</v>
      </c>
      <c r="L118" s="96">
        <v>2</v>
      </c>
      <c r="M118" s="75">
        <v>36</v>
      </c>
      <c r="N118" s="75">
        <v>220</v>
      </c>
      <c r="O118" s="195"/>
      <c r="P118" s="34"/>
      <c r="Q118" s="13"/>
      <c r="R118" s="12"/>
      <c r="S118" s="12"/>
      <c r="T118" s="13"/>
      <c r="U118" s="12"/>
      <c r="V118" s="12"/>
      <c r="W118" s="14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576"/>
    </row>
    <row r="119" spans="1:34" customFormat="1" ht="12" hidden="1" customHeight="1" x14ac:dyDescent="0.25">
      <c r="A119" s="23">
        <v>1</v>
      </c>
      <c r="B119" s="15"/>
      <c r="C119" s="310" t="s">
        <v>8</v>
      </c>
      <c r="D119" s="3" t="s">
        <v>140</v>
      </c>
      <c r="E119" s="502">
        <v>2008</v>
      </c>
      <c r="F119" s="386">
        <v>31</v>
      </c>
      <c r="G119" s="89">
        <v>4</v>
      </c>
      <c r="H119" s="90">
        <v>1</v>
      </c>
      <c r="I119" s="91">
        <v>5</v>
      </c>
      <c r="J119" s="89">
        <v>0</v>
      </c>
      <c r="K119" s="90">
        <v>0</v>
      </c>
      <c r="L119" s="91">
        <v>0</v>
      </c>
      <c r="M119" s="73">
        <v>17</v>
      </c>
      <c r="N119" s="73">
        <v>203</v>
      </c>
      <c r="O119" s="195"/>
      <c r="P119" s="34"/>
      <c r="Q119" s="13"/>
      <c r="R119" s="12"/>
      <c r="S119" s="12"/>
      <c r="T119" s="13"/>
      <c r="U119" s="12"/>
      <c r="V119" s="12"/>
      <c r="W119" s="14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576"/>
    </row>
    <row r="120" spans="1:34" customFormat="1" ht="12" customHeight="1" x14ac:dyDescent="0.25">
      <c r="A120" s="23">
        <v>1</v>
      </c>
      <c r="B120" s="15"/>
      <c r="C120" s="310" t="s">
        <v>8</v>
      </c>
      <c r="D120" s="3" t="s">
        <v>140</v>
      </c>
      <c r="E120" s="502">
        <v>2009</v>
      </c>
      <c r="F120" s="385">
        <v>32</v>
      </c>
      <c r="G120" s="62">
        <v>0</v>
      </c>
      <c r="H120" s="95">
        <v>0</v>
      </c>
      <c r="I120" s="96">
        <v>0</v>
      </c>
      <c r="J120" s="62">
        <v>0</v>
      </c>
      <c r="K120" s="90">
        <v>1</v>
      </c>
      <c r="L120" s="96">
        <v>1</v>
      </c>
      <c r="M120" s="75">
        <v>36</v>
      </c>
      <c r="N120" s="75">
        <v>168</v>
      </c>
      <c r="O120" s="195"/>
      <c r="P120" s="34"/>
      <c r="Q120" s="13"/>
      <c r="R120" s="12"/>
      <c r="S120" s="12"/>
      <c r="T120" s="13"/>
      <c r="U120" s="12"/>
      <c r="V120" s="12"/>
      <c r="W120" s="14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576"/>
    </row>
    <row r="121" spans="1:34" customFormat="1" ht="12" customHeight="1" x14ac:dyDescent="0.25">
      <c r="A121" s="23">
        <v>1</v>
      </c>
      <c r="B121" s="15"/>
      <c r="C121" s="310"/>
      <c r="D121" s="11"/>
      <c r="E121" s="503">
        <v>2010</v>
      </c>
      <c r="F121" s="386">
        <v>33</v>
      </c>
      <c r="G121" s="97">
        <v>4</v>
      </c>
      <c r="H121" s="98">
        <v>0</v>
      </c>
      <c r="I121" s="99">
        <f>SUM(H121,G121)</f>
        <v>4</v>
      </c>
      <c r="J121" s="97">
        <v>0</v>
      </c>
      <c r="K121" s="111">
        <v>0</v>
      </c>
      <c r="L121" s="99">
        <f>SUM(K121,J121)</f>
        <v>0</v>
      </c>
      <c r="M121" s="77">
        <v>15</v>
      </c>
      <c r="N121" s="77">
        <v>153</v>
      </c>
      <c r="O121" s="195"/>
      <c r="P121" s="34"/>
      <c r="Q121" s="13"/>
      <c r="R121" s="12"/>
      <c r="S121" s="12"/>
      <c r="T121" s="13"/>
      <c r="U121" s="12"/>
      <c r="V121" s="12"/>
      <c r="W121" s="14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579"/>
    </row>
    <row r="122" spans="1:34" s="298" customFormat="1" ht="12" customHeight="1" x14ac:dyDescent="0.2">
      <c r="A122" s="23"/>
      <c r="B122" s="23"/>
      <c r="C122" s="310"/>
      <c r="D122" s="11"/>
      <c r="E122" s="503">
        <v>2011</v>
      </c>
      <c r="F122" s="386"/>
      <c r="G122" s="322">
        <v>0</v>
      </c>
      <c r="H122" s="323">
        <v>1</v>
      </c>
      <c r="I122" s="99">
        <f>SUM(H122,G122)</f>
        <v>1</v>
      </c>
      <c r="J122" s="322">
        <v>5</v>
      </c>
      <c r="K122" s="323">
        <v>0</v>
      </c>
      <c r="L122" s="99">
        <f>SUM(K122,J122)</f>
        <v>5</v>
      </c>
      <c r="M122" s="324">
        <v>11</v>
      </c>
      <c r="N122" s="324">
        <v>147</v>
      </c>
      <c r="O122" s="575"/>
      <c r="P122" s="295"/>
      <c r="Q122" s="296"/>
      <c r="R122" s="297"/>
      <c r="S122" s="297"/>
      <c r="T122" s="296"/>
      <c r="U122" s="297"/>
      <c r="V122" s="297"/>
      <c r="W122" s="297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579">
        <f>N121+L122-M122</f>
        <v>147</v>
      </c>
    </row>
    <row r="123" spans="1:34" s="298" customFormat="1" ht="12" customHeight="1" x14ac:dyDescent="0.2">
      <c r="A123" s="23"/>
      <c r="B123" s="23"/>
      <c r="C123" s="310"/>
      <c r="D123" s="11"/>
      <c r="E123" s="503" t="s">
        <v>383</v>
      </c>
      <c r="F123" s="386"/>
      <c r="G123" s="376">
        <v>1</v>
      </c>
      <c r="H123" s="377">
        <v>2</v>
      </c>
      <c r="I123" s="378">
        <v>3</v>
      </c>
      <c r="J123" s="379">
        <v>2</v>
      </c>
      <c r="K123" s="377">
        <v>1</v>
      </c>
      <c r="L123" s="378">
        <v>3</v>
      </c>
      <c r="M123" s="380">
        <v>11</v>
      </c>
      <c r="N123" s="380">
        <v>139</v>
      </c>
      <c r="O123" s="575"/>
      <c r="P123" s="295"/>
      <c r="Q123" s="296"/>
      <c r="R123" s="297"/>
      <c r="S123" s="297"/>
      <c r="T123" s="296"/>
      <c r="U123" s="297"/>
      <c r="V123" s="297"/>
      <c r="W123" s="297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579">
        <f>N122+L123-M123</f>
        <v>139</v>
      </c>
    </row>
    <row r="124" spans="1:34" s="298" customFormat="1" ht="12" customHeight="1" x14ac:dyDescent="0.2">
      <c r="A124" s="23"/>
      <c r="B124" s="23"/>
      <c r="C124" s="310"/>
      <c r="D124" s="11"/>
      <c r="E124" s="503">
        <v>2013</v>
      </c>
      <c r="F124" s="386"/>
      <c r="G124" s="377">
        <v>0</v>
      </c>
      <c r="H124" s="377">
        <v>0</v>
      </c>
      <c r="I124" s="378">
        <v>0</v>
      </c>
      <c r="J124" s="379">
        <v>0</v>
      </c>
      <c r="K124" s="377">
        <v>0</v>
      </c>
      <c r="L124" s="378">
        <v>0</v>
      </c>
      <c r="M124" s="380">
        <v>22</v>
      </c>
      <c r="N124" s="380">
        <v>102</v>
      </c>
      <c r="O124" s="575"/>
      <c r="P124" s="295"/>
      <c r="Q124" s="296"/>
      <c r="R124" s="297"/>
      <c r="S124" s="297"/>
      <c r="T124" s="296"/>
      <c r="U124" s="297"/>
      <c r="V124" s="297"/>
      <c r="W124" s="297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579"/>
    </row>
    <row r="125" spans="1:34" customFormat="1" ht="6.75" customHeight="1" thickBot="1" x14ac:dyDescent="0.3">
      <c r="A125" s="23"/>
      <c r="B125" s="35"/>
      <c r="C125" s="310"/>
      <c r="D125" s="11"/>
      <c r="E125" s="503"/>
      <c r="F125" s="387">
        <v>34</v>
      </c>
      <c r="G125" s="62"/>
      <c r="H125" s="95"/>
      <c r="I125" s="96"/>
      <c r="J125" s="62"/>
      <c r="K125" s="95"/>
      <c r="L125" s="96"/>
      <c r="M125" s="75"/>
      <c r="N125" s="75"/>
      <c r="O125" s="195"/>
      <c r="P125" s="34"/>
      <c r="Q125" s="13"/>
      <c r="R125" s="12"/>
      <c r="S125" s="12"/>
      <c r="T125" s="13"/>
      <c r="U125" s="12"/>
      <c r="V125" s="12"/>
      <c r="W125" s="14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576"/>
    </row>
    <row r="126" spans="1:34" customFormat="1" ht="12" hidden="1" customHeight="1" x14ac:dyDescent="0.25">
      <c r="A126" s="23">
        <v>1</v>
      </c>
      <c r="B126" s="23"/>
      <c r="C126" s="310"/>
      <c r="D126" s="11" t="s">
        <v>71</v>
      </c>
      <c r="E126" s="503">
        <v>1998</v>
      </c>
      <c r="F126" s="385">
        <v>0</v>
      </c>
      <c r="G126" s="62">
        <v>42</v>
      </c>
      <c r="H126" s="95">
        <v>2</v>
      </c>
      <c r="I126" s="96">
        <v>44</v>
      </c>
      <c r="J126" s="62">
        <v>67</v>
      </c>
      <c r="K126" s="95">
        <v>0</v>
      </c>
      <c r="L126" s="96">
        <v>67</v>
      </c>
      <c r="M126" s="76">
        <v>0</v>
      </c>
      <c r="N126" s="76">
        <v>67</v>
      </c>
      <c r="O126" s="194"/>
      <c r="P126" s="31"/>
      <c r="Q126" s="5"/>
      <c r="R126" s="4"/>
      <c r="S126" s="4"/>
      <c r="T126" s="5"/>
      <c r="U126" s="4"/>
      <c r="V126" s="4"/>
      <c r="W126" s="6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576"/>
    </row>
    <row r="127" spans="1:34" customFormat="1" ht="12" hidden="1" customHeight="1" x14ac:dyDescent="0.25">
      <c r="A127" s="23">
        <v>1</v>
      </c>
      <c r="B127" s="23"/>
      <c r="C127" s="310" t="s">
        <v>9</v>
      </c>
      <c r="D127" s="11" t="s">
        <v>71</v>
      </c>
      <c r="E127" s="503">
        <v>1999</v>
      </c>
      <c r="F127" s="385">
        <v>1</v>
      </c>
      <c r="G127" s="62">
        <v>63</v>
      </c>
      <c r="H127" s="95">
        <v>5</v>
      </c>
      <c r="I127" s="96">
        <v>68</v>
      </c>
      <c r="J127" s="62">
        <v>152</v>
      </c>
      <c r="K127" s="95">
        <v>0</v>
      </c>
      <c r="L127" s="96">
        <v>152</v>
      </c>
      <c r="M127" s="76">
        <v>0</v>
      </c>
      <c r="N127" s="76">
        <v>219</v>
      </c>
      <c r="O127" s="194"/>
      <c r="P127" s="31"/>
      <c r="Q127" s="5"/>
      <c r="R127" s="4"/>
      <c r="S127" s="4"/>
      <c r="T127" s="5"/>
      <c r="U127" s="4"/>
      <c r="V127" s="4"/>
      <c r="W127" s="6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576"/>
    </row>
    <row r="128" spans="1:34" customFormat="1" ht="12" hidden="1" customHeight="1" x14ac:dyDescent="0.25">
      <c r="A128" s="23">
        <v>1</v>
      </c>
      <c r="B128" s="23"/>
      <c r="C128" s="310" t="s">
        <v>9</v>
      </c>
      <c r="D128" s="11" t="s">
        <v>71</v>
      </c>
      <c r="E128" s="503">
        <v>2000</v>
      </c>
      <c r="F128" s="385">
        <v>2</v>
      </c>
      <c r="G128" s="62">
        <v>25</v>
      </c>
      <c r="H128" s="95">
        <v>4</v>
      </c>
      <c r="I128" s="96">
        <v>29</v>
      </c>
      <c r="J128" s="62">
        <v>74</v>
      </c>
      <c r="K128" s="95">
        <v>0</v>
      </c>
      <c r="L128" s="96">
        <v>74</v>
      </c>
      <c r="M128" s="76">
        <v>0</v>
      </c>
      <c r="N128" s="76">
        <v>293</v>
      </c>
      <c r="O128" s="194"/>
      <c r="P128" s="31"/>
      <c r="Q128" s="5"/>
      <c r="R128" s="4"/>
      <c r="S128" s="4"/>
      <c r="T128" s="5"/>
      <c r="U128" s="4"/>
      <c r="V128" s="4"/>
      <c r="W128" s="6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576"/>
    </row>
    <row r="129" spans="1:34" customFormat="1" ht="12" hidden="1" customHeight="1" x14ac:dyDescent="0.25">
      <c r="A129" s="23">
        <v>1</v>
      </c>
      <c r="B129" s="23"/>
      <c r="C129" s="310" t="s">
        <v>9</v>
      </c>
      <c r="D129" s="11" t="s">
        <v>71</v>
      </c>
      <c r="E129" s="503">
        <v>2001</v>
      </c>
      <c r="F129" s="385">
        <v>3</v>
      </c>
      <c r="G129" s="62">
        <v>21</v>
      </c>
      <c r="H129" s="95">
        <v>5</v>
      </c>
      <c r="I129" s="96">
        <v>26</v>
      </c>
      <c r="J129" s="62">
        <v>146</v>
      </c>
      <c r="K129" s="95">
        <v>3</v>
      </c>
      <c r="L129" s="96">
        <v>149</v>
      </c>
      <c r="M129" s="76">
        <v>0</v>
      </c>
      <c r="N129" s="75">
        <v>275</v>
      </c>
      <c r="O129" s="194" t="s">
        <v>5</v>
      </c>
      <c r="P129" s="31"/>
      <c r="Q129" s="5"/>
      <c r="R129" s="4"/>
      <c r="S129" s="4"/>
      <c r="T129" s="5"/>
      <c r="U129" s="4"/>
      <c r="V129" s="4"/>
      <c r="W129" s="6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576"/>
    </row>
    <row r="130" spans="1:34" customFormat="1" ht="12" hidden="1" customHeight="1" x14ac:dyDescent="0.25">
      <c r="A130" s="23">
        <v>1</v>
      </c>
      <c r="B130" s="23"/>
      <c r="C130" s="310" t="s">
        <v>9</v>
      </c>
      <c r="D130" s="11" t="s">
        <v>71</v>
      </c>
      <c r="E130" s="503">
        <v>2002</v>
      </c>
      <c r="F130" s="385">
        <v>4</v>
      </c>
      <c r="G130" s="62">
        <v>30</v>
      </c>
      <c r="H130" s="95">
        <v>2</v>
      </c>
      <c r="I130" s="96">
        <v>32</v>
      </c>
      <c r="J130" s="62">
        <v>52</v>
      </c>
      <c r="K130" s="95">
        <v>6</v>
      </c>
      <c r="L130" s="96">
        <v>58</v>
      </c>
      <c r="M130" s="76">
        <v>14</v>
      </c>
      <c r="N130" s="76">
        <v>319</v>
      </c>
      <c r="O130" s="194"/>
      <c r="P130" s="31"/>
      <c r="Q130" s="5"/>
      <c r="R130" s="4"/>
      <c r="S130" s="4"/>
      <c r="T130" s="5"/>
      <c r="U130" s="4"/>
      <c r="V130" s="4"/>
      <c r="W130" s="6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576"/>
    </row>
    <row r="131" spans="1:34" customFormat="1" ht="12" hidden="1" customHeight="1" x14ac:dyDescent="0.25">
      <c r="A131" s="23">
        <v>1</v>
      </c>
      <c r="B131" s="23"/>
      <c r="C131" s="310" t="s">
        <v>9</v>
      </c>
      <c r="D131" s="11" t="s">
        <v>71</v>
      </c>
      <c r="E131" s="503">
        <v>2003</v>
      </c>
      <c r="F131" s="385">
        <v>5</v>
      </c>
      <c r="G131" s="62">
        <v>29</v>
      </c>
      <c r="H131" s="95">
        <v>10</v>
      </c>
      <c r="I131" s="96">
        <v>39</v>
      </c>
      <c r="J131" s="62">
        <v>50</v>
      </c>
      <c r="K131" s="95">
        <v>10</v>
      </c>
      <c r="L131" s="96">
        <v>51</v>
      </c>
      <c r="M131" s="76">
        <v>33</v>
      </c>
      <c r="N131" s="76">
        <v>337</v>
      </c>
      <c r="O131" s="194"/>
      <c r="P131" s="26"/>
      <c r="Q131" s="5"/>
      <c r="R131" s="4"/>
      <c r="S131" s="4"/>
      <c r="T131" s="5"/>
      <c r="U131" s="4"/>
      <c r="V131" s="4"/>
      <c r="W131" s="6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576"/>
    </row>
    <row r="132" spans="1:34" customFormat="1" ht="12" hidden="1" customHeight="1" x14ac:dyDescent="0.25">
      <c r="A132" s="23">
        <v>1</v>
      </c>
      <c r="B132" s="23"/>
      <c r="C132" s="310" t="s">
        <v>9</v>
      </c>
      <c r="D132" s="11" t="s">
        <v>71</v>
      </c>
      <c r="E132" s="503">
        <v>2004</v>
      </c>
      <c r="F132" s="385">
        <v>6</v>
      </c>
      <c r="G132" s="62">
        <v>48</v>
      </c>
      <c r="H132" s="95">
        <v>4</v>
      </c>
      <c r="I132" s="96">
        <v>52</v>
      </c>
      <c r="J132" s="62">
        <v>56</v>
      </c>
      <c r="K132" s="95">
        <v>3</v>
      </c>
      <c r="L132" s="96">
        <v>59</v>
      </c>
      <c r="M132" s="75">
        <v>37</v>
      </c>
      <c r="N132" s="75">
        <v>359</v>
      </c>
      <c r="O132" s="194"/>
      <c r="P132" s="26"/>
      <c r="Q132" s="5"/>
      <c r="R132" s="4"/>
      <c r="S132" s="4"/>
      <c r="T132" s="5"/>
      <c r="U132" s="4"/>
      <c r="V132" s="4"/>
      <c r="W132" s="6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576"/>
    </row>
    <row r="133" spans="1:34" customFormat="1" ht="12" hidden="1" customHeight="1" x14ac:dyDescent="0.25">
      <c r="A133" s="23">
        <v>1</v>
      </c>
      <c r="B133" s="23"/>
      <c r="C133" s="310" t="s">
        <v>9</v>
      </c>
      <c r="D133" s="3"/>
      <c r="E133" s="502">
        <v>2006</v>
      </c>
      <c r="F133" s="385">
        <v>7</v>
      </c>
      <c r="G133" s="62">
        <v>45</v>
      </c>
      <c r="H133" s="95">
        <v>1</v>
      </c>
      <c r="I133" s="96">
        <v>46</v>
      </c>
      <c r="J133" s="62">
        <v>31</v>
      </c>
      <c r="K133" s="95">
        <v>1</v>
      </c>
      <c r="L133" s="96">
        <v>32</v>
      </c>
      <c r="M133" s="75">
        <v>34</v>
      </c>
      <c r="N133" s="75">
        <v>457</v>
      </c>
      <c r="O133" s="194" t="s">
        <v>5</v>
      </c>
      <c r="P133" s="26"/>
      <c r="Q133" s="4"/>
      <c r="R133" s="4"/>
      <c r="S133" s="4"/>
      <c r="T133" s="4"/>
      <c r="U133" s="4"/>
      <c r="V133" s="4"/>
      <c r="W133" s="4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576"/>
    </row>
    <row r="134" spans="1:34" customFormat="1" ht="12" hidden="1" customHeight="1" x14ac:dyDescent="0.25">
      <c r="A134" s="23">
        <v>1</v>
      </c>
      <c r="B134" s="23"/>
      <c r="C134" s="30"/>
      <c r="D134" s="11" t="s">
        <v>71</v>
      </c>
      <c r="E134" s="502">
        <v>2007</v>
      </c>
      <c r="F134" s="385">
        <v>8</v>
      </c>
      <c r="G134" s="62">
        <v>65</v>
      </c>
      <c r="H134" s="95">
        <v>3</v>
      </c>
      <c r="I134" s="96">
        <v>68</v>
      </c>
      <c r="J134" s="62">
        <v>32</v>
      </c>
      <c r="K134" s="95">
        <v>0</v>
      </c>
      <c r="L134" s="96">
        <v>32</v>
      </c>
      <c r="M134" s="75">
        <v>63</v>
      </c>
      <c r="N134" s="75">
        <v>426</v>
      </c>
      <c r="O134" s="194"/>
      <c r="P134" s="26"/>
      <c r="Q134" s="5"/>
      <c r="R134" s="4"/>
      <c r="S134" s="4"/>
      <c r="T134" s="5"/>
      <c r="U134" s="4"/>
      <c r="V134" s="4"/>
      <c r="W134" s="6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576"/>
    </row>
    <row r="135" spans="1:34" customFormat="1" ht="12" hidden="1" customHeight="1" x14ac:dyDescent="0.25">
      <c r="A135" s="23">
        <v>1</v>
      </c>
      <c r="B135" s="23"/>
      <c r="C135" s="310" t="s">
        <v>9</v>
      </c>
      <c r="D135" s="11" t="s">
        <v>71</v>
      </c>
      <c r="E135" s="502">
        <v>2008</v>
      </c>
      <c r="F135" s="385">
        <v>9</v>
      </c>
      <c r="G135" s="89">
        <v>41</v>
      </c>
      <c r="H135" s="90">
        <v>0</v>
      </c>
      <c r="I135" s="91">
        <v>41</v>
      </c>
      <c r="J135" s="89">
        <v>78</v>
      </c>
      <c r="K135" s="90">
        <v>0</v>
      </c>
      <c r="L135" s="91">
        <v>78</v>
      </c>
      <c r="M135" s="73">
        <v>35</v>
      </c>
      <c r="N135" s="73">
        <v>497</v>
      </c>
      <c r="O135" s="194" t="s">
        <v>5</v>
      </c>
      <c r="P135" s="26"/>
      <c r="Q135" s="5"/>
      <c r="R135" s="4"/>
      <c r="S135" s="4"/>
      <c r="T135" s="5"/>
      <c r="U135" s="4"/>
      <c r="V135" s="4"/>
      <c r="W135" s="6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576"/>
    </row>
    <row r="136" spans="1:34" customFormat="1" ht="12" customHeight="1" x14ac:dyDescent="0.25">
      <c r="A136" s="23">
        <v>1</v>
      </c>
      <c r="B136" s="23"/>
      <c r="C136" s="310" t="s">
        <v>9</v>
      </c>
      <c r="D136" s="11" t="s">
        <v>71</v>
      </c>
      <c r="E136" s="502">
        <v>2009</v>
      </c>
      <c r="F136" s="385">
        <v>10</v>
      </c>
      <c r="G136" s="62">
        <v>64</v>
      </c>
      <c r="H136" s="95">
        <v>0</v>
      </c>
      <c r="I136" s="96">
        <v>64</v>
      </c>
      <c r="J136" s="62">
        <v>17</v>
      </c>
      <c r="K136" s="90">
        <v>0</v>
      </c>
      <c r="L136" s="96">
        <v>17</v>
      </c>
      <c r="M136" s="75">
        <v>44</v>
      </c>
      <c r="N136" s="75">
        <v>470</v>
      </c>
      <c r="O136" s="194"/>
      <c r="P136" s="26"/>
      <c r="Q136" s="5"/>
      <c r="R136" s="4"/>
      <c r="S136" s="4"/>
      <c r="T136" s="5"/>
      <c r="U136" s="4"/>
      <c r="V136" s="4"/>
      <c r="W136" s="6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576"/>
    </row>
    <row r="137" spans="1:34" customFormat="1" ht="12" customHeight="1" x14ac:dyDescent="0.25">
      <c r="A137" s="23">
        <v>1</v>
      </c>
      <c r="B137" s="23"/>
      <c r="C137" s="310"/>
      <c r="D137" s="11"/>
      <c r="E137" s="503">
        <v>2010</v>
      </c>
      <c r="F137" s="385">
        <v>11</v>
      </c>
      <c r="G137" s="97">
        <v>83</v>
      </c>
      <c r="H137" s="98">
        <v>0</v>
      </c>
      <c r="I137" s="99">
        <f>SUM(H137,G137)</f>
        <v>83</v>
      </c>
      <c r="J137" s="97">
        <v>85</v>
      </c>
      <c r="K137" s="111">
        <v>0</v>
      </c>
      <c r="L137" s="99">
        <f>SUM(K137,J137)</f>
        <v>85</v>
      </c>
      <c r="M137" s="77">
        <v>137</v>
      </c>
      <c r="N137" s="77">
        <v>418</v>
      </c>
      <c r="O137" s="194"/>
      <c r="P137" s="26"/>
      <c r="Q137" s="5"/>
      <c r="R137" s="4"/>
      <c r="S137" s="4"/>
      <c r="T137" s="5"/>
      <c r="U137" s="4"/>
      <c r="V137" s="4"/>
      <c r="W137" s="6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579"/>
    </row>
    <row r="138" spans="1:34" s="298" customFormat="1" ht="12" customHeight="1" x14ac:dyDescent="0.2">
      <c r="A138" s="23"/>
      <c r="B138" s="23"/>
      <c r="C138" s="310"/>
      <c r="D138" s="11"/>
      <c r="E138" s="503">
        <v>2011</v>
      </c>
      <c r="F138" s="385"/>
      <c r="G138" s="97">
        <v>30</v>
      </c>
      <c r="H138" s="98">
        <v>0</v>
      </c>
      <c r="I138" s="99">
        <f>SUM(H138,G138)</f>
        <v>30</v>
      </c>
      <c r="J138" s="97">
        <v>44</v>
      </c>
      <c r="K138" s="111">
        <v>0</v>
      </c>
      <c r="L138" s="99">
        <f>SUM(K138,J138)</f>
        <v>44</v>
      </c>
      <c r="M138" s="77">
        <v>35</v>
      </c>
      <c r="N138" s="77">
        <v>427</v>
      </c>
      <c r="O138" s="575"/>
      <c r="P138" s="295"/>
      <c r="Q138" s="296"/>
      <c r="R138" s="297"/>
      <c r="S138" s="297"/>
      <c r="T138" s="296"/>
      <c r="U138" s="297"/>
      <c r="V138" s="297"/>
      <c r="W138" s="300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579">
        <f>N137+L138-M138</f>
        <v>427</v>
      </c>
    </row>
    <row r="139" spans="1:34" s="298" customFormat="1" ht="12" customHeight="1" x14ac:dyDescent="0.2">
      <c r="A139" s="23"/>
      <c r="B139" s="23"/>
      <c r="C139" s="310"/>
      <c r="D139" s="11"/>
      <c r="E139" s="503" t="s">
        <v>383</v>
      </c>
      <c r="F139" s="385"/>
      <c r="G139" s="376">
        <v>18</v>
      </c>
      <c r="H139" s="377">
        <v>0</v>
      </c>
      <c r="I139" s="378">
        <v>18</v>
      </c>
      <c r="J139" s="379">
        <v>34</v>
      </c>
      <c r="K139" s="377">
        <v>0</v>
      </c>
      <c r="L139" s="378">
        <v>34</v>
      </c>
      <c r="M139" s="380">
        <v>55</v>
      </c>
      <c r="N139" s="380">
        <v>406</v>
      </c>
      <c r="O139" s="575"/>
      <c r="P139" s="295"/>
      <c r="Q139" s="296"/>
      <c r="R139" s="297"/>
      <c r="S139" s="297"/>
      <c r="T139" s="296"/>
      <c r="U139" s="297"/>
      <c r="V139" s="297"/>
      <c r="W139" s="300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579">
        <f>N138+L139-M139</f>
        <v>406</v>
      </c>
    </row>
    <row r="140" spans="1:34" s="298" customFormat="1" ht="12" customHeight="1" x14ac:dyDescent="0.2">
      <c r="A140" s="23"/>
      <c r="B140" s="23"/>
      <c r="C140" s="310"/>
      <c r="D140" s="11"/>
      <c r="E140" s="503">
        <v>2013</v>
      </c>
      <c r="F140" s="385"/>
      <c r="G140" s="377">
        <v>34</v>
      </c>
      <c r="H140" s="377">
        <v>0</v>
      </c>
      <c r="I140" s="378">
        <v>34</v>
      </c>
      <c r="J140" s="379">
        <v>24</v>
      </c>
      <c r="K140" s="377">
        <v>0</v>
      </c>
      <c r="L140" s="378">
        <v>24</v>
      </c>
      <c r="M140" s="380">
        <v>41</v>
      </c>
      <c r="N140" s="380">
        <v>389</v>
      </c>
      <c r="O140" s="575"/>
      <c r="P140" s="295"/>
      <c r="Q140" s="296"/>
      <c r="R140" s="297"/>
      <c r="S140" s="297"/>
      <c r="T140" s="296"/>
      <c r="U140" s="297"/>
      <c r="V140" s="297"/>
      <c r="W140" s="300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579"/>
    </row>
    <row r="141" spans="1:34" s="209" customFormat="1" ht="6.75" customHeight="1" x14ac:dyDescent="0.25">
      <c r="A141" s="23"/>
      <c r="B141" s="23"/>
      <c r="C141" s="310"/>
      <c r="D141" s="11"/>
      <c r="E141" s="503"/>
      <c r="F141" s="385">
        <v>12</v>
      </c>
      <c r="G141" s="62"/>
      <c r="H141" s="95"/>
      <c r="I141" s="96"/>
      <c r="J141" s="62"/>
      <c r="K141" s="95"/>
      <c r="L141" s="96"/>
      <c r="M141" s="75"/>
      <c r="N141" s="75"/>
      <c r="O141" s="194"/>
      <c r="P141" s="26"/>
      <c r="Q141" s="5"/>
      <c r="R141" s="4"/>
      <c r="S141" s="4"/>
      <c r="T141" s="5"/>
      <c r="U141" s="4"/>
      <c r="V141" s="4"/>
      <c r="W141" s="6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576"/>
    </row>
    <row r="142" spans="1:34" s="209" customFormat="1" ht="12" hidden="1" customHeight="1" x14ac:dyDescent="0.25">
      <c r="A142" s="23">
        <v>1</v>
      </c>
      <c r="B142" s="23"/>
      <c r="C142" s="310"/>
      <c r="D142" s="11" t="s">
        <v>72</v>
      </c>
      <c r="E142" s="503">
        <v>1996</v>
      </c>
      <c r="F142" s="385">
        <v>-3</v>
      </c>
      <c r="G142" s="62">
        <v>3</v>
      </c>
      <c r="H142" s="95">
        <v>1</v>
      </c>
      <c r="I142" s="96">
        <v>4</v>
      </c>
      <c r="J142" s="62">
        <v>0</v>
      </c>
      <c r="K142" s="95">
        <v>0</v>
      </c>
      <c r="L142" s="96">
        <v>0</v>
      </c>
      <c r="M142" s="75">
        <v>0</v>
      </c>
      <c r="N142" s="76">
        <v>0</v>
      </c>
      <c r="O142" s="194"/>
      <c r="P142" s="26"/>
      <c r="Q142" s="5"/>
      <c r="R142" s="4"/>
      <c r="S142" s="4"/>
      <c r="T142" s="5"/>
      <c r="U142" s="4"/>
      <c r="V142" s="4"/>
      <c r="W142" s="6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576"/>
    </row>
    <row r="143" spans="1:34" s="209" customFormat="1" ht="12" hidden="1" customHeight="1" x14ac:dyDescent="0.25">
      <c r="A143" s="23">
        <v>1</v>
      </c>
      <c r="B143" s="23"/>
      <c r="C143" s="310" t="s">
        <v>10</v>
      </c>
      <c r="D143" s="11" t="s">
        <v>72</v>
      </c>
      <c r="E143" s="503">
        <v>1997</v>
      </c>
      <c r="F143" s="385">
        <v>-2</v>
      </c>
      <c r="G143" s="62">
        <v>1</v>
      </c>
      <c r="H143" s="95">
        <v>9</v>
      </c>
      <c r="I143" s="96">
        <v>10</v>
      </c>
      <c r="J143" s="62">
        <v>3</v>
      </c>
      <c r="K143" s="95">
        <v>1</v>
      </c>
      <c r="L143" s="96">
        <v>4</v>
      </c>
      <c r="M143" s="76">
        <v>0</v>
      </c>
      <c r="N143" s="76">
        <v>4</v>
      </c>
      <c r="O143" s="194"/>
      <c r="P143" s="26"/>
      <c r="Q143" s="5"/>
      <c r="R143" s="4"/>
      <c r="S143" s="4"/>
      <c r="T143" s="5"/>
      <c r="U143" s="4"/>
      <c r="V143" s="4"/>
      <c r="W143" s="6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576"/>
    </row>
    <row r="144" spans="1:34" s="209" customFormat="1" ht="12" hidden="1" customHeight="1" x14ac:dyDescent="0.25">
      <c r="A144" s="23">
        <v>1</v>
      </c>
      <c r="B144" s="23"/>
      <c r="C144" s="310" t="s">
        <v>10</v>
      </c>
      <c r="D144" s="11" t="s">
        <v>72</v>
      </c>
      <c r="E144" s="503">
        <v>1998</v>
      </c>
      <c r="F144" s="385">
        <v>-1</v>
      </c>
      <c r="G144" s="62">
        <v>0</v>
      </c>
      <c r="H144" s="95">
        <v>7</v>
      </c>
      <c r="I144" s="96">
        <v>7</v>
      </c>
      <c r="J144" s="62">
        <v>0</v>
      </c>
      <c r="K144" s="95">
        <v>0</v>
      </c>
      <c r="L144" s="96">
        <v>0</v>
      </c>
      <c r="M144" s="76">
        <v>0</v>
      </c>
      <c r="N144" s="76">
        <v>4</v>
      </c>
      <c r="O144" s="194"/>
      <c r="P144" s="26"/>
      <c r="Q144" s="5"/>
      <c r="R144" s="4"/>
      <c r="S144" s="4"/>
      <c r="T144" s="5"/>
      <c r="U144" s="4"/>
      <c r="V144" s="4"/>
      <c r="W144" s="6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576"/>
    </row>
    <row r="145" spans="1:34" s="209" customFormat="1" ht="12" hidden="1" customHeight="1" x14ac:dyDescent="0.25">
      <c r="A145" s="23">
        <v>1</v>
      </c>
      <c r="B145" s="23"/>
      <c r="C145" s="310" t="s">
        <v>10</v>
      </c>
      <c r="D145" s="11" t="s">
        <v>72</v>
      </c>
      <c r="E145" s="503">
        <v>1999</v>
      </c>
      <c r="F145" s="385">
        <v>0</v>
      </c>
      <c r="G145" s="62">
        <v>2</v>
      </c>
      <c r="H145" s="95">
        <v>10</v>
      </c>
      <c r="I145" s="96">
        <v>12</v>
      </c>
      <c r="J145" s="62">
        <v>2</v>
      </c>
      <c r="K145" s="95">
        <v>7</v>
      </c>
      <c r="L145" s="96">
        <v>9</v>
      </c>
      <c r="M145" s="76">
        <v>0</v>
      </c>
      <c r="N145" s="76">
        <v>13</v>
      </c>
      <c r="O145" s="194" t="s">
        <v>5</v>
      </c>
      <c r="P145" s="26"/>
      <c r="Q145" s="5"/>
      <c r="R145" s="4"/>
      <c r="S145" s="4"/>
      <c r="T145" s="5"/>
      <c r="U145" s="4"/>
      <c r="V145" s="4"/>
      <c r="W145" s="6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576"/>
    </row>
    <row r="146" spans="1:34" s="209" customFormat="1" ht="12" hidden="1" customHeight="1" x14ac:dyDescent="0.25">
      <c r="A146" s="23">
        <v>1</v>
      </c>
      <c r="B146" s="23"/>
      <c r="C146" s="310" t="s">
        <v>10</v>
      </c>
      <c r="D146" s="11" t="s">
        <v>72</v>
      </c>
      <c r="E146" s="503">
        <v>2000</v>
      </c>
      <c r="F146" s="385">
        <v>1</v>
      </c>
      <c r="G146" s="62">
        <v>3</v>
      </c>
      <c r="H146" s="95">
        <v>11</v>
      </c>
      <c r="I146" s="96">
        <v>14</v>
      </c>
      <c r="J146" s="62">
        <v>3</v>
      </c>
      <c r="K146" s="95">
        <v>11</v>
      </c>
      <c r="L146" s="96">
        <v>14</v>
      </c>
      <c r="M146" s="76">
        <v>5</v>
      </c>
      <c r="N146" s="75">
        <v>22</v>
      </c>
      <c r="O146" s="194" t="s">
        <v>5</v>
      </c>
      <c r="P146" s="26"/>
      <c r="Q146" s="5"/>
      <c r="R146" s="4"/>
      <c r="S146" s="4"/>
      <c r="T146" s="5"/>
      <c r="U146" s="4"/>
      <c r="V146" s="4"/>
      <c r="W146" s="6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576"/>
    </row>
    <row r="147" spans="1:34" s="209" customFormat="1" ht="12" hidden="1" customHeight="1" x14ac:dyDescent="0.25">
      <c r="A147" s="23">
        <v>1</v>
      </c>
      <c r="B147" s="23"/>
      <c r="C147" s="310" t="s">
        <v>10</v>
      </c>
      <c r="D147" s="11" t="s">
        <v>72</v>
      </c>
      <c r="E147" s="503">
        <v>2001</v>
      </c>
      <c r="F147" s="385">
        <v>2</v>
      </c>
      <c r="G147" s="62">
        <v>0</v>
      </c>
      <c r="H147" s="95">
        <v>4</v>
      </c>
      <c r="I147" s="96">
        <v>4</v>
      </c>
      <c r="J147" s="62">
        <v>0</v>
      </c>
      <c r="K147" s="95">
        <v>4</v>
      </c>
      <c r="L147" s="96">
        <v>4</v>
      </c>
      <c r="M147" s="76">
        <v>4</v>
      </c>
      <c r="N147" s="75">
        <v>22</v>
      </c>
      <c r="O147" s="194" t="s">
        <v>5</v>
      </c>
      <c r="P147" s="26"/>
      <c r="Q147" s="5"/>
      <c r="R147" s="4"/>
      <c r="S147" s="4"/>
      <c r="T147" s="5"/>
      <c r="U147" s="4"/>
      <c r="V147" s="4"/>
      <c r="W147" s="6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576"/>
    </row>
    <row r="148" spans="1:34" s="209" customFormat="1" ht="12" hidden="1" customHeight="1" x14ac:dyDescent="0.25">
      <c r="A148" s="23">
        <v>1</v>
      </c>
      <c r="B148" s="23"/>
      <c r="C148" s="310" t="s">
        <v>10</v>
      </c>
      <c r="D148" s="11" t="s">
        <v>72</v>
      </c>
      <c r="E148" s="503">
        <v>2002</v>
      </c>
      <c r="F148" s="385">
        <v>3</v>
      </c>
      <c r="G148" s="62">
        <v>0</v>
      </c>
      <c r="H148" s="95">
        <v>2</v>
      </c>
      <c r="I148" s="96">
        <v>2</v>
      </c>
      <c r="J148" s="62">
        <v>0</v>
      </c>
      <c r="K148" s="95">
        <v>2</v>
      </c>
      <c r="L148" s="96">
        <v>2</v>
      </c>
      <c r="M148" s="75">
        <v>6</v>
      </c>
      <c r="N148" s="75">
        <v>18</v>
      </c>
      <c r="O148" s="194" t="s">
        <v>5</v>
      </c>
      <c r="P148" s="26"/>
      <c r="Q148" s="5"/>
      <c r="R148" s="4"/>
      <c r="S148" s="4"/>
      <c r="T148" s="5"/>
      <c r="U148" s="4"/>
      <c r="V148" s="4"/>
      <c r="W148" s="6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576"/>
    </row>
    <row r="149" spans="1:34" s="209" customFormat="1" ht="12" hidden="1" customHeight="1" x14ac:dyDescent="0.25">
      <c r="A149" s="23">
        <v>1</v>
      </c>
      <c r="B149" s="23"/>
      <c r="C149" s="310" t="s">
        <v>10</v>
      </c>
      <c r="D149" s="11" t="s">
        <v>72</v>
      </c>
      <c r="E149" s="503">
        <v>2003</v>
      </c>
      <c r="F149" s="385">
        <v>4</v>
      </c>
      <c r="G149" s="62">
        <v>5</v>
      </c>
      <c r="H149" s="95">
        <v>9</v>
      </c>
      <c r="I149" s="96">
        <v>14</v>
      </c>
      <c r="J149" s="62">
        <v>6</v>
      </c>
      <c r="K149" s="95">
        <v>11</v>
      </c>
      <c r="L149" s="96">
        <v>17</v>
      </c>
      <c r="M149" s="75">
        <v>10</v>
      </c>
      <c r="N149" s="76">
        <v>25</v>
      </c>
      <c r="O149" s="194"/>
      <c r="P149" s="26"/>
      <c r="Q149" s="5"/>
      <c r="R149" s="4"/>
      <c r="S149" s="4"/>
      <c r="T149" s="5"/>
      <c r="U149" s="4"/>
      <c r="V149" s="4"/>
      <c r="W149" s="6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576"/>
    </row>
    <row r="150" spans="1:34" s="209" customFormat="1" ht="12" hidden="1" customHeight="1" x14ac:dyDescent="0.25">
      <c r="A150" s="23">
        <v>1</v>
      </c>
      <c r="B150" s="15"/>
      <c r="C150" s="310" t="s">
        <v>10</v>
      </c>
      <c r="D150" s="11" t="s">
        <v>72</v>
      </c>
      <c r="E150" s="503">
        <v>2004</v>
      </c>
      <c r="F150" s="385">
        <v>5</v>
      </c>
      <c r="G150" s="62">
        <v>4</v>
      </c>
      <c r="H150" s="95">
        <v>2</v>
      </c>
      <c r="I150" s="96">
        <v>6</v>
      </c>
      <c r="J150" s="62">
        <v>4</v>
      </c>
      <c r="K150" s="95">
        <v>2</v>
      </c>
      <c r="L150" s="96">
        <v>6</v>
      </c>
      <c r="M150" s="75">
        <v>8</v>
      </c>
      <c r="N150" s="75">
        <v>21</v>
      </c>
      <c r="O150" s="195" t="s">
        <v>5</v>
      </c>
      <c r="P150" s="34"/>
      <c r="Q150" s="13"/>
      <c r="R150" s="12"/>
      <c r="S150" s="12"/>
      <c r="T150" s="13"/>
      <c r="U150" s="12"/>
      <c r="V150" s="12"/>
      <c r="W150" s="14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576"/>
    </row>
    <row r="151" spans="1:34" s="209" customFormat="1" ht="12" hidden="1" customHeight="1" x14ac:dyDescent="0.25">
      <c r="A151" s="23">
        <v>1</v>
      </c>
      <c r="B151" s="15"/>
      <c r="C151" s="310" t="s">
        <v>10</v>
      </c>
      <c r="D151" s="3"/>
      <c r="E151" s="502">
        <v>2006</v>
      </c>
      <c r="F151" s="386">
        <v>8</v>
      </c>
      <c r="G151" s="62">
        <v>0</v>
      </c>
      <c r="H151" s="95">
        <v>1</v>
      </c>
      <c r="I151" s="96">
        <v>1</v>
      </c>
      <c r="J151" s="62">
        <v>0</v>
      </c>
      <c r="K151" s="95">
        <v>1</v>
      </c>
      <c r="L151" s="96">
        <v>1</v>
      </c>
      <c r="M151" s="75">
        <v>3</v>
      </c>
      <c r="N151" s="75">
        <v>25</v>
      </c>
      <c r="O151" s="195" t="s">
        <v>5</v>
      </c>
      <c r="P151" s="34"/>
      <c r="Q151" s="12"/>
      <c r="R151" s="12"/>
      <c r="S151" s="12"/>
      <c r="T151" s="12"/>
      <c r="U151" s="12"/>
      <c r="V151" s="12"/>
      <c r="W151" s="12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576"/>
    </row>
    <row r="152" spans="1:34" s="209" customFormat="1" ht="12" hidden="1" customHeight="1" x14ac:dyDescent="0.25">
      <c r="A152" s="23">
        <v>1</v>
      </c>
      <c r="B152" s="15"/>
      <c r="C152" s="30"/>
      <c r="D152" s="11" t="s">
        <v>367</v>
      </c>
      <c r="E152" s="502">
        <v>2007</v>
      </c>
      <c r="F152" s="385">
        <v>9</v>
      </c>
      <c r="G152" s="62">
        <v>10</v>
      </c>
      <c r="H152" s="95">
        <v>0</v>
      </c>
      <c r="I152" s="96">
        <v>10</v>
      </c>
      <c r="J152" s="62">
        <v>10</v>
      </c>
      <c r="K152" s="95">
        <v>0</v>
      </c>
      <c r="L152" s="96">
        <v>10</v>
      </c>
      <c r="M152" s="75">
        <v>8</v>
      </c>
      <c r="N152" s="75">
        <v>27</v>
      </c>
      <c r="O152" s="195"/>
      <c r="P152" s="34"/>
      <c r="Q152" s="13"/>
      <c r="R152" s="12"/>
      <c r="S152" s="12"/>
      <c r="T152" s="13"/>
      <c r="U152" s="12"/>
      <c r="V152" s="12"/>
      <c r="W152" s="14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576"/>
    </row>
    <row r="153" spans="1:34" s="209" customFormat="1" ht="12" hidden="1" customHeight="1" x14ac:dyDescent="0.25">
      <c r="A153" s="23">
        <v>1</v>
      </c>
      <c r="B153" s="15"/>
      <c r="C153" s="310" t="s">
        <v>10</v>
      </c>
      <c r="D153" s="11" t="s">
        <v>367</v>
      </c>
      <c r="E153" s="502">
        <v>2008</v>
      </c>
      <c r="F153" s="386">
        <v>10</v>
      </c>
      <c r="G153" s="89">
        <v>3</v>
      </c>
      <c r="H153" s="90">
        <v>0</v>
      </c>
      <c r="I153" s="91">
        <v>3</v>
      </c>
      <c r="J153" s="89">
        <v>3</v>
      </c>
      <c r="K153" s="90">
        <v>0</v>
      </c>
      <c r="L153" s="91">
        <v>3</v>
      </c>
      <c r="M153" s="73">
        <v>4</v>
      </c>
      <c r="N153" s="73">
        <v>26</v>
      </c>
      <c r="O153" s="195"/>
      <c r="P153" s="34"/>
      <c r="Q153" s="13"/>
      <c r="R153" s="12"/>
      <c r="S153" s="12"/>
      <c r="T153" s="13"/>
      <c r="U153" s="12"/>
      <c r="V153" s="12"/>
      <c r="W153" s="14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576"/>
    </row>
    <row r="154" spans="1:34" customFormat="1" ht="12" customHeight="1" thickBot="1" x14ac:dyDescent="0.3">
      <c r="A154" s="23">
        <v>1</v>
      </c>
      <c r="B154" s="15"/>
      <c r="C154" s="310" t="s">
        <v>10</v>
      </c>
      <c r="D154" s="11" t="s">
        <v>367</v>
      </c>
      <c r="E154" s="502">
        <v>2009</v>
      </c>
      <c r="F154" s="387">
        <v>11</v>
      </c>
      <c r="G154" s="62">
        <v>7</v>
      </c>
      <c r="H154" s="104">
        <v>0</v>
      </c>
      <c r="I154" s="96">
        <v>7</v>
      </c>
      <c r="J154" s="62">
        <v>7</v>
      </c>
      <c r="K154" s="90">
        <v>0</v>
      </c>
      <c r="L154" s="96">
        <v>7</v>
      </c>
      <c r="M154" s="75">
        <v>4</v>
      </c>
      <c r="N154" s="75">
        <v>29</v>
      </c>
      <c r="O154" s="195"/>
      <c r="P154" s="34"/>
      <c r="Q154" s="13"/>
      <c r="R154" s="12"/>
      <c r="S154" s="12"/>
      <c r="T154" s="13"/>
      <c r="U154" s="12"/>
      <c r="V154" s="12"/>
      <c r="W154" s="14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576"/>
    </row>
    <row r="155" spans="1:34" customFormat="1" ht="12" customHeight="1" x14ac:dyDescent="0.25">
      <c r="A155" s="23">
        <v>1</v>
      </c>
      <c r="B155" s="15"/>
      <c r="C155" s="310"/>
      <c r="D155" s="11" t="s">
        <v>368</v>
      </c>
      <c r="E155" s="503">
        <v>2010</v>
      </c>
      <c r="F155" s="385">
        <v>-1</v>
      </c>
      <c r="G155" s="97" t="s">
        <v>332</v>
      </c>
      <c r="H155" s="98" t="s">
        <v>332</v>
      </c>
      <c r="I155" s="99" t="s">
        <v>332</v>
      </c>
      <c r="J155" s="97" t="s">
        <v>332</v>
      </c>
      <c r="K155" s="111" t="s">
        <v>332</v>
      </c>
      <c r="L155" s="99" t="s">
        <v>332</v>
      </c>
      <c r="M155" s="82" t="s">
        <v>332</v>
      </c>
      <c r="N155" s="82">
        <v>38</v>
      </c>
      <c r="O155" s="195" t="s">
        <v>5</v>
      </c>
      <c r="P155" s="34"/>
      <c r="Q155" s="13"/>
      <c r="R155" s="12"/>
      <c r="S155" s="12"/>
      <c r="T155" s="13"/>
      <c r="U155" s="12"/>
      <c r="V155" s="12"/>
      <c r="W155" s="14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576"/>
    </row>
    <row r="156" spans="1:34" s="298" customFormat="1" ht="12" customHeight="1" x14ac:dyDescent="0.2">
      <c r="A156" s="23"/>
      <c r="B156" s="15"/>
      <c r="C156" s="310"/>
      <c r="D156" s="11" t="s">
        <v>369</v>
      </c>
      <c r="E156" s="503">
        <v>2011</v>
      </c>
      <c r="F156" s="385"/>
      <c r="G156" s="97">
        <v>2</v>
      </c>
      <c r="H156" s="98">
        <v>8</v>
      </c>
      <c r="I156" s="99">
        <f>SUM(H156,G156)</f>
        <v>10</v>
      </c>
      <c r="J156" s="97">
        <v>2</v>
      </c>
      <c r="K156" s="111">
        <v>8</v>
      </c>
      <c r="L156" s="99">
        <f>SUM(K156,J156)</f>
        <v>10</v>
      </c>
      <c r="M156" s="82">
        <v>8</v>
      </c>
      <c r="N156" s="82">
        <v>41</v>
      </c>
      <c r="O156" s="195" t="s">
        <v>5</v>
      </c>
      <c r="P156" s="301"/>
      <c r="Q156" s="302"/>
      <c r="R156" s="303"/>
      <c r="S156" s="303"/>
      <c r="T156" s="302"/>
      <c r="U156" s="303"/>
      <c r="V156" s="303"/>
      <c r="W156" s="30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579">
        <v>41</v>
      </c>
    </row>
    <row r="157" spans="1:34" s="298" customFormat="1" ht="12" customHeight="1" x14ac:dyDescent="0.2">
      <c r="A157" s="23"/>
      <c r="B157" s="15"/>
      <c r="C157" s="310"/>
      <c r="D157" s="11"/>
      <c r="E157" s="503" t="s">
        <v>383</v>
      </c>
      <c r="F157" s="385"/>
      <c r="G157" s="376">
        <v>6</v>
      </c>
      <c r="H157" s="377">
        <v>10</v>
      </c>
      <c r="I157" s="378">
        <v>16</v>
      </c>
      <c r="J157" s="379">
        <v>6</v>
      </c>
      <c r="K157" s="377">
        <v>7</v>
      </c>
      <c r="L157" s="378">
        <v>13</v>
      </c>
      <c r="M157" s="380">
        <v>8</v>
      </c>
      <c r="N157" s="380">
        <v>46</v>
      </c>
      <c r="O157" s="577"/>
      <c r="P157" s="301"/>
      <c r="Q157" s="302"/>
      <c r="R157" s="303"/>
      <c r="S157" s="303"/>
      <c r="T157" s="302"/>
      <c r="U157" s="303"/>
      <c r="V157" s="303"/>
      <c r="W157" s="30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579">
        <f>N156+L157-M157</f>
        <v>46</v>
      </c>
    </row>
    <row r="158" spans="1:34" s="298" customFormat="1" ht="12" customHeight="1" x14ac:dyDescent="0.2">
      <c r="A158" s="23"/>
      <c r="B158" s="15"/>
      <c r="C158" s="310"/>
      <c r="D158" s="11"/>
      <c r="E158" s="503">
        <v>2013</v>
      </c>
      <c r="F158" s="385"/>
      <c r="G158" s="377">
        <v>7</v>
      </c>
      <c r="H158" s="377">
        <v>4</v>
      </c>
      <c r="I158" s="378">
        <v>11</v>
      </c>
      <c r="J158" s="379">
        <v>6</v>
      </c>
      <c r="K158" s="377">
        <v>4</v>
      </c>
      <c r="L158" s="378">
        <v>10</v>
      </c>
      <c r="M158" s="380">
        <v>8</v>
      </c>
      <c r="N158" s="380">
        <v>48</v>
      </c>
      <c r="O158" s="577"/>
      <c r="P158" s="301"/>
      <c r="Q158" s="302"/>
      <c r="R158" s="303"/>
      <c r="S158" s="303"/>
      <c r="T158" s="302"/>
      <c r="U158" s="303"/>
      <c r="V158" s="303"/>
      <c r="W158" s="30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579"/>
    </row>
    <row r="159" spans="1:34" customFormat="1" ht="6.75" customHeight="1" thickBot="1" x14ac:dyDescent="0.3">
      <c r="A159" s="23"/>
      <c r="B159" s="35"/>
      <c r="C159" s="310"/>
      <c r="D159" s="11"/>
      <c r="E159" s="503"/>
      <c r="F159" s="385">
        <v>0</v>
      </c>
      <c r="G159" s="62"/>
      <c r="H159" s="95"/>
      <c r="I159" s="96"/>
      <c r="J159" s="62"/>
      <c r="K159" s="95"/>
      <c r="L159" s="96"/>
      <c r="M159" s="75"/>
      <c r="N159" s="75"/>
      <c r="O159" s="195"/>
      <c r="P159" s="34"/>
      <c r="Q159" s="13"/>
      <c r="R159" s="12"/>
      <c r="S159" s="12"/>
      <c r="T159" s="13"/>
      <c r="U159" s="12"/>
      <c r="V159" s="12"/>
      <c r="W159" s="14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576"/>
    </row>
    <row r="160" spans="1:34" customFormat="1" ht="12" hidden="1" customHeight="1" x14ac:dyDescent="0.25">
      <c r="A160" s="23">
        <v>1</v>
      </c>
      <c r="B160" s="2"/>
      <c r="C160" s="310"/>
      <c r="D160" s="11" t="s">
        <v>73</v>
      </c>
      <c r="E160" s="503">
        <v>1998</v>
      </c>
      <c r="F160" s="385">
        <v>1</v>
      </c>
      <c r="G160" s="62">
        <v>101</v>
      </c>
      <c r="H160" s="95">
        <v>20</v>
      </c>
      <c r="I160" s="96">
        <v>121</v>
      </c>
      <c r="J160" s="62">
        <v>63</v>
      </c>
      <c r="K160" s="95">
        <v>0</v>
      </c>
      <c r="L160" s="96">
        <v>63</v>
      </c>
      <c r="M160" s="76">
        <v>0</v>
      </c>
      <c r="N160" s="76">
        <v>63</v>
      </c>
      <c r="O160" s="194"/>
      <c r="P160" s="31"/>
      <c r="Q160" s="5"/>
      <c r="R160" s="4"/>
      <c r="S160" s="4"/>
      <c r="T160" s="5"/>
      <c r="U160" s="4"/>
      <c r="V160" s="4"/>
      <c r="W160" s="6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576"/>
    </row>
    <row r="161" spans="1:34" customFormat="1" ht="12" hidden="1" customHeight="1" x14ac:dyDescent="0.25">
      <c r="A161" s="23">
        <v>1</v>
      </c>
      <c r="B161" s="2"/>
      <c r="C161" s="310" t="s">
        <v>11</v>
      </c>
      <c r="D161" s="11" t="s">
        <v>73</v>
      </c>
      <c r="E161" s="503">
        <v>1999</v>
      </c>
      <c r="F161" s="385">
        <v>2</v>
      </c>
      <c r="G161" s="62">
        <v>109</v>
      </c>
      <c r="H161" s="95">
        <v>12</v>
      </c>
      <c r="I161" s="96">
        <v>121</v>
      </c>
      <c r="J161" s="62">
        <v>86</v>
      </c>
      <c r="K161" s="95">
        <v>17</v>
      </c>
      <c r="L161" s="96">
        <v>103</v>
      </c>
      <c r="M161" s="76">
        <v>1</v>
      </c>
      <c r="N161" s="76">
        <v>167</v>
      </c>
      <c r="O161" s="194" t="s">
        <v>5</v>
      </c>
      <c r="P161" s="31"/>
      <c r="Q161" s="5"/>
      <c r="R161" s="4"/>
      <c r="S161" s="4"/>
      <c r="T161" s="5"/>
      <c r="U161" s="4"/>
      <c r="V161" s="4"/>
      <c r="W161" s="6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576"/>
    </row>
    <row r="162" spans="1:34" customFormat="1" ht="12" hidden="1" customHeight="1" x14ac:dyDescent="0.25">
      <c r="A162" s="23">
        <v>1</v>
      </c>
      <c r="B162" s="2"/>
      <c r="C162" s="310" t="s">
        <v>11</v>
      </c>
      <c r="D162" s="11" t="s">
        <v>73</v>
      </c>
      <c r="E162" s="503">
        <v>2000</v>
      </c>
      <c r="F162" s="385">
        <v>3</v>
      </c>
      <c r="G162" s="62">
        <v>77</v>
      </c>
      <c r="H162" s="95">
        <v>3</v>
      </c>
      <c r="I162" s="96">
        <v>80</v>
      </c>
      <c r="J162" s="62">
        <v>70</v>
      </c>
      <c r="K162" s="95">
        <v>5</v>
      </c>
      <c r="L162" s="96">
        <v>75</v>
      </c>
      <c r="M162" s="76">
        <v>1</v>
      </c>
      <c r="N162" s="76">
        <v>238</v>
      </c>
      <c r="O162" s="194" t="s">
        <v>5</v>
      </c>
      <c r="P162" s="31"/>
      <c r="Q162" s="5"/>
      <c r="R162" s="4"/>
      <c r="S162" s="4"/>
      <c r="T162" s="5"/>
      <c r="U162" s="4"/>
      <c r="V162" s="4"/>
      <c r="W162" s="6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576"/>
    </row>
    <row r="163" spans="1:34" customFormat="1" ht="12" hidden="1" customHeight="1" x14ac:dyDescent="0.25">
      <c r="A163" s="23">
        <v>1</v>
      </c>
      <c r="B163" s="2"/>
      <c r="C163" s="310" t="s">
        <v>11</v>
      </c>
      <c r="D163" s="11" t="s">
        <v>73</v>
      </c>
      <c r="E163" s="503">
        <v>2001</v>
      </c>
      <c r="F163" s="385">
        <v>4</v>
      </c>
      <c r="G163" s="62">
        <v>93</v>
      </c>
      <c r="H163" s="95">
        <v>7</v>
      </c>
      <c r="I163" s="96">
        <v>100</v>
      </c>
      <c r="J163" s="62">
        <v>83</v>
      </c>
      <c r="K163" s="95">
        <v>6</v>
      </c>
      <c r="L163" s="96">
        <v>89</v>
      </c>
      <c r="M163" s="76">
        <v>4</v>
      </c>
      <c r="N163" s="76">
        <v>312</v>
      </c>
      <c r="O163" s="194" t="s">
        <v>5</v>
      </c>
      <c r="P163" s="31"/>
      <c r="Q163" s="5"/>
      <c r="R163" s="4"/>
      <c r="S163" s="4"/>
      <c r="T163" s="5"/>
      <c r="U163" s="4"/>
      <c r="V163" s="4"/>
      <c r="W163" s="6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576"/>
    </row>
    <row r="164" spans="1:34" customFormat="1" ht="12" hidden="1" customHeight="1" x14ac:dyDescent="0.25">
      <c r="A164" s="23">
        <v>1</v>
      </c>
      <c r="B164" s="2"/>
      <c r="C164" s="310" t="s">
        <v>11</v>
      </c>
      <c r="D164" s="11" t="s">
        <v>73</v>
      </c>
      <c r="E164" s="503">
        <v>2002</v>
      </c>
      <c r="F164" s="385">
        <v>5</v>
      </c>
      <c r="G164" s="62">
        <v>76</v>
      </c>
      <c r="H164" s="95">
        <v>17</v>
      </c>
      <c r="I164" s="96">
        <v>93</v>
      </c>
      <c r="J164" s="62">
        <v>81</v>
      </c>
      <c r="K164" s="95">
        <v>15</v>
      </c>
      <c r="L164" s="96">
        <v>96</v>
      </c>
      <c r="M164" s="76">
        <v>0</v>
      </c>
      <c r="N164" s="76">
        <v>408</v>
      </c>
      <c r="O164" s="194"/>
      <c r="P164" s="31"/>
      <c r="Q164" s="5"/>
      <c r="R164" s="4"/>
      <c r="S164" s="4"/>
      <c r="T164" s="5"/>
      <c r="U164" s="4"/>
      <c r="V164" s="4"/>
      <c r="W164" s="6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576"/>
    </row>
    <row r="165" spans="1:34" customFormat="1" ht="12" hidden="1" customHeight="1" x14ac:dyDescent="0.25">
      <c r="A165" s="23">
        <v>1</v>
      </c>
      <c r="B165" s="2"/>
      <c r="C165" s="310" t="s">
        <v>11</v>
      </c>
      <c r="D165" s="11" t="s">
        <v>73</v>
      </c>
      <c r="E165" s="503">
        <v>2003</v>
      </c>
      <c r="F165" s="386">
        <v>6</v>
      </c>
      <c r="G165" s="62">
        <v>98</v>
      </c>
      <c r="H165" s="95">
        <v>24</v>
      </c>
      <c r="I165" s="96">
        <v>122</v>
      </c>
      <c r="J165" s="62">
        <v>104</v>
      </c>
      <c r="K165" s="95">
        <v>16</v>
      </c>
      <c r="L165" s="96">
        <v>120</v>
      </c>
      <c r="M165" s="76">
        <v>2</v>
      </c>
      <c r="N165" s="76">
        <v>522</v>
      </c>
      <c r="O165" s="194" t="s">
        <v>5</v>
      </c>
      <c r="P165" s="31"/>
      <c r="Q165" s="5"/>
      <c r="R165" s="4"/>
      <c r="S165" s="4"/>
      <c r="T165" s="5"/>
      <c r="U165" s="4"/>
      <c r="V165" s="4"/>
      <c r="W165" s="6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576"/>
    </row>
    <row r="166" spans="1:34" customFormat="1" ht="12" hidden="1" customHeight="1" x14ac:dyDescent="0.25">
      <c r="A166" s="23">
        <v>1</v>
      </c>
      <c r="B166" s="10"/>
      <c r="C166" s="310" t="s">
        <v>11</v>
      </c>
      <c r="D166" s="11" t="s">
        <v>73</v>
      </c>
      <c r="E166" s="503">
        <v>2004</v>
      </c>
      <c r="F166" s="385">
        <v>7</v>
      </c>
      <c r="G166" s="62">
        <v>111</v>
      </c>
      <c r="H166" s="95">
        <v>100</v>
      </c>
      <c r="I166" s="96">
        <v>211</v>
      </c>
      <c r="J166" s="62">
        <v>91</v>
      </c>
      <c r="K166" s="95">
        <v>30</v>
      </c>
      <c r="L166" s="96">
        <v>121</v>
      </c>
      <c r="M166" s="75">
        <v>8</v>
      </c>
      <c r="N166" s="75">
        <v>635</v>
      </c>
      <c r="O166" s="195"/>
      <c r="P166" s="33"/>
      <c r="Q166" s="13"/>
      <c r="R166" s="12"/>
      <c r="S166" s="12"/>
      <c r="T166" s="13"/>
      <c r="U166" s="12"/>
      <c r="V166" s="12"/>
      <c r="W166" s="14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576"/>
    </row>
    <row r="167" spans="1:34" customFormat="1" ht="12" hidden="1" customHeight="1" x14ac:dyDescent="0.25">
      <c r="A167" s="23">
        <v>1</v>
      </c>
      <c r="B167" s="15"/>
      <c r="C167" s="310" t="s">
        <v>11</v>
      </c>
      <c r="D167" s="3"/>
      <c r="E167" s="502">
        <v>2006</v>
      </c>
      <c r="F167" s="386">
        <v>8</v>
      </c>
      <c r="G167" s="62">
        <v>129</v>
      </c>
      <c r="H167" s="95">
        <v>58</v>
      </c>
      <c r="I167" s="96">
        <v>187</v>
      </c>
      <c r="J167" s="62">
        <v>125</v>
      </c>
      <c r="K167" s="95">
        <v>59</v>
      </c>
      <c r="L167" s="96">
        <v>184</v>
      </c>
      <c r="M167" s="75">
        <v>19</v>
      </c>
      <c r="N167" s="75">
        <v>951</v>
      </c>
      <c r="O167" s="195"/>
      <c r="P167" s="34"/>
      <c r="Q167" s="12"/>
      <c r="R167" s="12"/>
      <c r="S167" s="12"/>
      <c r="T167" s="12"/>
      <c r="U167" s="12"/>
      <c r="V167" s="12"/>
      <c r="W167" s="12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576"/>
    </row>
    <row r="168" spans="1:34" customFormat="1" ht="12" hidden="1" customHeight="1" x14ac:dyDescent="0.25">
      <c r="A168" s="23">
        <v>1</v>
      </c>
      <c r="B168" s="15"/>
      <c r="C168" s="30"/>
      <c r="D168" s="3" t="s">
        <v>141</v>
      </c>
      <c r="E168" s="502">
        <v>2007</v>
      </c>
      <c r="F168" s="385">
        <v>9</v>
      </c>
      <c r="G168" s="62">
        <v>103</v>
      </c>
      <c r="H168" s="95">
        <v>116</v>
      </c>
      <c r="I168" s="96">
        <v>219</v>
      </c>
      <c r="J168" s="62">
        <v>97</v>
      </c>
      <c r="K168" s="95">
        <v>49</v>
      </c>
      <c r="L168" s="96">
        <v>146</v>
      </c>
      <c r="M168" s="75">
        <v>21</v>
      </c>
      <c r="N168" s="75">
        <v>1076</v>
      </c>
      <c r="O168" s="195"/>
      <c r="P168" s="34"/>
      <c r="Q168" s="13"/>
      <c r="R168" s="12"/>
      <c r="S168" s="12"/>
      <c r="T168" s="13"/>
      <c r="U168" s="12"/>
      <c r="V168" s="12"/>
      <c r="W168" s="14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576"/>
    </row>
    <row r="169" spans="1:34" customFormat="1" ht="12" hidden="1" customHeight="1" x14ac:dyDescent="0.25">
      <c r="A169" s="23">
        <v>1</v>
      </c>
      <c r="B169" s="15"/>
      <c r="C169" s="310" t="s">
        <v>11</v>
      </c>
      <c r="D169" s="3" t="s">
        <v>141</v>
      </c>
      <c r="E169" s="502">
        <v>2008</v>
      </c>
      <c r="F169" s="386">
        <v>10</v>
      </c>
      <c r="G169" s="89">
        <v>117</v>
      </c>
      <c r="H169" s="90">
        <v>90</v>
      </c>
      <c r="I169" s="91">
        <v>207</v>
      </c>
      <c r="J169" s="89">
        <v>78</v>
      </c>
      <c r="K169" s="90">
        <v>87</v>
      </c>
      <c r="L169" s="91">
        <v>165</v>
      </c>
      <c r="M169" s="73">
        <v>78</v>
      </c>
      <c r="N169" s="73">
        <v>1163</v>
      </c>
      <c r="O169" s="195"/>
      <c r="P169" s="34"/>
      <c r="Q169" s="13"/>
      <c r="R169" s="12"/>
      <c r="S169" s="12"/>
      <c r="T169" s="13"/>
      <c r="U169" s="12"/>
      <c r="V169" s="12"/>
      <c r="W169" s="14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576"/>
    </row>
    <row r="170" spans="1:34" customFormat="1" ht="12" customHeight="1" thickBot="1" x14ac:dyDescent="0.3">
      <c r="A170" s="23">
        <v>1</v>
      </c>
      <c r="B170" s="15"/>
      <c r="C170" s="310" t="s">
        <v>11</v>
      </c>
      <c r="D170" s="3" t="s">
        <v>141</v>
      </c>
      <c r="E170" s="502">
        <v>2009</v>
      </c>
      <c r="F170" s="387">
        <v>11</v>
      </c>
      <c r="G170" s="62">
        <v>135</v>
      </c>
      <c r="H170" s="95">
        <v>109</v>
      </c>
      <c r="I170" s="96">
        <v>244</v>
      </c>
      <c r="J170" s="62">
        <v>101</v>
      </c>
      <c r="K170" s="90">
        <v>59</v>
      </c>
      <c r="L170" s="96">
        <v>160</v>
      </c>
      <c r="M170" s="75">
        <v>32</v>
      </c>
      <c r="N170" s="75">
        <v>1291</v>
      </c>
      <c r="O170" s="195"/>
      <c r="P170" s="34"/>
      <c r="Q170" s="13"/>
      <c r="R170" s="12"/>
      <c r="S170" s="12"/>
      <c r="T170" s="13"/>
      <c r="U170" s="12"/>
      <c r="V170" s="12"/>
      <c r="W170" s="14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576"/>
    </row>
    <row r="171" spans="1:34" customFormat="1" ht="12" customHeight="1" x14ac:dyDescent="0.25">
      <c r="A171" s="23">
        <v>1</v>
      </c>
      <c r="B171" s="15"/>
      <c r="C171" s="310"/>
      <c r="D171" s="11"/>
      <c r="E171" s="503">
        <v>2010</v>
      </c>
      <c r="F171" s="385">
        <v>-1</v>
      </c>
      <c r="G171" s="97">
        <v>144</v>
      </c>
      <c r="H171" s="98">
        <v>95</v>
      </c>
      <c r="I171" s="99">
        <f>SUM(H171,G171)</f>
        <v>239</v>
      </c>
      <c r="J171" s="97">
        <v>97</v>
      </c>
      <c r="K171" s="111">
        <v>86</v>
      </c>
      <c r="L171" s="99">
        <f>SUM(K171,J171)</f>
        <v>183</v>
      </c>
      <c r="M171" s="77">
        <v>41</v>
      </c>
      <c r="N171" s="77">
        <v>1433</v>
      </c>
      <c r="O171" s="194"/>
      <c r="P171" s="34"/>
      <c r="Q171" s="13"/>
      <c r="R171" s="12"/>
      <c r="S171" s="12"/>
      <c r="T171" s="13"/>
      <c r="U171" s="12"/>
      <c r="V171" s="12"/>
      <c r="W171" s="14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579"/>
    </row>
    <row r="172" spans="1:34" s="298" customFormat="1" ht="12" customHeight="1" x14ac:dyDescent="0.2">
      <c r="A172" s="23"/>
      <c r="B172" s="15"/>
      <c r="C172" s="310"/>
      <c r="D172" s="11"/>
      <c r="E172" s="503">
        <v>2011</v>
      </c>
      <c r="F172" s="385"/>
      <c r="G172" s="97">
        <v>166</v>
      </c>
      <c r="H172" s="98">
        <v>158</v>
      </c>
      <c r="I172" s="99">
        <f>SUM(H172,G172)</f>
        <v>324</v>
      </c>
      <c r="J172" s="97">
        <v>103</v>
      </c>
      <c r="K172" s="111">
        <v>69</v>
      </c>
      <c r="L172" s="99">
        <f>SUM(K172,J172)</f>
        <v>172</v>
      </c>
      <c r="M172" s="77">
        <v>54</v>
      </c>
      <c r="N172" s="77">
        <v>1557</v>
      </c>
      <c r="O172" s="195" t="s">
        <v>5</v>
      </c>
      <c r="P172" s="301"/>
      <c r="Q172" s="302"/>
      <c r="R172" s="303"/>
      <c r="S172" s="303"/>
      <c r="T172" s="302"/>
      <c r="U172" s="303"/>
      <c r="V172" s="303"/>
      <c r="W172" s="30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579">
        <v>1557</v>
      </c>
    </row>
    <row r="173" spans="1:34" s="298" customFormat="1" ht="12" customHeight="1" x14ac:dyDescent="0.2">
      <c r="A173" s="23"/>
      <c r="B173" s="15"/>
      <c r="C173" s="310"/>
      <c r="D173" s="11"/>
      <c r="E173" s="503" t="s">
        <v>383</v>
      </c>
      <c r="F173" s="385"/>
      <c r="G173" s="376">
        <v>188</v>
      </c>
      <c r="H173" s="377">
        <v>127</v>
      </c>
      <c r="I173" s="378">
        <v>315</v>
      </c>
      <c r="J173" s="379">
        <v>159</v>
      </c>
      <c r="K173" s="377">
        <v>73</v>
      </c>
      <c r="L173" s="378">
        <v>232</v>
      </c>
      <c r="M173" s="380">
        <v>68</v>
      </c>
      <c r="N173" s="380">
        <v>1721</v>
      </c>
      <c r="O173" s="575"/>
      <c r="P173" s="301"/>
      <c r="Q173" s="302"/>
      <c r="R173" s="303"/>
      <c r="S173" s="303"/>
      <c r="T173" s="302"/>
      <c r="U173" s="303"/>
      <c r="V173" s="303"/>
      <c r="W173" s="30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579">
        <f>N172+L173-M173</f>
        <v>1721</v>
      </c>
    </row>
    <row r="174" spans="1:34" s="298" customFormat="1" ht="12" customHeight="1" x14ac:dyDescent="0.2">
      <c r="A174" s="23"/>
      <c r="B174" s="15"/>
      <c r="C174" s="310"/>
      <c r="D174" s="11"/>
      <c r="E174" s="503">
        <v>2013</v>
      </c>
      <c r="F174" s="385"/>
      <c r="G174" s="377">
        <v>212</v>
      </c>
      <c r="H174" s="377">
        <v>114</v>
      </c>
      <c r="I174" s="378">
        <v>326</v>
      </c>
      <c r="J174" s="379">
        <v>167</v>
      </c>
      <c r="K174" s="377">
        <v>106</v>
      </c>
      <c r="L174" s="378">
        <v>273</v>
      </c>
      <c r="M174" s="380">
        <v>112</v>
      </c>
      <c r="N174" s="380">
        <v>1882</v>
      </c>
      <c r="O174" s="575"/>
      <c r="P174" s="301"/>
      <c r="Q174" s="302"/>
      <c r="R174" s="303"/>
      <c r="S174" s="303"/>
      <c r="T174" s="302"/>
      <c r="U174" s="303"/>
      <c r="V174" s="303"/>
      <c r="W174" s="30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579"/>
    </row>
    <row r="175" spans="1:34" customFormat="1" ht="6.75" customHeight="1" thickBot="1" x14ac:dyDescent="0.3">
      <c r="A175" s="23"/>
      <c r="B175" s="35"/>
      <c r="C175" s="310"/>
      <c r="D175" s="11"/>
      <c r="E175" s="503"/>
      <c r="F175" s="385">
        <v>0</v>
      </c>
      <c r="G175" s="62"/>
      <c r="H175" s="95"/>
      <c r="I175" s="96"/>
      <c r="J175" s="62"/>
      <c r="K175" s="95"/>
      <c r="L175" s="96"/>
      <c r="M175" s="75"/>
      <c r="N175" s="75"/>
      <c r="O175" s="195"/>
      <c r="P175" s="34"/>
      <c r="Q175" s="13"/>
      <c r="R175" s="12"/>
      <c r="S175" s="12"/>
      <c r="T175" s="13"/>
      <c r="U175" s="12"/>
      <c r="V175" s="12"/>
      <c r="W175" s="14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576"/>
    </row>
    <row r="176" spans="1:34" customFormat="1" ht="12" hidden="1" customHeight="1" x14ac:dyDescent="0.25">
      <c r="A176" s="23">
        <v>1</v>
      </c>
      <c r="B176" s="23"/>
      <c r="C176" s="310"/>
      <c r="D176" s="11" t="s">
        <v>74</v>
      </c>
      <c r="E176" s="503">
        <v>2002</v>
      </c>
      <c r="F176" s="385">
        <v>1</v>
      </c>
      <c r="G176" s="62">
        <v>117</v>
      </c>
      <c r="H176" s="95">
        <v>3</v>
      </c>
      <c r="I176" s="96">
        <v>120</v>
      </c>
      <c r="J176" s="62">
        <v>73</v>
      </c>
      <c r="K176" s="95">
        <v>1</v>
      </c>
      <c r="L176" s="96">
        <v>74</v>
      </c>
      <c r="M176" s="75">
        <v>0</v>
      </c>
      <c r="N176" s="75">
        <v>68</v>
      </c>
      <c r="O176" s="195" t="s">
        <v>5</v>
      </c>
      <c r="P176" s="38">
        <v>74</v>
      </c>
      <c r="Q176" s="5"/>
      <c r="R176" s="4"/>
      <c r="S176" s="4"/>
      <c r="T176" s="5"/>
      <c r="U176" s="4"/>
      <c r="V176" s="4"/>
      <c r="W176" s="6"/>
      <c r="X176" s="23"/>
      <c r="Y176" s="23">
        <v>2002</v>
      </c>
      <c r="Z176" s="23">
        <v>117</v>
      </c>
      <c r="AA176" s="23">
        <v>3</v>
      </c>
      <c r="AB176" s="23">
        <v>120</v>
      </c>
      <c r="AC176" s="23">
        <v>73</v>
      </c>
      <c r="AD176" s="23">
        <v>1</v>
      </c>
      <c r="AE176" s="23">
        <v>74</v>
      </c>
      <c r="AF176" s="23">
        <v>0</v>
      </c>
      <c r="AG176" s="23">
        <v>74</v>
      </c>
      <c r="AH176" s="576"/>
    </row>
    <row r="177" spans="1:34" customFormat="1" ht="12" hidden="1" customHeight="1" x14ac:dyDescent="0.25">
      <c r="A177" s="23">
        <v>1</v>
      </c>
      <c r="B177" s="23"/>
      <c r="C177" s="310" t="s">
        <v>64</v>
      </c>
      <c r="D177" s="11" t="s">
        <v>74</v>
      </c>
      <c r="E177" s="503">
        <v>2003</v>
      </c>
      <c r="F177" s="386">
        <v>2</v>
      </c>
      <c r="G177" s="62">
        <v>7</v>
      </c>
      <c r="H177" s="95">
        <v>2</v>
      </c>
      <c r="I177" s="96">
        <v>9</v>
      </c>
      <c r="J177" s="62">
        <v>14</v>
      </c>
      <c r="K177" s="95">
        <v>0</v>
      </c>
      <c r="L177" s="96">
        <v>14</v>
      </c>
      <c r="M177" s="75">
        <v>0</v>
      </c>
      <c r="N177" s="75">
        <v>82</v>
      </c>
      <c r="O177" s="194"/>
      <c r="P177" s="38"/>
      <c r="Q177" s="5"/>
      <c r="R177" s="4"/>
      <c r="S177" s="4"/>
      <c r="T177" s="5"/>
      <c r="U177" s="4"/>
      <c r="V177" s="4"/>
      <c r="W177" s="6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576"/>
    </row>
    <row r="178" spans="1:34" customFormat="1" ht="12" hidden="1" customHeight="1" x14ac:dyDescent="0.25">
      <c r="A178" s="23">
        <v>1</v>
      </c>
      <c r="B178" s="15"/>
      <c r="C178" s="310" t="s">
        <v>64</v>
      </c>
      <c r="D178" s="11" t="s">
        <v>74</v>
      </c>
      <c r="E178" s="503">
        <v>2004</v>
      </c>
      <c r="F178" s="386">
        <v>3</v>
      </c>
      <c r="G178" s="62">
        <v>13</v>
      </c>
      <c r="H178" s="95">
        <v>0</v>
      </c>
      <c r="I178" s="96">
        <v>13</v>
      </c>
      <c r="J178" s="62">
        <v>10</v>
      </c>
      <c r="K178" s="95">
        <v>0</v>
      </c>
      <c r="L178" s="96">
        <v>10</v>
      </c>
      <c r="M178" s="75">
        <v>0</v>
      </c>
      <c r="N178" s="75">
        <v>92</v>
      </c>
      <c r="O178" s="195"/>
      <c r="P178" s="39"/>
      <c r="Q178" s="13"/>
      <c r="R178" s="12"/>
      <c r="S178" s="12"/>
      <c r="T178" s="13"/>
      <c r="U178" s="12"/>
      <c r="V178" s="12"/>
      <c r="W178" s="14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576"/>
    </row>
    <row r="179" spans="1:34" customFormat="1" ht="12" hidden="1" customHeight="1" x14ac:dyDescent="0.25">
      <c r="A179" s="23">
        <v>1</v>
      </c>
      <c r="B179" s="15"/>
      <c r="C179" s="310" t="s">
        <v>64</v>
      </c>
      <c r="D179" s="3"/>
      <c r="E179" s="502">
        <v>2006</v>
      </c>
      <c r="F179" s="386">
        <v>4</v>
      </c>
      <c r="G179" s="62">
        <v>13</v>
      </c>
      <c r="H179" s="95">
        <v>1</v>
      </c>
      <c r="I179" s="96">
        <v>14</v>
      </c>
      <c r="J179" s="62">
        <v>7</v>
      </c>
      <c r="K179" s="95">
        <v>4</v>
      </c>
      <c r="L179" s="96">
        <v>11</v>
      </c>
      <c r="M179" s="75">
        <v>0</v>
      </c>
      <c r="N179" s="75">
        <v>118</v>
      </c>
      <c r="O179" s="195"/>
      <c r="P179" s="39"/>
      <c r="Q179" s="12"/>
      <c r="R179" s="12"/>
      <c r="S179" s="12"/>
      <c r="T179" s="12"/>
      <c r="U179" s="12"/>
      <c r="V179" s="12"/>
      <c r="W179" s="12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576"/>
    </row>
    <row r="180" spans="1:34" customFormat="1" ht="12" hidden="1" customHeight="1" x14ac:dyDescent="0.25">
      <c r="A180" s="23">
        <v>1</v>
      </c>
      <c r="B180" s="15"/>
      <c r="C180" s="30"/>
      <c r="D180" s="3" t="s">
        <v>74</v>
      </c>
      <c r="E180" s="502">
        <v>2007</v>
      </c>
      <c r="F180" s="386">
        <v>5</v>
      </c>
      <c r="G180" s="62">
        <v>34</v>
      </c>
      <c r="H180" s="95">
        <v>14</v>
      </c>
      <c r="I180" s="96">
        <v>48</v>
      </c>
      <c r="J180" s="62">
        <v>33</v>
      </c>
      <c r="K180" s="95">
        <v>12</v>
      </c>
      <c r="L180" s="96">
        <v>45</v>
      </c>
      <c r="M180" s="75">
        <v>37</v>
      </c>
      <c r="N180" s="75">
        <v>126</v>
      </c>
      <c r="O180" s="195"/>
      <c r="P180" s="39"/>
      <c r="Q180" s="13"/>
      <c r="R180" s="12"/>
      <c r="S180" s="12"/>
      <c r="T180" s="13"/>
      <c r="U180" s="12"/>
      <c r="V180" s="12"/>
      <c r="W180" s="14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576"/>
    </row>
    <row r="181" spans="1:34" customFormat="1" ht="12" hidden="1" customHeight="1" x14ac:dyDescent="0.25">
      <c r="A181" s="23">
        <v>1</v>
      </c>
      <c r="B181" s="15"/>
      <c r="C181" s="310" t="s">
        <v>64</v>
      </c>
      <c r="D181" s="3" t="s">
        <v>74</v>
      </c>
      <c r="E181" s="502">
        <v>2008</v>
      </c>
      <c r="F181" s="386">
        <v>6</v>
      </c>
      <c r="G181" s="89">
        <v>13</v>
      </c>
      <c r="H181" s="90">
        <v>18</v>
      </c>
      <c r="I181" s="91">
        <v>31</v>
      </c>
      <c r="J181" s="89">
        <v>18</v>
      </c>
      <c r="K181" s="90">
        <v>10</v>
      </c>
      <c r="L181" s="91">
        <v>28</v>
      </c>
      <c r="M181" s="73">
        <v>18</v>
      </c>
      <c r="N181" s="73">
        <v>144</v>
      </c>
      <c r="O181" s="195" t="s">
        <v>5</v>
      </c>
      <c r="P181" s="39"/>
      <c r="Q181" s="13"/>
      <c r="R181" s="12"/>
      <c r="S181" s="12"/>
      <c r="T181" s="13"/>
      <c r="U181" s="12"/>
      <c r="V181" s="12"/>
      <c r="W181" s="14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576"/>
    </row>
    <row r="182" spans="1:34" s="320" customFormat="1" ht="24" x14ac:dyDescent="0.2">
      <c r="A182" s="574"/>
      <c r="B182" s="572"/>
      <c r="C182" s="57"/>
      <c r="D182" s="113" t="s">
        <v>200</v>
      </c>
      <c r="E182" s="500" t="s">
        <v>199</v>
      </c>
      <c r="F182" s="573">
        <v>6</v>
      </c>
      <c r="G182" s="58" t="s">
        <v>246</v>
      </c>
      <c r="H182" s="293"/>
      <c r="I182" s="294"/>
      <c r="J182" s="59" t="s">
        <v>247</v>
      </c>
      <c r="K182" s="293"/>
      <c r="L182" s="293"/>
      <c r="M182" s="84" t="s">
        <v>248</v>
      </c>
      <c r="N182" s="61" t="s">
        <v>249</v>
      </c>
      <c r="O182" s="195"/>
      <c r="P182" s="15"/>
      <c r="Q182" s="19"/>
      <c r="R182" s="17" t="s">
        <v>0</v>
      </c>
      <c r="S182" s="19"/>
      <c r="T182" s="20"/>
      <c r="U182" s="18" t="s">
        <v>0</v>
      </c>
      <c r="V182" s="21"/>
      <c r="W182" s="22" t="s">
        <v>2</v>
      </c>
      <c r="X182" s="15"/>
      <c r="Y182" s="17"/>
      <c r="Z182" s="19"/>
      <c r="AA182" s="17" t="s">
        <v>0</v>
      </c>
      <c r="AB182" s="19"/>
      <c r="AC182" s="19"/>
      <c r="AD182" s="17" t="s">
        <v>0</v>
      </c>
      <c r="AE182" s="19"/>
      <c r="AF182" s="17" t="s">
        <v>1</v>
      </c>
      <c r="AG182" s="17" t="s">
        <v>2</v>
      </c>
      <c r="AH182" s="485"/>
    </row>
    <row r="183" spans="1:34" s="191" customFormat="1" ht="6.75" customHeight="1" thickBot="1" x14ac:dyDescent="0.25">
      <c r="A183" s="309"/>
      <c r="B183" s="35"/>
      <c r="D183" s="11"/>
      <c r="E183" s="503"/>
      <c r="F183" s="389">
        <v>15</v>
      </c>
      <c r="G183" s="62"/>
      <c r="H183" s="95"/>
      <c r="I183" s="96"/>
      <c r="J183" s="62"/>
      <c r="K183" s="95"/>
      <c r="L183" s="96"/>
      <c r="M183" s="75"/>
      <c r="N183" s="75"/>
      <c r="O183" s="195"/>
      <c r="P183" s="34"/>
      <c r="Q183" s="12"/>
      <c r="R183" s="12"/>
      <c r="S183" s="12"/>
      <c r="T183" s="12"/>
      <c r="U183" s="12"/>
      <c r="V183" s="12"/>
      <c r="W183" s="12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485"/>
    </row>
    <row r="184" spans="1:34" customFormat="1" ht="12" customHeight="1" thickBot="1" x14ac:dyDescent="0.3">
      <c r="A184" s="23">
        <v>1</v>
      </c>
      <c r="B184" s="15"/>
      <c r="C184" s="310" t="s">
        <v>64</v>
      </c>
      <c r="D184" s="3" t="s">
        <v>74</v>
      </c>
      <c r="E184" s="502">
        <v>2009</v>
      </c>
      <c r="F184" s="389">
        <v>7</v>
      </c>
      <c r="G184" s="62">
        <v>6</v>
      </c>
      <c r="H184" s="95">
        <v>25</v>
      </c>
      <c r="I184" s="96">
        <v>31</v>
      </c>
      <c r="J184" s="62">
        <v>24</v>
      </c>
      <c r="K184" s="90">
        <v>18</v>
      </c>
      <c r="L184" s="96">
        <v>42</v>
      </c>
      <c r="M184" s="75">
        <v>6</v>
      </c>
      <c r="N184" s="75">
        <v>190</v>
      </c>
      <c r="O184" s="195" t="s">
        <v>5</v>
      </c>
      <c r="P184" s="39"/>
      <c r="Q184" s="13"/>
      <c r="R184" s="12"/>
      <c r="S184" s="12"/>
      <c r="T184" s="13"/>
      <c r="U184" s="12"/>
      <c r="V184" s="12"/>
      <c r="W184" s="14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576"/>
    </row>
    <row r="185" spans="1:34" customFormat="1" ht="12" customHeight="1" x14ac:dyDescent="0.25">
      <c r="A185" s="23">
        <v>1</v>
      </c>
      <c r="B185" s="15"/>
      <c r="C185" s="310"/>
      <c r="D185" s="11"/>
      <c r="E185" s="503">
        <v>2010</v>
      </c>
      <c r="F185" s="385">
        <v>-1</v>
      </c>
      <c r="G185" s="97">
        <v>12</v>
      </c>
      <c r="H185" s="98">
        <v>8</v>
      </c>
      <c r="I185" s="99">
        <f>SUM(H185,G185)</f>
        <v>20</v>
      </c>
      <c r="J185" s="97">
        <v>19</v>
      </c>
      <c r="K185" s="111">
        <v>13</v>
      </c>
      <c r="L185" s="99">
        <f>SUM(K185,J185)</f>
        <v>32</v>
      </c>
      <c r="M185" s="77">
        <v>19</v>
      </c>
      <c r="N185" s="77">
        <v>203</v>
      </c>
      <c r="O185" s="194"/>
      <c r="P185" s="39"/>
      <c r="Q185" s="13"/>
      <c r="R185" s="12"/>
      <c r="S185" s="12"/>
      <c r="T185" s="13"/>
      <c r="U185" s="12"/>
      <c r="V185" s="12"/>
      <c r="W185" s="14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579"/>
    </row>
    <row r="186" spans="1:34" s="298" customFormat="1" ht="12" customHeight="1" x14ac:dyDescent="0.2">
      <c r="A186" s="23"/>
      <c r="B186" s="15"/>
      <c r="C186" s="310"/>
      <c r="D186" s="11"/>
      <c r="E186" s="503">
        <v>2011</v>
      </c>
      <c r="F186" s="385"/>
      <c r="G186" s="97">
        <v>40</v>
      </c>
      <c r="H186" s="98">
        <v>19</v>
      </c>
      <c r="I186" s="99">
        <f>SUM(H186,G186)</f>
        <v>59</v>
      </c>
      <c r="J186" s="97">
        <v>29</v>
      </c>
      <c r="K186" s="111">
        <v>9</v>
      </c>
      <c r="L186" s="99">
        <f>SUM(K186,J186)</f>
        <v>38</v>
      </c>
      <c r="M186" s="77">
        <v>8</v>
      </c>
      <c r="N186" s="77">
        <v>233</v>
      </c>
      <c r="O186" s="575"/>
      <c r="P186" s="305"/>
      <c r="Q186" s="302"/>
      <c r="R186" s="303"/>
      <c r="S186" s="303"/>
      <c r="T186" s="302"/>
      <c r="U186" s="303"/>
      <c r="V186" s="303"/>
      <c r="W186" s="30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579">
        <f>N185+L186-M186</f>
        <v>233</v>
      </c>
    </row>
    <row r="187" spans="1:34" s="298" customFormat="1" ht="12" customHeight="1" x14ac:dyDescent="0.2">
      <c r="A187" s="23"/>
      <c r="B187" s="15"/>
      <c r="C187" s="310"/>
      <c r="D187" s="11"/>
      <c r="E187" s="503" t="s">
        <v>383</v>
      </c>
      <c r="F187" s="385"/>
      <c r="G187" s="376">
        <v>19</v>
      </c>
      <c r="H187" s="377">
        <v>28</v>
      </c>
      <c r="I187" s="378">
        <v>47</v>
      </c>
      <c r="J187" s="379">
        <v>12</v>
      </c>
      <c r="K187" s="377">
        <v>14</v>
      </c>
      <c r="L187" s="378">
        <v>26</v>
      </c>
      <c r="M187" s="380">
        <v>9</v>
      </c>
      <c r="N187" s="380">
        <v>250</v>
      </c>
      <c r="O187" s="575"/>
      <c r="P187" s="305"/>
      <c r="Q187" s="302"/>
      <c r="R187" s="303"/>
      <c r="S187" s="303"/>
      <c r="T187" s="302"/>
      <c r="U187" s="303"/>
      <c r="V187" s="303"/>
      <c r="W187" s="30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579">
        <f>N186+L187-M187</f>
        <v>250</v>
      </c>
    </row>
    <row r="188" spans="1:34" s="298" customFormat="1" ht="12" customHeight="1" x14ac:dyDescent="0.2">
      <c r="A188" s="23"/>
      <c r="B188" s="15"/>
      <c r="C188" s="310"/>
      <c r="D188" s="11"/>
      <c r="E188" s="503">
        <v>2013</v>
      </c>
      <c r="F188" s="385"/>
      <c r="G188" s="377">
        <v>26</v>
      </c>
      <c r="H188" s="377">
        <v>31</v>
      </c>
      <c r="I188" s="378">
        <v>57</v>
      </c>
      <c r="J188" s="379">
        <v>26</v>
      </c>
      <c r="K188" s="377">
        <v>23</v>
      </c>
      <c r="L188" s="378">
        <v>49</v>
      </c>
      <c r="M188" s="380">
        <v>18</v>
      </c>
      <c r="N188" s="380">
        <v>281</v>
      </c>
      <c r="O188" s="575"/>
      <c r="P188" s="305"/>
      <c r="Q188" s="302"/>
      <c r="R188" s="303"/>
      <c r="S188" s="303"/>
      <c r="T188" s="302"/>
      <c r="U188" s="303"/>
      <c r="V188" s="303"/>
      <c r="W188" s="30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579"/>
    </row>
    <row r="189" spans="1:34" customFormat="1" ht="6.75" customHeight="1" thickBot="1" x14ac:dyDescent="0.3">
      <c r="A189" s="23"/>
      <c r="B189" s="35"/>
      <c r="C189" s="310"/>
      <c r="D189" s="11"/>
      <c r="E189" s="504"/>
      <c r="F189" s="385">
        <v>0</v>
      </c>
      <c r="G189" s="62"/>
      <c r="H189" s="95"/>
      <c r="I189" s="96"/>
      <c r="J189" s="62"/>
      <c r="K189" s="95"/>
      <c r="L189" s="96"/>
      <c r="M189" s="75"/>
      <c r="N189" s="75"/>
      <c r="O189" s="195"/>
      <c r="P189" s="39"/>
      <c r="Q189" s="13"/>
      <c r="R189" s="12"/>
      <c r="S189" s="12"/>
      <c r="T189" s="13"/>
      <c r="U189" s="12"/>
      <c r="V189" s="12"/>
      <c r="W189" s="14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576"/>
    </row>
    <row r="190" spans="1:34" customFormat="1" ht="12" hidden="1" customHeight="1" x14ac:dyDescent="0.25">
      <c r="A190" s="23">
        <v>1</v>
      </c>
      <c r="B190" s="2"/>
      <c r="C190" s="310"/>
      <c r="D190" s="11" t="s">
        <v>75</v>
      </c>
      <c r="E190" s="503">
        <v>1990</v>
      </c>
      <c r="F190" s="385">
        <v>1</v>
      </c>
      <c r="G190" s="62">
        <v>0</v>
      </c>
      <c r="H190" s="95">
        <v>0</v>
      </c>
      <c r="I190" s="96">
        <v>0</v>
      </c>
      <c r="J190" s="62">
        <v>0</v>
      </c>
      <c r="K190" s="95">
        <v>0</v>
      </c>
      <c r="L190" s="96">
        <v>0</v>
      </c>
      <c r="M190" s="75">
        <v>0</v>
      </c>
      <c r="N190" s="75">
        <v>0</v>
      </c>
      <c r="O190" s="194"/>
      <c r="P190" s="26"/>
      <c r="Q190" s="5"/>
      <c r="R190" s="4"/>
      <c r="S190" s="4"/>
      <c r="T190" s="5"/>
      <c r="U190" s="4"/>
      <c r="V190" s="4"/>
      <c r="W190" s="6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576"/>
    </row>
    <row r="191" spans="1:34" customFormat="1" ht="12" hidden="1" customHeight="1" x14ac:dyDescent="0.25">
      <c r="A191" s="23">
        <v>1</v>
      </c>
      <c r="B191" s="2"/>
      <c r="C191" s="310" t="s">
        <v>12</v>
      </c>
      <c r="D191" s="11" t="s">
        <v>75</v>
      </c>
      <c r="E191" s="503">
        <v>1991</v>
      </c>
      <c r="F191" s="385">
        <v>2</v>
      </c>
      <c r="G191" s="62">
        <v>0</v>
      </c>
      <c r="H191" s="95">
        <v>0</v>
      </c>
      <c r="I191" s="96">
        <v>0</v>
      </c>
      <c r="J191" s="62">
        <v>0</v>
      </c>
      <c r="K191" s="95">
        <v>0</v>
      </c>
      <c r="L191" s="96">
        <v>0</v>
      </c>
      <c r="M191" s="75">
        <v>0</v>
      </c>
      <c r="N191" s="75">
        <v>0</v>
      </c>
      <c r="O191" s="194"/>
      <c r="P191" s="26"/>
      <c r="Q191" s="5"/>
      <c r="R191" s="4"/>
      <c r="S191" s="4"/>
      <c r="T191" s="5"/>
      <c r="U191" s="4"/>
      <c r="V191" s="4"/>
      <c r="W191" s="6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576"/>
    </row>
    <row r="192" spans="1:34" customFormat="1" ht="12" hidden="1" customHeight="1" x14ac:dyDescent="0.25">
      <c r="A192" s="23">
        <v>1</v>
      </c>
      <c r="B192" s="2"/>
      <c r="C192" s="310" t="s">
        <v>12</v>
      </c>
      <c r="D192" s="11" t="s">
        <v>75</v>
      </c>
      <c r="E192" s="503">
        <v>1992</v>
      </c>
      <c r="F192" s="385">
        <v>3</v>
      </c>
      <c r="G192" s="62">
        <v>14</v>
      </c>
      <c r="H192" s="95">
        <v>149</v>
      </c>
      <c r="I192" s="96">
        <v>163</v>
      </c>
      <c r="J192" s="62">
        <v>0</v>
      </c>
      <c r="K192" s="95">
        <v>0</v>
      </c>
      <c r="L192" s="96">
        <v>0</v>
      </c>
      <c r="M192" s="75">
        <v>0</v>
      </c>
      <c r="N192" s="76">
        <v>0</v>
      </c>
      <c r="O192" s="194"/>
      <c r="P192" s="26"/>
      <c r="Q192" s="5"/>
      <c r="R192" s="4"/>
      <c r="S192" s="4"/>
      <c r="T192" s="5"/>
      <c r="U192" s="4"/>
      <c r="V192" s="4"/>
      <c r="W192" s="6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576"/>
    </row>
    <row r="193" spans="1:34" customFormat="1" ht="12" hidden="1" customHeight="1" x14ac:dyDescent="0.25">
      <c r="A193" s="23">
        <v>1</v>
      </c>
      <c r="B193" s="2"/>
      <c r="C193" s="310" t="s">
        <v>12</v>
      </c>
      <c r="D193" s="11" t="s">
        <v>75</v>
      </c>
      <c r="E193" s="503">
        <v>1993</v>
      </c>
      <c r="F193" s="385">
        <v>4</v>
      </c>
      <c r="G193" s="62">
        <v>18</v>
      </c>
      <c r="H193" s="95">
        <v>88</v>
      </c>
      <c r="I193" s="96">
        <v>106</v>
      </c>
      <c r="J193" s="62">
        <v>3</v>
      </c>
      <c r="K193" s="95">
        <v>48</v>
      </c>
      <c r="L193" s="96">
        <v>51</v>
      </c>
      <c r="M193" s="75">
        <v>51</v>
      </c>
      <c r="N193" s="76">
        <v>0</v>
      </c>
      <c r="O193" s="194"/>
      <c r="P193" s="26"/>
      <c r="Q193" s="5"/>
      <c r="R193" s="4"/>
      <c r="S193" s="4"/>
      <c r="T193" s="5"/>
      <c r="U193" s="4"/>
      <c r="V193" s="4"/>
      <c r="W193" s="6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576"/>
    </row>
    <row r="194" spans="1:34" customFormat="1" ht="12" hidden="1" customHeight="1" x14ac:dyDescent="0.25">
      <c r="A194" s="23">
        <v>1</v>
      </c>
      <c r="B194" s="2"/>
      <c r="C194" s="310" t="s">
        <v>12</v>
      </c>
      <c r="D194" s="11" t="s">
        <v>75</v>
      </c>
      <c r="E194" s="503">
        <v>1994</v>
      </c>
      <c r="F194" s="385">
        <v>5</v>
      </c>
      <c r="G194" s="62">
        <v>67</v>
      </c>
      <c r="H194" s="95">
        <v>114</v>
      </c>
      <c r="I194" s="96">
        <v>181</v>
      </c>
      <c r="J194" s="62">
        <v>13</v>
      </c>
      <c r="K194" s="95">
        <v>60</v>
      </c>
      <c r="L194" s="96">
        <v>73</v>
      </c>
      <c r="M194" s="75">
        <v>0</v>
      </c>
      <c r="N194" s="76">
        <v>124</v>
      </c>
      <c r="O194" s="194"/>
      <c r="P194" s="26"/>
      <c r="Q194" s="5"/>
      <c r="R194" s="4"/>
      <c r="S194" s="4"/>
      <c r="T194" s="5"/>
      <c r="U194" s="4"/>
      <c r="V194" s="4"/>
      <c r="W194" s="6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576"/>
    </row>
    <row r="195" spans="1:34" customFormat="1" ht="12" hidden="1" customHeight="1" x14ac:dyDescent="0.25">
      <c r="A195" s="23">
        <v>1</v>
      </c>
      <c r="B195" s="2"/>
      <c r="C195" s="310" t="s">
        <v>12</v>
      </c>
      <c r="D195" s="11" t="s">
        <v>75</v>
      </c>
      <c r="E195" s="503">
        <v>1995</v>
      </c>
      <c r="F195" s="385">
        <v>6</v>
      </c>
      <c r="G195" s="62">
        <v>66</v>
      </c>
      <c r="H195" s="95">
        <v>199</v>
      </c>
      <c r="I195" s="96">
        <v>265</v>
      </c>
      <c r="J195" s="62">
        <v>15</v>
      </c>
      <c r="K195" s="95">
        <v>68</v>
      </c>
      <c r="L195" s="96">
        <v>83</v>
      </c>
      <c r="M195" s="75">
        <v>4</v>
      </c>
      <c r="N195" s="76">
        <v>203</v>
      </c>
      <c r="O195" s="194"/>
      <c r="P195" s="26"/>
      <c r="Q195" s="5"/>
      <c r="R195" s="4"/>
      <c r="S195" s="4"/>
      <c r="T195" s="5"/>
      <c r="U195" s="4"/>
      <c r="V195" s="4"/>
      <c r="W195" s="6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576"/>
    </row>
    <row r="196" spans="1:34" customFormat="1" ht="12" hidden="1" customHeight="1" x14ac:dyDescent="0.25">
      <c r="A196" s="23">
        <v>1</v>
      </c>
      <c r="B196" s="2"/>
      <c r="C196" s="310" t="s">
        <v>12</v>
      </c>
      <c r="D196" s="11" t="s">
        <v>75</v>
      </c>
      <c r="E196" s="503">
        <v>1996</v>
      </c>
      <c r="F196" s="385">
        <v>7</v>
      </c>
      <c r="G196" s="62">
        <v>99</v>
      </c>
      <c r="H196" s="95">
        <v>162</v>
      </c>
      <c r="I196" s="96">
        <v>261</v>
      </c>
      <c r="J196" s="62">
        <v>10</v>
      </c>
      <c r="K196" s="95">
        <v>71</v>
      </c>
      <c r="L196" s="96">
        <v>81</v>
      </c>
      <c r="M196" s="75">
        <v>27</v>
      </c>
      <c r="N196" s="76">
        <v>257</v>
      </c>
      <c r="O196" s="194"/>
      <c r="P196" s="26"/>
      <c r="Q196" s="5"/>
      <c r="R196" s="4"/>
      <c r="S196" s="4"/>
      <c r="T196" s="5"/>
      <c r="U196" s="4"/>
      <c r="V196" s="4"/>
      <c r="W196" s="6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576"/>
    </row>
    <row r="197" spans="1:34" customFormat="1" ht="12" hidden="1" customHeight="1" x14ac:dyDescent="0.25">
      <c r="A197" s="23">
        <v>1</v>
      </c>
      <c r="B197" s="2"/>
      <c r="C197" s="310" t="s">
        <v>12</v>
      </c>
      <c r="D197" s="11" t="s">
        <v>75</v>
      </c>
      <c r="E197" s="503">
        <v>1997</v>
      </c>
      <c r="F197" s="385">
        <v>8</v>
      </c>
      <c r="G197" s="62">
        <v>73</v>
      </c>
      <c r="H197" s="95">
        <v>143</v>
      </c>
      <c r="I197" s="96">
        <v>216</v>
      </c>
      <c r="J197" s="62">
        <v>41</v>
      </c>
      <c r="K197" s="95">
        <v>91</v>
      </c>
      <c r="L197" s="96">
        <v>132</v>
      </c>
      <c r="M197" s="75">
        <v>83</v>
      </c>
      <c r="N197" s="76">
        <v>306</v>
      </c>
      <c r="O197" s="194"/>
      <c r="P197" s="26"/>
      <c r="Q197" s="5"/>
      <c r="R197" s="4"/>
      <c r="S197" s="4"/>
      <c r="T197" s="5"/>
      <c r="U197" s="4"/>
      <c r="V197" s="4"/>
      <c r="W197" s="6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576"/>
    </row>
    <row r="198" spans="1:34" customFormat="1" ht="12" hidden="1" customHeight="1" x14ac:dyDescent="0.25">
      <c r="A198" s="23">
        <v>1</v>
      </c>
      <c r="B198" s="2"/>
      <c r="C198" s="310" t="s">
        <v>12</v>
      </c>
      <c r="D198" s="11" t="s">
        <v>75</v>
      </c>
      <c r="E198" s="503">
        <v>1998</v>
      </c>
      <c r="F198" s="385">
        <v>9</v>
      </c>
      <c r="G198" s="62">
        <v>62</v>
      </c>
      <c r="H198" s="95">
        <v>296</v>
      </c>
      <c r="I198" s="96">
        <v>358</v>
      </c>
      <c r="J198" s="62">
        <v>53</v>
      </c>
      <c r="K198" s="95">
        <v>92</v>
      </c>
      <c r="L198" s="96">
        <v>145</v>
      </c>
      <c r="M198" s="76">
        <v>26</v>
      </c>
      <c r="N198" s="76">
        <v>425</v>
      </c>
      <c r="O198" s="194"/>
      <c r="P198" s="26"/>
      <c r="Q198" s="5"/>
      <c r="R198" s="4"/>
      <c r="S198" s="4"/>
      <c r="T198" s="5"/>
      <c r="U198" s="4"/>
      <c r="V198" s="4"/>
      <c r="W198" s="6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576"/>
    </row>
    <row r="199" spans="1:34" customFormat="1" ht="12" hidden="1" customHeight="1" x14ac:dyDescent="0.25">
      <c r="A199" s="23">
        <v>1</v>
      </c>
      <c r="B199" s="2"/>
      <c r="C199" s="310" t="s">
        <v>12</v>
      </c>
      <c r="D199" s="11" t="s">
        <v>75</v>
      </c>
      <c r="E199" s="503">
        <v>1999</v>
      </c>
      <c r="F199" s="385">
        <v>10</v>
      </c>
      <c r="G199" s="62">
        <v>86</v>
      </c>
      <c r="H199" s="95">
        <v>463</v>
      </c>
      <c r="I199" s="96">
        <v>549</v>
      </c>
      <c r="J199" s="62">
        <v>27</v>
      </c>
      <c r="K199" s="95">
        <v>120</v>
      </c>
      <c r="L199" s="96">
        <v>147</v>
      </c>
      <c r="M199" s="76">
        <v>45</v>
      </c>
      <c r="N199" s="76">
        <v>527</v>
      </c>
      <c r="O199" s="194"/>
      <c r="P199" s="26"/>
      <c r="Q199" s="5"/>
      <c r="R199" s="4"/>
      <c r="S199" s="4"/>
      <c r="T199" s="5"/>
      <c r="U199" s="4"/>
      <c r="V199" s="4"/>
      <c r="W199" s="6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576"/>
    </row>
    <row r="200" spans="1:34" customFormat="1" ht="12" hidden="1" customHeight="1" x14ac:dyDescent="0.25">
      <c r="A200" s="23">
        <v>1</v>
      </c>
      <c r="B200" s="2"/>
      <c r="C200" s="310" t="s">
        <v>12</v>
      </c>
      <c r="D200" s="11" t="s">
        <v>75</v>
      </c>
      <c r="E200" s="503">
        <v>2000</v>
      </c>
      <c r="F200" s="385">
        <v>11</v>
      </c>
      <c r="G200" s="62">
        <v>69</v>
      </c>
      <c r="H200" s="95">
        <v>336</v>
      </c>
      <c r="I200" s="96">
        <v>405</v>
      </c>
      <c r="J200" s="62">
        <v>34</v>
      </c>
      <c r="K200" s="95">
        <v>159</v>
      </c>
      <c r="L200" s="96">
        <v>193</v>
      </c>
      <c r="M200" s="76">
        <v>49</v>
      </c>
      <c r="N200" s="76">
        <v>671</v>
      </c>
      <c r="O200" s="194"/>
      <c r="P200" s="26"/>
      <c r="Q200" s="5"/>
      <c r="R200" s="4"/>
      <c r="S200" s="4"/>
      <c r="T200" s="5"/>
      <c r="U200" s="4"/>
      <c r="V200" s="4"/>
      <c r="W200" s="6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576"/>
    </row>
    <row r="201" spans="1:34" customFormat="1" ht="12" hidden="1" customHeight="1" x14ac:dyDescent="0.25">
      <c r="A201" s="23">
        <v>1</v>
      </c>
      <c r="B201" s="2"/>
      <c r="C201" s="310" t="s">
        <v>12</v>
      </c>
      <c r="D201" s="11" t="s">
        <v>75</v>
      </c>
      <c r="E201" s="503">
        <v>2001</v>
      </c>
      <c r="F201" s="385">
        <v>12</v>
      </c>
      <c r="G201" s="62">
        <v>49</v>
      </c>
      <c r="H201" s="95">
        <v>401</v>
      </c>
      <c r="I201" s="96">
        <v>450</v>
      </c>
      <c r="J201" s="62">
        <v>20</v>
      </c>
      <c r="K201" s="95">
        <v>182</v>
      </c>
      <c r="L201" s="96">
        <v>202</v>
      </c>
      <c r="M201" s="76">
        <v>70</v>
      </c>
      <c r="N201" s="76">
        <v>803</v>
      </c>
      <c r="O201" s="194"/>
      <c r="P201" s="26"/>
      <c r="Q201" s="5"/>
      <c r="R201" s="4"/>
      <c r="S201" s="4"/>
      <c r="T201" s="5"/>
      <c r="U201" s="4"/>
      <c r="V201" s="4"/>
      <c r="W201" s="6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576"/>
    </row>
    <row r="202" spans="1:34" customFormat="1" ht="12" hidden="1" customHeight="1" x14ac:dyDescent="0.25">
      <c r="A202" s="23">
        <v>1</v>
      </c>
      <c r="B202" s="2"/>
      <c r="C202" s="310" t="s">
        <v>12</v>
      </c>
      <c r="D202" s="11" t="s">
        <v>75</v>
      </c>
      <c r="E202" s="503">
        <v>2002</v>
      </c>
      <c r="F202" s="385">
        <v>13</v>
      </c>
      <c r="G202" s="62">
        <v>62</v>
      </c>
      <c r="H202" s="95">
        <v>412</v>
      </c>
      <c r="I202" s="96">
        <v>474</v>
      </c>
      <c r="J202" s="62">
        <v>34</v>
      </c>
      <c r="K202" s="95">
        <v>194</v>
      </c>
      <c r="L202" s="96">
        <v>228</v>
      </c>
      <c r="M202" s="76">
        <v>95</v>
      </c>
      <c r="N202" s="76">
        <v>936</v>
      </c>
      <c r="O202" s="194"/>
      <c r="P202" s="26"/>
      <c r="Q202" s="5"/>
      <c r="R202" s="4"/>
      <c r="S202" s="4"/>
      <c r="T202" s="5"/>
      <c r="U202" s="4"/>
      <c r="V202" s="4"/>
      <c r="W202" s="6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576"/>
    </row>
    <row r="203" spans="1:34" customFormat="1" ht="12" hidden="1" customHeight="1" x14ac:dyDescent="0.25">
      <c r="A203" s="23">
        <v>1</v>
      </c>
      <c r="B203" s="2"/>
      <c r="C203" s="310" t="s">
        <v>12</v>
      </c>
      <c r="D203" s="11" t="s">
        <v>75</v>
      </c>
      <c r="E203" s="503">
        <v>2003</v>
      </c>
      <c r="F203" s="385">
        <v>14</v>
      </c>
      <c r="G203" s="62">
        <v>59</v>
      </c>
      <c r="H203" s="95">
        <v>444</v>
      </c>
      <c r="I203" s="96">
        <v>503</v>
      </c>
      <c r="J203" s="62">
        <v>55</v>
      </c>
      <c r="K203" s="95">
        <v>315</v>
      </c>
      <c r="L203" s="96">
        <v>370</v>
      </c>
      <c r="M203" s="76">
        <v>97</v>
      </c>
      <c r="N203" s="76">
        <v>1209</v>
      </c>
      <c r="O203" s="194"/>
      <c r="P203" s="26"/>
      <c r="Q203" s="5"/>
      <c r="R203" s="4"/>
      <c r="S203" s="4"/>
      <c r="T203" s="5"/>
      <c r="U203" s="4"/>
      <c r="V203" s="4"/>
      <c r="W203" s="6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576"/>
    </row>
    <row r="204" spans="1:34" customFormat="1" ht="12" hidden="1" customHeight="1" x14ac:dyDescent="0.25">
      <c r="A204" s="23">
        <v>1</v>
      </c>
      <c r="B204" s="2"/>
      <c r="C204" s="310" t="s">
        <v>12</v>
      </c>
      <c r="D204" s="11" t="s">
        <v>75</v>
      </c>
      <c r="E204" s="503">
        <v>2004</v>
      </c>
      <c r="F204" s="385">
        <v>15</v>
      </c>
      <c r="G204" s="62">
        <v>71</v>
      </c>
      <c r="H204" s="95">
        <v>512</v>
      </c>
      <c r="I204" s="96">
        <v>583</v>
      </c>
      <c r="J204" s="62">
        <v>41</v>
      </c>
      <c r="K204" s="95">
        <v>323</v>
      </c>
      <c r="L204" s="96">
        <v>364</v>
      </c>
      <c r="M204" s="75">
        <v>148</v>
      </c>
      <c r="N204" s="76">
        <v>1425</v>
      </c>
      <c r="O204" s="194"/>
      <c r="P204" s="26"/>
      <c r="Q204" s="5"/>
      <c r="R204" s="4"/>
      <c r="S204" s="4"/>
      <c r="T204" s="5"/>
      <c r="U204" s="4"/>
      <c r="V204" s="4"/>
      <c r="W204" s="6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576"/>
    </row>
    <row r="205" spans="1:34" customFormat="1" ht="12" hidden="1" customHeight="1" x14ac:dyDescent="0.25">
      <c r="A205" s="23">
        <v>1</v>
      </c>
      <c r="B205" s="23"/>
      <c r="C205" s="310" t="s">
        <v>12</v>
      </c>
      <c r="D205" s="3"/>
      <c r="E205" s="502">
        <v>2006</v>
      </c>
      <c r="F205" s="385">
        <v>16</v>
      </c>
      <c r="G205" s="62">
        <v>54</v>
      </c>
      <c r="H205" s="95">
        <v>444</v>
      </c>
      <c r="I205" s="96">
        <v>498</v>
      </c>
      <c r="J205" s="62">
        <v>33</v>
      </c>
      <c r="K205" s="95">
        <v>271</v>
      </c>
      <c r="L205" s="96">
        <v>304</v>
      </c>
      <c r="M205" s="75">
        <v>274</v>
      </c>
      <c r="N205" s="75">
        <v>1558</v>
      </c>
      <c r="O205" s="194"/>
      <c r="P205" s="26"/>
      <c r="Q205" s="4"/>
      <c r="R205" s="4"/>
      <c r="S205" s="4"/>
      <c r="T205" s="4"/>
      <c r="U205" s="4"/>
      <c r="V205" s="4"/>
      <c r="W205" s="4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576"/>
    </row>
    <row r="206" spans="1:34" customFormat="1" ht="12" hidden="1" customHeight="1" x14ac:dyDescent="0.25">
      <c r="A206" s="23">
        <v>1</v>
      </c>
      <c r="B206" s="23"/>
      <c r="C206" s="30"/>
      <c r="D206" s="3" t="s">
        <v>75</v>
      </c>
      <c r="E206" s="502">
        <v>2007</v>
      </c>
      <c r="F206" s="385">
        <v>17</v>
      </c>
      <c r="G206" s="62">
        <v>41</v>
      </c>
      <c r="H206" s="95">
        <v>389</v>
      </c>
      <c r="I206" s="96">
        <v>430</v>
      </c>
      <c r="J206" s="62">
        <v>62</v>
      </c>
      <c r="K206" s="95">
        <v>380</v>
      </c>
      <c r="L206" s="96">
        <v>442</v>
      </c>
      <c r="M206" s="75">
        <v>197</v>
      </c>
      <c r="N206" s="76">
        <v>1803</v>
      </c>
      <c r="O206" s="194"/>
      <c r="P206" s="26"/>
      <c r="Q206" s="5"/>
      <c r="R206" s="4"/>
      <c r="S206" s="4"/>
      <c r="T206" s="5"/>
      <c r="U206" s="4"/>
      <c r="V206" s="4"/>
      <c r="W206" s="6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576"/>
    </row>
    <row r="207" spans="1:34" customFormat="1" ht="12" hidden="1" customHeight="1" x14ac:dyDescent="0.25">
      <c r="A207" s="23">
        <v>1</v>
      </c>
      <c r="B207" s="23"/>
      <c r="C207" s="310" t="s">
        <v>12</v>
      </c>
      <c r="D207" s="3" t="s">
        <v>75</v>
      </c>
      <c r="E207" s="502">
        <v>2008</v>
      </c>
      <c r="F207" s="385">
        <v>18</v>
      </c>
      <c r="G207" s="62">
        <v>97</v>
      </c>
      <c r="H207" s="95">
        <v>251</v>
      </c>
      <c r="I207" s="96">
        <v>348</v>
      </c>
      <c r="J207" s="62">
        <v>38</v>
      </c>
      <c r="K207" s="95">
        <v>295</v>
      </c>
      <c r="L207" s="96">
        <v>333</v>
      </c>
      <c r="M207" s="75">
        <v>278</v>
      </c>
      <c r="N207" s="76">
        <v>1858</v>
      </c>
      <c r="O207" s="194"/>
      <c r="P207" s="26"/>
      <c r="Q207" s="5"/>
      <c r="R207" s="4"/>
      <c r="S207" s="4"/>
      <c r="T207" s="5"/>
      <c r="U207" s="4"/>
      <c r="V207" s="4"/>
      <c r="W207" s="6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576"/>
    </row>
    <row r="208" spans="1:34" customFormat="1" ht="12" customHeight="1" thickBot="1" x14ac:dyDescent="0.3">
      <c r="A208" s="23">
        <v>1</v>
      </c>
      <c r="B208" s="23"/>
      <c r="C208" s="310" t="s">
        <v>12</v>
      </c>
      <c r="D208" s="3" t="s">
        <v>75</v>
      </c>
      <c r="E208" s="502">
        <v>2009</v>
      </c>
      <c r="F208" s="387">
        <v>19</v>
      </c>
      <c r="G208" s="62">
        <v>73</v>
      </c>
      <c r="H208" s="95">
        <v>238</v>
      </c>
      <c r="I208" s="96">
        <v>311</v>
      </c>
      <c r="J208" s="62">
        <v>35</v>
      </c>
      <c r="K208" s="90">
        <v>229</v>
      </c>
      <c r="L208" s="96">
        <v>264</v>
      </c>
      <c r="M208" s="75">
        <v>228</v>
      </c>
      <c r="N208" s="76">
        <v>1894</v>
      </c>
      <c r="O208" s="194"/>
      <c r="P208" s="26"/>
      <c r="Q208" s="5"/>
      <c r="R208" s="4"/>
      <c r="S208" s="4"/>
      <c r="T208" s="5"/>
      <c r="U208" s="4"/>
      <c r="V208" s="4"/>
      <c r="W208" s="6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576"/>
    </row>
    <row r="209" spans="1:34" customFormat="1" ht="12" customHeight="1" x14ac:dyDescent="0.25">
      <c r="A209" s="23">
        <v>1</v>
      </c>
      <c r="B209" s="23"/>
      <c r="C209" s="310"/>
      <c r="D209" s="11"/>
      <c r="E209" s="503">
        <v>2010</v>
      </c>
      <c r="F209" s="385">
        <v>7</v>
      </c>
      <c r="G209" s="97">
        <v>45</v>
      </c>
      <c r="H209" s="98">
        <v>316</v>
      </c>
      <c r="I209" s="99">
        <f>SUM(H209,G209)</f>
        <v>361</v>
      </c>
      <c r="J209" s="97">
        <v>65</v>
      </c>
      <c r="K209" s="111">
        <v>235</v>
      </c>
      <c r="L209" s="99">
        <f>SUM(K209,J209)</f>
        <v>300</v>
      </c>
      <c r="M209" s="77">
        <v>307</v>
      </c>
      <c r="N209" s="77">
        <v>1887</v>
      </c>
      <c r="O209" s="194"/>
      <c r="P209" s="26"/>
      <c r="Q209" s="5"/>
      <c r="R209" s="4"/>
      <c r="S209" s="4"/>
      <c r="T209" s="5"/>
      <c r="U209" s="4"/>
      <c r="V209" s="4"/>
      <c r="W209" s="6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579"/>
    </row>
    <row r="210" spans="1:34" s="298" customFormat="1" ht="12" customHeight="1" x14ac:dyDescent="0.2">
      <c r="A210" s="23"/>
      <c r="B210" s="23"/>
      <c r="C210" s="310"/>
      <c r="D210" s="11"/>
      <c r="E210" s="503">
        <v>2011</v>
      </c>
      <c r="F210" s="385"/>
      <c r="G210" s="97">
        <v>49</v>
      </c>
      <c r="H210" s="98">
        <v>256</v>
      </c>
      <c r="I210" s="99">
        <f>SUM(H210,G210)</f>
        <v>305</v>
      </c>
      <c r="J210" s="97">
        <v>52</v>
      </c>
      <c r="K210" s="111">
        <v>199</v>
      </c>
      <c r="L210" s="99">
        <f>SUM(K210,J210)</f>
        <v>251</v>
      </c>
      <c r="M210" s="77">
        <v>159</v>
      </c>
      <c r="N210" s="77">
        <v>1979</v>
      </c>
      <c r="O210" s="575"/>
      <c r="P210" s="295"/>
      <c r="Q210" s="296"/>
      <c r="R210" s="297"/>
      <c r="S210" s="297"/>
      <c r="T210" s="296"/>
      <c r="U210" s="297"/>
      <c r="V210" s="297"/>
      <c r="W210" s="300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579">
        <f>N209+L210-M210</f>
        <v>1979</v>
      </c>
    </row>
    <row r="211" spans="1:34" s="298" customFormat="1" ht="12" customHeight="1" x14ac:dyDescent="0.2">
      <c r="A211" s="23"/>
      <c r="B211" s="23"/>
      <c r="C211" s="310"/>
      <c r="D211" s="11"/>
      <c r="E211" s="503" t="s">
        <v>383</v>
      </c>
      <c r="F211" s="385"/>
      <c r="G211" s="376">
        <v>66</v>
      </c>
      <c r="H211" s="377">
        <v>320</v>
      </c>
      <c r="I211" s="378">
        <v>386</v>
      </c>
      <c r="J211" s="379">
        <v>37</v>
      </c>
      <c r="K211" s="377">
        <v>164</v>
      </c>
      <c r="L211" s="378">
        <v>201</v>
      </c>
      <c r="M211" s="380">
        <v>205</v>
      </c>
      <c r="N211" s="380">
        <v>1975</v>
      </c>
      <c r="O211" s="575"/>
      <c r="P211" s="295"/>
      <c r="Q211" s="296"/>
      <c r="R211" s="297"/>
      <c r="S211" s="297"/>
      <c r="T211" s="296"/>
      <c r="U211" s="297"/>
      <c r="V211" s="297"/>
      <c r="W211" s="300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579">
        <f>N210+L211-M211</f>
        <v>1975</v>
      </c>
    </row>
    <row r="212" spans="1:34" s="298" customFormat="1" ht="12" customHeight="1" x14ac:dyDescent="0.2">
      <c r="A212" s="23"/>
      <c r="B212" s="15"/>
      <c r="C212" s="310"/>
      <c r="D212" s="11"/>
      <c r="E212" s="503">
        <v>2013</v>
      </c>
      <c r="F212" s="385"/>
      <c r="G212" s="377">
        <v>56</v>
      </c>
      <c r="H212" s="377">
        <v>266</v>
      </c>
      <c r="I212" s="378">
        <v>322</v>
      </c>
      <c r="J212" s="379">
        <v>56</v>
      </c>
      <c r="K212" s="377">
        <v>180</v>
      </c>
      <c r="L212" s="378">
        <v>236</v>
      </c>
      <c r="M212" s="380">
        <v>217</v>
      </c>
      <c r="N212" s="380">
        <v>1994</v>
      </c>
      <c r="O212" s="575"/>
      <c r="P212" s="305"/>
      <c r="Q212" s="302"/>
      <c r="R212" s="303"/>
      <c r="S212" s="303"/>
      <c r="T212" s="302"/>
      <c r="U212" s="303"/>
      <c r="V212" s="303"/>
      <c r="W212" s="30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579"/>
    </row>
    <row r="213" spans="1:34" customFormat="1" ht="6.75" customHeight="1" thickBot="1" x14ac:dyDescent="0.3">
      <c r="A213" s="23"/>
      <c r="B213" s="27"/>
      <c r="C213" s="310"/>
      <c r="D213" s="11"/>
      <c r="E213" s="503"/>
      <c r="F213" s="385">
        <v>8</v>
      </c>
      <c r="G213" s="62"/>
      <c r="H213" s="95"/>
      <c r="I213" s="96"/>
      <c r="J213" s="62"/>
      <c r="K213" s="95"/>
      <c r="L213" s="96"/>
      <c r="M213" s="75"/>
      <c r="N213" s="76"/>
      <c r="O213" s="194"/>
      <c r="P213" s="26"/>
      <c r="Q213" s="5"/>
      <c r="R213" s="4"/>
      <c r="S213" s="4"/>
      <c r="T213" s="5"/>
      <c r="U213" s="4"/>
      <c r="V213" s="4"/>
      <c r="W213" s="6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576"/>
    </row>
    <row r="214" spans="1:34" customFormat="1" ht="12" hidden="1" customHeight="1" x14ac:dyDescent="0.25">
      <c r="A214" s="23">
        <v>1</v>
      </c>
      <c r="B214" s="2"/>
      <c r="C214" s="310"/>
      <c r="D214" s="11" t="s">
        <v>76</v>
      </c>
      <c r="E214" s="503">
        <v>1984</v>
      </c>
      <c r="F214" s="385">
        <v>9</v>
      </c>
      <c r="G214" s="97">
        <v>20</v>
      </c>
      <c r="H214" s="98">
        <v>44</v>
      </c>
      <c r="I214" s="99">
        <v>64</v>
      </c>
      <c r="J214" s="97">
        <v>16</v>
      </c>
      <c r="K214" s="98">
        <v>28</v>
      </c>
      <c r="L214" s="99">
        <v>44</v>
      </c>
      <c r="M214" s="77"/>
      <c r="N214" s="77">
        <v>135</v>
      </c>
      <c r="O214" s="194"/>
      <c r="P214" s="26"/>
      <c r="Q214" s="5"/>
      <c r="R214" s="4"/>
      <c r="S214" s="4"/>
      <c r="T214" s="5"/>
      <c r="U214" s="4"/>
      <c r="V214" s="4"/>
      <c r="W214" s="6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576"/>
    </row>
    <row r="215" spans="1:34" customFormat="1" ht="12" hidden="1" customHeight="1" x14ac:dyDescent="0.25">
      <c r="A215" s="23">
        <v>1</v>
      </c>
      <c r="B215" s="2"/>
      <c r="C215" s="310" t="s">
        <v>13</v>
      </c>
      <c r="D215" s="11" t="s">
        <v>76</v>
      </c>
      <c r="E215" s="503">
        <v>1985</v>
      </c>
      <c r="F215" s="385">
        <v>10</v>
      </c>
      <c r="G215" s="97">
        <v>6</v>
      </c>
      <c r="H215" s="98">
        <v>48</v>
      </c>
      <c r="I215" s="99">
        <v>54</v>
      </c>
      <c r="J215" s="97">
        <v>6</v>
      </c>
      <c r="K215" s="98">
        <v>39</v>
      </c>
      <c r="L215" s="99">
        <v>45</v>
      </c>
      <c r="M215" s="77">
        <v>29</v>
      </c>
      <c r="N215" s="77">
        <v>151</v>
      </c>
      <c r="O215" s="194"/>
      <c r="P215" s="26"/>
      <c r="Q215" s="5"/>
      <c r="R215" s="4"/>
      <c r="S215" s="4"/>
      <c r="T215" s="5"/>
      <c r="U215" s="4"/>
      <c r="V215" s="4"/>
      <c r="W215" s="6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576"/>
    </row>
    <row r="216" spans="1:34" customFormat="1" ht="12" hidden="1" customHeight="1" x14ac:dyDescent="0.25">
      <c r="A216" s="23">
        <v>1</v>
      </c>
      <c r="B216" s="2"/>
      <c r="C216" s="310" t="s">
        <v>13</v>
      </c>
      <c r="D216" s="11" t="s">
        <v>76</v>
      </c>
      <c r="E216" s="503">
        <v>1986</v>
      </c>
      <c r="F216" s="385">
        <v>11</v>
      </c>
      <c r="G216" s="97">
        <v>7</v>
      </c>
      <c r="H216" s="98">
        <v>46</v>
      </c>
      <c r="I216" s="99">
        <v>53</v>
      </c>
      <c r="J216" s="97">
        <v>7</v>
      </c>
      <c r="K216" s="98">
        <v>33</v>
      </c>
      <c r="L216" s="99">
        <v>40</v>
      </c>
      <c r="M216" s="77">
        <v>4</v>
      </c>
      <c r="N216" s="77">
        <v>187</v>
      </c>
      <c r="O216" s="194"/>
      <c r="P216" s="26"/>
      <c r="Q216" s="5"/>
      <c r="R216" s="4"/>
      <c r="S216" s="4"/>
      <c r="T216" s="5"/>
      <c r="U216" s="4"/>
      <c r="V216" s="4"/>
      <c r="W216" s="6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576"/>
    </row>
    <row r="217" spans="1:34" customFormat="1" ht="12" hidden="1" customHeight="1" x14ac:dyDescent="0.25">
      <c r="A217" s="23">
        <v>1</v>
      </c>
      <c r="B217" s="2"/>
      <c r="C217" s="310" t="s">
        <v>13</v>
      </c>
      <c r="D217" s="11" t="s">
        <v>76</v>
      </c>
      <c r="E217" s="503">
        <v>1987</v>
      </c>
      <c r="F217" s="385">
        <v>12</v>
      </c>
      <c r="G217" s="97">
        <v>8</v>
      </c>
      <c r="H217" s="98">
        <v>67</v>
      </c>
      <c r="I217" s="99">
        <v>75</v>
      </c>
      <c r="J217" s="97">
        <v>2</v>
      </c>
      <c r="K217" s="98">
        <v>59</v>
      </c>
      <c r="L217" s="99">
        <v>61</v>
      </c>
      <c r="M217" s="77">
        <v>15</v>
      </c>
      <c r="N217" s="77">
        <v>233</v>
      </c>
      <c r="O217" s="194"/>
      <c r="P217" s="26"/>
      <c r="Q217" s="5"/>
      <c r="R217" s="4"/>
      <c r="S217" s="4"/>
      <c r="T217" s="5"/>
      <c r="U217" s="4"/>
      <c r="V217" s="4"/>
      <c r="W217" s="6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576"/>
    </row>
    <row r="218" spans="1:34" customFormat="1" ht="12" hidden="1" customHeight="1" x14ac:dyDescent="0.25">
      <c r="A218" s="23">
        <v>1</v>
      </c>
      <c r="B218" s="2"/>
      <c r="C218" s="310" t="s">
        <v>13</v>
      </c>
      <c r="D218" s="11" t="s">
        <v>76</v>
      </c>
      <c r="E218" s="503">
        <v>1988</v>
      </c>
      <c r="F218" s="385">
        <v>13</v>
      </c>
      <c r="G218" s="97">
        <v>6</v>
      </c>
      <c r="H218" s="98">
        <v>80</v>
      </c>
      <c r="I218" s="99">
        <v>86</v>
      </c>
      <c r="J218" s="97"/>
      <c r="K218" s="98">
        <v>45</v>
      </c>
      <c r="L218" s="99">
        <v>45</v>
      </c>
      <c r="M218" s="77">
        <v>15</v>
      </c>
      <c r="N218" s="77">
        <v>263</v>
      </c>
      <c r="O218" s="194"/>
      <c r="P218" s="26"/>
      <c r="Q218" s="5"/>
      <c r="R218" s="4"/>
      <c r="S218" s="4"/>
      <c r="T218" s="5"/>
      <c r="U218" s="4"/>
      <c r="V218" s="4"/>
      <c r="W218" s="6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576"/>
    </row>
    <row r="219" spans="1:34" customFormat="1" ht="12" hidden="1" customHeight="1" x14ac:dyDescent="0.25">
      <c r="A219" s="23">
        <v>1</v>
      </c>
      <c r="B219" s="2"/>
      <c r="C219" s="310" t="s">
        <v>13</v>
      </c>
      <c r="D219" s="11" t="s">
        <v>76</v>
      </c>
      <c r="E219" s="503">
        <v>1989</v>
      </c>
      <c r="F219" s="385">
        <v>14</v>
      </c>
      <c r="G219" s="97">
        <v>8</v>
      </c>
      <c r="H219" s="98">
        <v>92</v>
      </c>
      <c r="I219" s="99">
        <v>100</v>
      </c>
      <c r="J219" s="97">
        <v>16</v>
      </c>
      <c r="K219" s="98">
        <v>84</v>
      </c>
      <c r="L219" s="99">
        <v>100</v>
      </c>
      <c r="M219" s="77">
        <v>26</v>
      </c>
      <c r="N219" s="77">
        <v>337</v>
      </c>
      <c r="O219" s="194"/>
      <c r="P219" s="26"/>
      <c r="Q219" s="5"/>
      <c r="R219" s="4"/>
      <c r="S219" s="4"/>
      <c r="T219" s="5"/>
      <c r="U219" s="4"/>
      <c r="V219" s="4"/>
      <c r="W219" s="6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576"/>
    </row>
    <row r="220" spans="1:34" customFormat="1" ht="12" hidden="1" customHeight="1" x14ac:dyDescent="0.25">
      <c r="A220" s="23">
        <v>1</v>
      </c>
      <c r="B220" s="2"/>
      <c r="C220" s="310" t="s">
        <v>13</v>
      </c>
      <c r="D220" s="11" t="s">
        <v>76</v>
      </c>
      <c r="E220" s="503">
        <v>1990</v>
      </c>
      <c r="F220" s="385">
        <v>15</v>
      </c>
      <c r="G220" s="62">
        <v>17</v>
      </c>
      <c r="H220" s="95">
        <v>43</v>
      </c>
      <c r="I220" s="96">
        <v>60</v>
      </c>
      <c r="J220" s="62">
        <v>4</v>
      </c>
      <c r="K220" s="95">
        <v>70</v>
      </c>
      <c r="L220" s="96">
        <v>74</v>
      </c>
      <c r="M220" s="75">
        <v>26</v>
      </c>
      <c r="N220" s="76">
        <v>385</v>
      </c>
      <c r="O220" s="194"/>
      <c r="P220" s="26"/>
      <c r="Q220" s="5"/>
      <c r="R220" s="4"/>
      <c r="S220" s="4"/>
      <c r="T220" s="5"/>
      <c r="U220" s="4"/>
      <c r="V220" s="4"/>
      <c r="W220" s="6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576"/>
    </row>
    <row r="221" spans="1:34" customFormat="1" ht="12" hidden="1" customHeight="1" x14ac:dyDescent="0.25">
      <c r="A221" s="23">
        <v>1</v>
      </c>
      <c r="B221" s="2"/>
      <c r="C221" s="310" t="s">
        <v>13</v>
      </c>
      <c r="D221" s="11" t="s">
        <v>76</v>
      </c>
      <c r="E221" s="503">
        <v>1991</v>
      </c>
      <c r="F221" s="385">
        <v>16</v>
      </c>
      <c r="G221" s="62">
        <v>12</v>
      </c>
      <c r="H221" s="95">
        <v>79</v>
      </c>
      <c r="I221" s="96">
        <v>91</v>
      </c>
      <c r="J221" s="62">
        <v>11</v>
      </c>
      <c r="K221" s="95">
        <v>47</v>
      </c>
      <c r="L221" s="96">
        <v>58</v>
      </c>
      <c r="M221" s="75">
        <v>39</v>
      </c>
      <c r="N221" s="76">
        <v>404</v>
      </c>
      <c r="O221" s="194"/>
      <c r="P221" s="26"/>
      <c r="Q221" s="5"/>
      <c r="R221" s="4"/>
      <c r="S221" s="4"/>
      <c r="T221" s="5"/>
      <c r="U221" s="4"/>
      <c r="V221" s="4"/>
      <c r="W221" s="6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576"/>
    </row>
    <row r="222" spans="1:34" customFormat="1" ht="12" hidden="1" customHeight="1" x14ac:dyDescent="0.25">
      <c r="A222" s="23">
        <v>1</v>
      </c>
      <c r="B222" s="2"/>
      <c r="C222" s="310" t="s">
        <v>13</v>
      </c>
      <c r="D222" s="11" t="s">
        <v>76</v>
      </c>
      <c r="E222" s="503">
        <v>1992</v>
      </c>
      <c r="F222" s="385">
        <v>17</v>
      </c>
      <c r="G222" s="62">
        <v>5</v>
      </c>
      <c r="H222" s="95">
        <v>67</v>
      </c>
      <c r="I222" s="96">
        <v>72</v>
      </c>
      <c r="J222" s="62">
        <v>3</v>
      </c>
      <c r="K222" s="95">
        <v>73</v>
      </c>
      <c r="L222" s="96">
        <v>76</v>
      </c>
      <c r="M222" s="75">
        <v>25</v>
      </c>
      <c r="N222" s="76">
        <v>455</v>
      </c>
      <c r="O222" s="194"/>
      <c r="P222" s="26"/>
      <c r="Q222" s="5"/>
      <c r="R222" s="4"/>
      <c r="S222" s="4"/>
      <c r="T222" s="5"/>
      <c r="U222" s="4"/>
      <c r="V222" s="4"/>
      <c r="W222" s="6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576"/>
    </row>
    <row r="223" spans="1:34" customFormat="1" ht="12" hidden="1" customHeight="1" x14ac:dyDescent="0.25">
      <c r="A223" s="23">
        <v>1</v>
      </c>
      <c r="B223" s="2"/>
      <c r="C223" s="310" t="s">
        <v>13</v>
      </c>
      <c r="D223" s="11" t="s">
        <v>76</v>
      </c>
      <c r="E223" s="503">
        <v>1993</v>
      </c>
      <c r="F223" s="385">
        <v>18</v>
      </c>
      <c r="G223" s="62">
        <v>18</v>
      </c>
      <c r="H223" s="95">
        <v>92</v>
      </c>
      <c r="I223" s="96">
        <v>110</v>
      </c>
      <c r="J223" s="62">
        <v>9</v>
      </c>
      <c r="K223" s="95">
        <v>56</v>
      </c>
      <c r="L223" s="96">
        <v>65</v>
      </c>
      <c r="M223" s="75">
        <v>31</v>
      </c>
      <c r="N223" s="76">
        <v>489</v>
      </c>
      <c r="O223" s="194"/>
      <c r="P223" s="26"/>
      <c r="Q223" s="5"/>
      <c r="R223" s="4"/>
      <c r="S223" s="4"/>
      <c r="T223" s="5"/>
      <c r="U223" s="4"/>
      <c r="V223" s="4"/>
      <c r="W223" s="6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576"/>
    </row>
    <row r="224" spans="1:34" customFormat="1" ht="12" hidden="1" customHeight="1" x14ac:dyDescent="0.25">
      <c r="A224" s="23">
        <v>1</v>
      </c>
      <c r="B224" s="2"/>
      <c r="C224" s="310" t="s">
        <v>13</v>
      </c>
      <c r="D224" s="11" t="s">
        <v>76</v>
      </c>
      <c r="E224" s="503">
        <v>1994</v>
      </c>
      <c r="F224" s="385">
        <v>19</v>
      </c>
      <c r="G224" s="62">
        <v>6</v>
      </c>
      <c r="H224" s="95">
        <v>134</v>
      </c>
      <c r="I224" s="96">
        <v>140</v>
      </c>
      <c r="J224" s="62">
        <v>9</v>
      </c>
      <c r="K224" s="95">
        <v>95</v>
      </c>
      <c r="L224" s="96">
        <v>104</v>
      </c>
      <c r="M224" s="75">
        <v>44</v>
      </c>
      <c r="N224" s="76">
        <v>549</v>
      </c>
      <c r="O224" s="194"/>
      <c r="P224" s="26"/>
      <c r="Q224" s="5"/>
      <c r="R224" s="4"/>
      <c r="S224" s="4"/>
      <c r="T224" s="5"/>
      <c r="U224" s="4"/>
      <c r="V224" s="4"/>
      <c r="W224" s="6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576"/>
    </row>
    <row r="225" spans="1:34" customFormat="1" ht="12" hidden="1" customHeight="1" x14ac:dyDescent="0.25">
      <c r="A225" s="23">
        <v>1</v>
      </c>
      <c r="B225" s="2"/>
      <c r="C225" s="310" t="s">
        <v>13</v>
      </c>
      <c r="D225" s="11" t="s">
        <v>76</v>
      </c>
      <c r="E225" s="503">
        <v>1995</v>
      </c>
      <c r="F225" s="385">
        <v>20</v>
      </c>
      <c r="G225" s="62">
        <v>18</v>
      </c>
      <c r="H225" s="95">
        <v>95</v>
      </c>
      <c r="I225" s="96">
        <v>113</v>
      </c>
      <c r="J225" s="62">
        <v>9</v>
      </c>
      <c r="K225" s="95">
        <v>99</v>
      </c>
      <c r="L225" s="96">
        <v>108</v>
      </c>
      <c r="M225" s="75">
        <v>53</v>
      </c>
      <c r="N225" s="76">
        <v>604</v>
      </c>
      <c r="O225" s="194"/>
      <c r="P225" s="26"/>
      <c r="Q225" s="5"/>
      <c r="R225" s="4"/>
      <c r="S225" s="4"/>
      <c r="T225" s="5"/>
      <c r="U225" s="4"/>
      <c r="V225" s="4"/>
      <c r="W225" s="6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576"/>
    </row>
    <row r="226" spans="1:34" customFormat="1" ht="12" hidden="1" customHeight="1" x14ac:dyDescent="0.25">
      <c r="A226" s="23">
        <v>1</v>
      </c>
      <c r="B226" s="2"/>
      <c r="C226" s="310" t="s">
        <v>13</v>
      </c>
      <c r="D226" s="11" t="s">
        <v>76</v>
      </c>
      <c r="E226" s="503">
        <v>1996</v>
      </c>
      <c r="F226" s="385">
        <v>21</v>
      </c>
      <c r="G226" s="62">
        <v>15</v>
      </c>
      <c r="H226" s="95">
        <v>98</v>
      </c>
      <c r="I226" s="96">
        <v>113</v>
      </c>
      <c r="J226" s="62">
        <v>4</v>
      </c>
      <c r="K226" s="95">
        <v>110</v>
      </c>
      <c r="L226" s="96">
        <v>114</v>
      </c>
      <c r="M226" s="75">
        <v>63</v>
      </c>
      <c r="N226" s="76">
        <v>655</v>
      </c>
      <c r="O226" s="194"/>
      <c r="P226" s="26"/>
      <c r="Q226" s="5"/>
      <c r="R226" s="4"/>
      <c r="S226" s="4"/>
      <c r="T226" s="5"/>
      <c r="U226" s="4"/>
      <c r="V226" s="4"/>
      <c r="W226" s="6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576"/>
    </row>
    <row r="227" spans="1:34" customFormat="1" ht="12" hidden="1" customHeight="1" x14ac:dyDescent="0.25">
      <c r="A227" s="23">
        <v>1</v>
      </c>
      <c r="B227" s="2"/>
      <c r="C227" s="310" t="s">
        <v>13</v>
      </c>
      <c r="D227" s="11" t="s">
        <v>76</v>
      </c>
      <c r="E227" s="503">
        <v>1997</v>
      </c>
      <c r="F227" s="385">
        <v>22</v>
      </c>
      <c r="G227" s="62">
        <v>23</v>
      </c>
      <c r="H227" s="95">
        <v>56</v>
      </c>
      <c r="I227" s="96">
        <v>79</v>
      </c>
      <c r="J227" s="62">
        <v>19</v>
      </c>
      <c r="K227" s="95">
        <v>68</v>
      </c>
      <c r="L227" s="96">
        <v>87</v>
      </c>
      <c r="M227" s="75">
        <v>47</v>
      </c>
      <c r="N227" s="76">
        <v>695</v>
      </c>
      <c r="O227" s="194"/>
      <c r="P227" s="26"/>
      <c r="Q227" s="5"/>
      <c r="R227" s="4"/>
      <c r="S227" s="4"/>
      <c r="T227" s="5"/>
      <c r="U227" s="4"/>
      <c r="V227" s="4"/>
      <c r="W227" s="6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576"/>
    </row>
    <row r="228" spans="1:34" customFormat="1" ht="12" hidden="1" customHeight="1" x14ac:dyDescent="0.25">
      <c r="A228" s="23">
        <v>1</v>
      </c>
      <c r="B228" s="2"/>
      <c r="C228" s="310" t="s">
        <v>13</v>
      </c>
      <c r="D228" s="11" t="s">
        <v>76</v>
      </c>
      <c r="E228" s="503">
        <v>1998</v>
      </c>
      <c r="F228" s="385">
        <v>23</v>
      </c>
      <c r="G228" s="62">
        <v>10</v>
      </c>
      <c r="H228" s="95">
        <v>63</v>
      </c>
      <c r="I228" s="96">
        <v>73</v>
      </c>
      <c r="J228" s="62">
        <v>8</v>
      </c>
      <c r="K228" s="95">
        <v>67</v>
      </c>
      <c r="L228" s="96">
        <v>75</v>
      </c>
      <c r="M228" s="76">
        <v>52</v>
      </c>
      <c r="N228" s="76">
        <v>718</v>
      </c>
      <c r="O228" s="194"/>
      <c r="P228" s="26"/>
      <c r="Q228" s="5"/>
      <c r="R228" s="4"/>
      <c r="S228" s="4"/>
      <c r="T228" s="5"/>
      <c r="U228" s="4"/>
      <c r="V228" s="4"/>
      <c r="W228" s="6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576"/>
    </row>
    <row r="229" spans="1:34" customFormat="1" ht="12" hidden="1" customHeight="1" x14ac:dyDescent="0.25">
      <c r="A229" s="23">
        <v>1</v>
      </c>
      <c r="B229" s="2"/>
      <c r="C229" s="310" t="s">
        <v>13</v>
      </c>
      <c r="D229" s="11" t="s">
        <v>76</v>
      </c>
      <c r="E229" s="503">
        <v>1999</v>
      </c>
      <c r="F229" s="385">
        <v>24</v>
      </c>
      <c r="G229" s="62">
        <v>16</v>
      </c>
      <c r="H229" s="95">
        <v>85</v>
      </c>
      <c r="I229" s="96">
        <v>101</v>
      </c>
      <c r="J229" s="62">
        <v>11</v>
      </c>
      <c r="K229" s="95">
        <v>53</v>
      </c>
      <c r="L229" s="96">
        <v>64</v>
      </c>
      <c r="M229" s="76">
        <v>72</v>
      </c>
      <c r="N229" s="76">
        <v>710</v>
      </c>
      <c r="O229" s="194"/>
      <c r="P229" s="26"/>
      <c r="Q229" s="5"/>
      <c r="R229" s="4"/>
      <c r="S229" s="4"/>
      <c r="T229" s="5"/>
      <c r="U229" s="4"/>
      <c r="V229" s="4"/>
      <c r="W229" s="6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576"/>
    </row>
    <row r="230" spans="1:34" customFormat="1" ht="12" hidden="1" customHeight="1" x14ac:dyDescent="0.25">
      <c r="A230" s="23">
        <v>1</v>
      </c>
      <c r="B230" s="2"/>
      <c r="C230" s="310" t="s">
        <v>13</v>
      </c>
      <c r="D230" s="11" t="s">
        <v>76</v>
      </c>
      <c r="E230" s="503">
        <v>2000</v>
      </c>
      <c r="F230" s="385">
        <v>25</v>
      </c>
      <c r="G230" s="62">
        <v>9</v>
      </c>
      <c r="H230" s="95">
        <v>95</v>
      </c>
      <c r="I230" s="96">
        <v>104</v>
      </c>
      <c r="J230" s="62">
        <v>9</v>
      </c>
      <c r="K230" s="95">
        <v>64</v>
      </c>
      <c r="L230" s="96">
        <v>73</v>
      </c>
      <c r="M230" s="76">
        <v>99</v>
      </c>
      <c r="N230" s="76">
        <v>684</v>
      </c>
      <c r="O230" s="194"/>
      <c r="P230" s="26"/>
      <c r="Q230" s="5"/>
      <c r="R230" s="4"/>
      <c r="S230" s="4"/>
      <c r="T230" s="5"/>
      <c r="U230" s="4"/>
      <c r="V230" s="4"/>
      <c r="W230" s="6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576"/>
    </row>
    <row r="231" spans="1:34" customFormat="1" ht="12" hidden="1" customHeight="1" x14ac:dyDescent="0.25">
      <c r="A231" s="23">
        <v>1</v>
      </c>
      <c r="B231" s="2"/>
      <c r="C231" s="310" t="s">
        <v>13</v>
      </c>
      <c r="D231" s="11" t="s">
        <v>76</v>
      </c>
      <c r="E231" s="503">
        <v>2001</v>
      </c>
      <c r="F231" s="385">
        <v>26</v>
      </c>
      <c r="G231" s="62">
        <v>16</v>
      </c>
      <c r="H231" s="95">
        <v>106</v>
      </c>
      <c r="I231" s="96">
        <v>122</v>
      </c>
      <c r="J231" s="62">
        <v>6</v>
      </c>
      <c r="K231" s="95">
        <v>78</v>
      </c>
      <c r="L231" s="96">
        <v>84</v>
      </c>
      <c r="M231" s="76">
        <v>65</v>
      </c>
      <c r="N231" s="76">
        <v>703</v>
      </c>
      <c r="O231" s="194"/>
      <c r="P231" s="26"/>
      <c r="Q231" s="5"/>
      <c r="R231" s="4"/>
      <c r="S231" s="4"/>
      <c r="T231" s="5"/>
      <c r="U231" s="4"/>
      <c r="V231" s="4"/>
      <c r="W231" s="6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576"/>
    </row>
    <row r="232" spans="1:34" customFormat="1" ht="12" hidden="1" customHeight="1" x14ac:dyDescent="0.25">
      <c r="A232" s="23">
        <v>1</v>
      </c>
      <c r="B232" s="2"/>
      <c r="C232" s="310" t="s">
        <v>13</v>
      </c>
      <c r="D232" s="11" t="s">
        <v>76</v>
      </c>
      <c r="E232" s="503">
        <v>2002</v>
      </c>
      <c r="F232" s="385">
        <v>27</v>
      </c>
      <c r="G232" s="62">
        <v>31</v>
      </c>
      <c r="H232" s="95">
        <v>137</v>
      </c>
      <c r="I232" s="96">
        <v>168</v>
      </c>
      <c r="J232" s="62">
        <v>16</v>
      </c>
      <c r="K232" s="95">
        <v>80</v>
      </c>
      <c r="L232" s="96">
        <v>96</v>
      </c>
      <c r="M232" s="75">
        <v>54</v>
      </c>
      <c r="N232" s="75">
        <v>746</v>
      </c>
      <c r="O232" s="194" t="s">
        <v>5</v>
      </c>
      <c r="P232" s="26"/>
      <c r="Q232" s="5"/>
      <c r="R232" s="4"/>
      <c r="S232" s="4"/>
      <c r="T232" s="5"/>
      <c r="U232" s="4"/>
      <c r="V232" s="4"/>
      <c r="W232" s="6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576"/>
    </row>
    <row r="233" spans="1:34" customFormat="1" ht="12" hidden="1" customHeight="1" x14ac:dyDescent="0.25">
      <c r="A233" s="23">
        <v>1</v>
      </c>
      <c r="B233" s="2"/>
      <c r="C233" s="310" t="s">
        <v>13</v>
      </c>
      <c r="D233" s="11" t="s">
        <v>76</v>
      </c>
      <c r="E233" s="503">
        <v>2003</v>
      </c>
      <c r="F233" s="385">
        <v>28</v>
      </c>
      <c r="G233" s="62">
        <v>17</v>
      </c>
      <c r="H233" s="95">
        <v>86</v>
      </c>
      <c r="I233" s="96">
        <v>103</v>
      </c>
      <c r="J233" s="62">
        <v>24</v>
      </c>
      <c r="K233" s="95">
        <v>101</v>
      </c>
      <c r="L233" s="96">
        <v>125</v>
      </c>
      <c r="M233" s="75">
        <v>89</v>
      </c>
      <c r="N233" s="75">
        <v>782</v>
      </c>
      <c r="O233" s="194" t="s">
        <v>5</v>
      </c>
      <c r="P233" s="26"/>
      <c r="Q233" s="5"/>
      <c r="R233" s="4"/>
      <c r="S233" s="4"/>
      <c r="T233" s="5"/>
      <c r="U233" s="4"/>
      <c r="V233" s="4"/>
      <c r="W233" s="6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576"/>
    </row>
    <row r="234" spans="1:34" customFormat="1" ht="12" hidden="1" customHeight="1" x14ac:dyDescent="0.25">
      <c r="A234" s="23">
        <v>1</v>
      </c>
      <c r="B234" s="2"/>
      <c r="C234" s="310" t="s">
        <v>13</v>
      </c>
      <c r="D234" s="11" t="s">
        <v>76</v>
      </c>
      <c r="E234" s="503">
        <v>2004</v>
      </c>
      <c r="F234" s="385">
        <v>29</v>
      </c>
      <c r="G234" s="62">
        <v>9</v>
      </c>
      <c r="H234" s="95">
        <v>116</v>
      </c>
      <c r="I234" s="96">
        <v>125</v>
      </c>
      <c r="J234" s="62">
        <v>22</v>
      </c>
      <c r="K234" s="95">
        <v>105</v>
      </c>
      <c r="L234" s="96">
        <v>127</v>
      </c>
      <c r="M234" s="75">
        <v>72</v>
      </c>
      <c r="N234" s="75">
        <v>837</v>
      </c>
      <c r="O234" s="194" t="s">
        <v>5</v>
      </c>
      <c r="P234" s="26"/>
      <c r="Q234" s="5"/>
      <c r="R234" s="4"/>
      <c r="S234" s="4"/>
      <c r="T234" s="5"/>
      <c r="U234" s="4"/>
      <c r="V234" s="4"/>
      <c r="W234" s="6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576"/>
    </row>
    <row r="235" spans="1:34" customFormat="1" ht="12" hidden="1" customHeight="1" x14ac:dyDescent="0.25">
      <c r="A235" s="23">
        <v>1</v>
      </c>
      <c r="B235" s="23"/>
      <c r="C235" s="310" t="s">
        <v>13</v>
      </c>
      <c r="D235" s="3"/>
      <c r="E235" s="502">
        <v>2006</v>
      </c>
      <c r="F235" s="385">
        <v>30</v>
      </c>
      <c r="G235" s="62">
        <v>14</v>
      </c>
      <c r="H235" s="95">
        <v>84</v>
      </c>
      <c r="I235" s="96">
        <v>98</v>
      </c>
      <c r="J235" s="62">
        <v>12</v>
      </c>
      <c r="K235" s="95">
        <v>64</v>
      </c>
      <c r="L235" s="96">
        <v>76</v>
      </c>
      <c r="M235" s="75">
        <v>189</v>
      </c>
      <c r="N235" s="75">
        <v>749</v>
      </c>
      <c r="O235" s="194" t="s">
        <v>5</v>
      </c>
      <c r="P235" s="26"/>
      <c r="Q235" s="4"/>
      <c r="R235" s="4"/>
      <c r="S235" s="4"/>
      <c r="T235" s="4"/>
      <c r="U235" s="4"/>
      <c r="V235" s="4"/>
      <c r="W235" s="4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576"/>
    </row>
    <row r="236" spans="1:34" customFormat="1" ht="12" hidden="1" customHeight="1" x14ac:dyDescent="0.25">
      <c r="A236" s="23">
        <v>1</v>
      </c>
      <c r="B236" s="23"/>
      <c r="C236" s="30"/>
      <c r="D236" s="67" t="s">
        <v>142</v>
      </c>
      <c r="E236" s="502">
        <v>2007</v>
      </c>
      <c r="F236" s="385">
        <v>31</v>
      </c>
      <c r="G236" s="62">
        <v>4</v>
      </c>
      <c r="H236" s="95">
        <v>75</v>
      </c>
      <c r="I236" s="96">
        <v>79</v>
      </c>
      <c r="J236" s="62">
        <v>18</v>
      </c>
      <c r="K236" s="95">
        <v>93</v>
      </c>
      <c r="L236" s="96">
        <v>111</v>
      </c>
      <c r="M236" s="75">
        <v>62</v>
      </c>
      <c r="N236" s="75">
        <v>798</v>
      </c>
      <c r="O236" s="194"/>
      <c r="P236" s="26"/>
      <c r="Q236" s="5"/>
      <c r="R236" s="4"/>
      <c r="S236" s="4"/>
      <c r="T236" s="5"/>
      <c r="U236" s="4"/>
      <c r="V236" s="4"/>
      <c r="W236" s="6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576"/>
    </row>
    <row r="237" spans="1:34" customFormat="1" ht="12" hidden="1" customHeight="1" x14ac:dyDescent="0.25">
      <c r="A237" s="23">
        <v>1</v>
      </c>
      <c r="B237" s="23"/>
      <c r="C237" s="310" t="s">
        <v>13</v>
      </c>
      <c r="D237" s="67" t="s">
        <v>142</v>
      </c>
      <c r="E237" s="502">
        <v>2008</v>
      </c>
      <c r="F237" s="385">
        <v>32</v>
      </c>
      <c r="G237" s="62">
        <v>9</v>
      </c>
      <c r="H237" s="95">
        <v>92</v>
      </c>
      <c r="I237" s="96">
        <v>101</v>
      </c>
      <c r="J237" s="62">
        <v>6</v>
      </c>
      <c r="K237" s="95">
        <v>54</v>
      </c>
      <c r="L237" s="96">
        <v>60</v>
      </c>
      <c r="M237" s="75">
        <v>57</v>
      </c>
      <c r="N237" s="75">
        <v>801</v>
      </c>
      <c r="O237" s="194"/>
      <c r="P237" s="26"/>
      <c r="Q237" s="5"/>
      <c r="R237" s="4"/>
      <c r="S237" s="4"/>
      <c r="T237" s="5"/>
      <c r="U237" s="4"/>
      <c r="V237" s="4"/>
      <c r="W237" s="6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576"/>
    </row>
    <row r="238" spans="1:34" customFormat="1" ht="12" customHeight="1" thickBot="1" x14ac:dyDescent="0.3">
      <c r="A238" s="23">
        <v>1</v>
      </c>
      <c r="B238" s="23"/>
      <c r="C238" s="310" t="s">
        <v>13</v>
      </c>
      <c r="D238" s="67" t="s">
        <v>142</v>
      </c>
      <c r="E238" s="502">
        <v>2009</v>
      </c>
      <c r="F238" s="387">
        <v>33</v>
      </c>
      <c r="G238" s="62">
        <v>4</v>
      </c>
      <c r="H238" s="95">
        <v>65</v>
      </c>
      <c r="I238" s="96">
        <v>69</v>
      </c>
      <c r="J238" s="62">
        <v>2</v>
      </c>
      <c r="K238" s="90">
        <v>69</v>
      </c>
      <c r="L238" s="96">
        <v>71</v>
      </c>
      <c r="M238" s="75">
        <v>77</v>
      </c>
      <c r="N238" s="75">
        <v>795</v>
      </c>
      <c r="O238" s="194"/>
      <c r="P238" s="26"/>
      <c r="Q238" s="5"/>
      <c r="R238" s="4"/>
      <c r="S238" s="4"/>
      <c r="T238" s="5"/>
      <c r="U238" s="4"/>
      <c r="V238" s="4"/>
      <c r="W238" s="6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576"/>
    </row>
    <row r="239" spans="1:34" customFormat="1" ht="12" customHeight="1" x14ac:dyDescent="0.25">
      <c r="A239" s="23">
        <v>1</v>
      </c>
      <c r="B239" s="23"/>
      <c r="C239" s="310"/>
      <c r="D239" s="11"/>
      <c r="E239" s="503">
        <v>2010</v>
      </c>
      <c r="F239" s="385">
        <v>-5</v>
      </c>
      <c r="G239" s="62">
        <v>8</v>
      </c>
      <c r="H239" s="95">
        <v>62</v>
      </c>
      <c r="I239" s="99">
        <f>SUM(H239,G239)</f>
        <v>70</v>
      </c>
      <c r="J239" s="62">
        <v>4</v>
      </c>
      <c r="K239" s="95">
        <v>67</v>
      </c>
      <c r="L239" s="99">
        <f>SUM(K239,J239)</f>
        <v>71</v>
      </c>
      <c r="M239" s="75">
        <v>91</v>
      </c>
      <c r="N239" s="75">
        <v>775</v>
      </c>
      <c r="O239" s="194"/>
      <c r="P239" s="26"/>
      <c r="Q239" s="5"/>
      <c r="R239" s="4"/>
      <c r="S239" s="4"/>
      <c r="T239" s="5"/>
      <c r="U239" s="4"/>
      <c r="V239" s="4"/>
      <c r="W239" s="6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579"/>
    </row>
    <row r="240" spans="1:34" s="298" customFormat="1" ht="12" customHeight="1" x14ac:dyDescent="0.2">
      <c r="A240" s="23"/>
      <c r="B240" s="23"/>
      <c r="C240" s="310"/>
      <c r="D240" s="11"/>
      <c r="E240" s="503">
        <v>2011</v>
      </c>
      <c r="F240" s="385"/>
      <c r="G240" s="62">
        <v>13</v>
      </c>
      <c r="H240" s="95">
        <v>59</v>
      </c>
      <c r="I240" s="99">
        <f>SUM(H240,G240)</f>
        <v>72</v>
      </c>
      <c r="J240" s="62">
        <v>7</v>
      </c>
      <c r="K240" s="95">
        <v>64</v>
      </c>
      <c r="L240" s="99">
        <f>SUM(K240,J240)</f>
        <v>71</v>
      </c>
      <c r="M240" s="75">
        <v>50</v>
      </c>
      <c r="N240" s="75">
        <v>796</v>
      </c>
      <c r="O240" s="575"/>
      <c r="P240" s="295"/>
      <c r="Q240" s="296"/>
      <c r="R240" s="297"/>
      <c r="S240" s="297"/>
      <c r="T240" s="296"/>
      <c r="U240" s="297"/>
      <c r="V240" s="297"/>
      <c r="W240" s="300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579">
        <f>N239+L240-M240</f>
        <v>796</v>
      </c>
    </row>
    <row r="241" spans="1:34" s="298" customFormat="1" ht="12" customHeight="1" x14ac:dyDescent="0.2">
      <c r="A241" s="23"/>
      <c r="B241" s="23"/>
      <c r="C241" s="310"/>
      <c r="D241" s="11"/>
      <c r="E241" s="503" t="s">
        <v>383</v>
      </c>
      <c r="F241" s="385"/>
      <c r="G241" s="376">
        <v>4</v>
      </c>
      <c r="H241" s="377">
        <v>65</v>
      </c>
      <c r="I241" s="378">
        <v>69</v>
      </c>
      <c r="J241" s="379">
        <v>6</v>
      </c>
      <c r="K241" s="377">
        <v>70</v>
      </c>
      <c r="L241" s="378">
        <v>76</v>
      </c>
      <c r="M241" s="380">
        <v>72</v>
      </c>
      <c r="N241" s="380">
        <v>800</v>
      </c>
      <c r="O241" s="575"/>
      <c r="P241" s="295"/>
      <c r="Q241" s="296"/>
      <c r="R241" s="297"/>
      <c r="S241" s="297"/>
      <c r="T241" s="296"/>
      <c r="U241" s="297"/>
      <c r="V241" s="297"/>
      <c r="W241" s="300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579">
        <f>N240+L241-M241</f>
        <v>800</v>
      </c>
    </row>
    <row r="242" spans="1:34" s="298" customFormat="1" ht="12" customHeight="1" x14ac:dyDescent="0.2">
      <c r="A242" s="23"/>
      <c r="B242" s="15"/>
      <c r="C242" s="310"/>
      <c r="D242" s="11"/>
      <c r="E242" s="503">
        <v>2013</v>
      </c>
      <c r="F242" s="385"/>
      <c r="G242" s="377">
        <v>12</v>
      </c>
      <c r="H242" s="377">
        <v>65</v>
      </c>
      <c r="I242" s="378">
        <v>77</v>
      </c>
      <c r="J242" s="379">
        <v>2</v>
      </c>
      <c r="K242" s="377">
        <v>50</v>
      </c>
      <c r="L242" s="378">
        <v>52</v>
      </c>
      <c r="M242" s="380">
        <v>76</v>
      </c>
      <c r="N242" s="380">
        <v>776</v>
      </c>
      <c r="O242" s="575"/>
      <c r="P242" s="305"/>
      <c r="Q242" s="302"/>
      <c r="R242" s="303"/>
      <c r="S242" s="303"/>
      <c r="T242" s="302"/>
      <c r="U242" s="303"/>
      <c r="V242" s="303"/>
      <c r="W242" s="30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579"/>
    </row>
    <row r="243" spans="1:34" customFormat="1" ht="6.75" customHeight="1" thickBot="1" x14ac:dyDescent="0.3">
      <c r="A243" s="23"/>
      <c r="B243" s="27"/>
      <c r="C243" s="310"/>
      <c r="D243" s="11"/>
      <c r="E243" s="503"/>
      <c r="F243" s="385">
        <v>-4</v>
      </c>
      <c r="G243" s="97"/>
      <c r="H243" s="98"/>
      <c r="I243" s="99"/>
      <c r="J243" s="97"/>
      <c r="K243" s="111"/>
      <c r="L243" s="99"/>
      <c r="M243" s="77"/>
      <c r="N243" s="77"/>
      <c r="O243" s="194"/>
      <c r="P243" s="26"/>
      <c r="Q243" s="5"/>
      <c r="R243" s="4"/>
      <c r="S243" s="4"/>
      <c r="T243" s="5"/>
      <c r="U243" s="4"/>
      <c r="V243" s="4"/>
      <c r="W243" s="6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576"/>
    </row>
    <row r="244" spans="1:34" customFormat="1" ht="12" hidden="1" customHeight="1" x14ac:dyDescent="0.25">
      <c r="A244" s="23">
        <v>1</v>
      </c>
      <c r="B244" s="2"/>
      <c r="C244" s="310"/>
      <c r="D244" s="11" t="s">
        <v>77</v>
      </c>
      <c r="E244" s="503">
        <v>1991</v>
      </c>
      <c r="F244" s="385">
        <v>-3</v>
      </c>
      <c r="G244" s="62">
        <v>11</v>
      </c>
      <c r="H244" s="95">
        <v>30</v>
      </c>
      <c r="I244" s="96">
        <v>41</v>
      </c>
      <c r="J244" s="62">
        <v>4</v>
      </c>
      <c r="K244" s="95">
        <v>24</v>
      </c>
      <c r="L244" s="96">
        <v>28</v>
      </c>
      <c r="M244" s="76">
        <v>7</v>
      </c>
      <c r="N244" s="76">
        <v>153</v>
      </c>
      <c r="O244" s="194"/>
      <c r="P244" s="23"/>
      <c r="Q244" s="5"/>
      <c r="R244" s="4"/>
      <c r="S244" s="4"/>
      <c r="T244" s="5"/>
      <c r="U244" s="4"/>
      <c r="V244" s="4"/>
      <c r="W244" s="6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576"/>
    </row>
    <row r="245" spans="1:34" customFormat="1" ht="12" hidden="1" customHeight="1" x14ac:dyDescent="0.25">
      <c r="A245" s="23">
        <v>1</v>
      </c>
      <c r="B245" s="2"/>
      <c r="C245" s="310" t="s">
        <v>14</v>
      </c>
      <c r="D245" s="11" t="s">
        <v>77</v>
      </c>
      <c r="E245" s="503">
        <v>1992</v>
      </c>
      <c r="F245" s="385">
        <v>-2</v>
      </c>
      <c r="G245" s="62">
        <v>11</v>
      </c>
      <c r="H245" s="95">
        <v>27</v>
      </c>
      <c r="I245" s="96">
        <v>38</v>
      </c>
      <c r="J245" s="62">
        <v>0</v>
      </c>
      <c r="K245" s="95">
        <v>12</v>
      </c>
      <c r="L245" s="96">
        <v>12</v>
      </c>
      <c r="M245" s="75">
        <v>0</v>
      </c>
      <c r="N245" s="76">
        <v>165</v>
      </c>
      <c r="O245" s="194"/>
      <c r="P245" s="26"/>
      <c r="Q245" s="5"/>
      <c r="R245" s="4"/>
      <c r="S245" s="4"/>
      <c r="T245" s="5"/>
      <c r="U245" s="4"/>
      <c r="V245" s="4"/>
      <c r="W245" s="6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576"/>
    </row>
    <row r="246" spans="1:34" customFormat="1" ht="12" hidden="1" customHeight="1" x14ac:dyDescent="0.25">
      <c r="A246" s="23">
        <v>1</v>
      </c>
      <c r="B246" s="2"/>
      <c r="C246" s="310" t="s">
        <v>14</v>
      </c>
      <c r="D246" s="11" t="s">
        <v>77</v>
      </c>
      <c r="E246" s="503">
        <v>1993</v>
      </c>
      <c r="F246" s="385">
        <v>-1</v>
      </c>
      <c r="G246" s="62">
        <v>5</v>
      </c>
      <c r="H246" s="95">
        <v>17</v>
      </c>
      <c r="I246" s="96">
        <v>22</v>
      </c>
      <c r="J246" s="62">
        <v>10</v>
      </c>
      <c r="K246" s="95">
        <v>9</v>
      </c>
      <c r="L246" s="96">
        <v>19</v>
      </c>
      <c r="M246" s="75">
        <v>6</v>
      </c>
      <c r="N246" s="76">
        <v>178</v>
      </c>
      <c r="O246" s="194"/>
      <c r="P246" s="26"/>
      <c r="Q246" s="5"/>
      <c r="R246" s="4"/>
      <c r="S246" s="4"/>
      <c r="T246" s="5"/>
      <c r="U246" s="4"/>
      <c r="V246" s="4"/>
      <c r="W246" s="6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576"/>
    </row>
    <row r="247" spans="1:34" customFormat="1" ht="12" hidden="1" customHeight="1" x14ac:dyDescent="0.25">
      <c r="A247" s="23">
        <v>1</v>
      </c>
      <c r="B247" s="2"/>
      <c r="C247" s="310" t="s">
        <v>14</v>
      </c>
      <c r="D247" s="11" t="s">
        <v>77</v>
      </c>
      <c r="E247" s="503">
        <v>1994</v>
      </c>
      <c r="F247" s="385">
        <v>0</v>
      </c>
      <c r="G247" s="62">
        <v>11</v>
      </c>
      <c r="H247" s="95">
        <v>28</v>
      </c>
      <c r="I247" s="96">
        <v>39</v>
      </c>
      <c r="J247" s="62">
        <v>11</v>
      </c>
      <c r="K247" s="95">
        <v>7</v>
      </c>
      <c r="L247" s="96">
        <v>18</v>
      </c>
      <c r="M247" s="75">
        <v>28</v>
      </c>
      <c r="N247" s="76">
        <v>168</v>
      </c>
      <c r="O247" s="194"/>
      <c r="P247" s="26"/>
      <c r="Q247" s="5"/>
      <c r="R247" s="4"/>
      <c r="S247" s="4"/>
      <c r="T247" s="5"/>
      <c r="U247" s="4"/>
      <c r="V247" s="4"/>
      <c r="W247" s="6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576"/>
    </row>
    <row r="248" spans="1:34" customFormat="1" ht="12" hidden="1" customHeight="1" x14ac:dyDescent="0.25">
      <c r="A248" s="23">
        <v>1</v>
      </c>
      <c r="B248" s="2"/>
      <c r="C248" s="310" t="s">
        <v>14</v>
      </c>
      <c r="D248" s="11" t="s">
        <v>77</v>
      </c>
      <c r="E248" s="503">
        <v>1995</v>
      </c>
      <c r="F248" s="385">
        <v>1</v>
      </c>
      <c r="G248" s="62">
        <v>11</v>
      </c>
      <c r="H248" s="95">
        <v>44</v>
      </c>
      <c r="I248" s="96">
        <v>55</v>
      </c>
      <c r="J248" s="62">
        <v>7</v>
      </c>
      <c r="K248" s="95">
        <v>66</v>
      </c>
      <c r="L248" s="96">
        <v>73</v>
      </c>
      <c r="M248" s="75">
        <v>14</v>
      </c>
      <c r="N248" s="76">
        <v>227</v>
      </c>
      <c r="O248" s="194"/>
      <c r="P248" s="26"/>
      <c r="Q248" s="5"/>
      <c r="R248" s="4"/>
      <c r="S248" s="4"/>
      <c r="T248" s="5"/>
      <c r="U248" s="4"/>
      <c r="V248" s="4"/>
      <c r="W248" s="6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576"/>
    </row>
    <row r="249" spans="1:34" customFormat="1" ht="12" hidden="1" customHeight="1" x14ac:dyDescent="0.25">
      <c r="A249" s="23">
        <v>1</v>
      </c>
      <c r="B249" s="2"/>
      <c r="C249" s="310" t="s">
        <v>14</v>
      </c>
      <c r="D249" s="11" t="s">
        <v>77</v>
      </c>
      <c r="E249" s="503">
        <v>1996</v>
      </c>
      <c r="F249" s="385">
        <v>2</v>
      </c>
      <c r="G249" s="62">
        <v>16</v>
      </c>
      <c r="H249" s="95">
        <v>13</v>
      </c>
      <c r="I249" s="96">
        <v>29</v>
      </c>
      <c r="J249" s="62">
        <v>7</v>
      </c>
      <c r="K249" s="95">
        <v>15</v>
      </c>
      <c r="L249" s="96">
        <v>22</v>
      </c>
      <c r="M249" s="75">
        <v>10</v>
      </c>
      <c r="N249" s="76">
        <v>239</v>
      </c>
      <c r="O249" s="194"/>
      <c r="P249" s="26"/>
      <c r="Q249" s="5"/>
      <c r="R249" s="4"/>
      <c r="S249" s="4"/>
      <c r="T249" s="5"/>
      <c r="U249" s="4"/>
      <c r="V249" s="4"/>
      <c r="W249" s="6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576"/>
    </row>
    <row r="250" spans="1:34" customFormat="1" ht="12" hidden="1" customHeight="1" x14ac:dyDescent="0.25">
      <c r="A250" s="23">
        <v>1</v>
      </c>
      <c r="B250" s="2"/>
      <c r="C250" s="310" t="s">
        <v>14</v>
      </c>
      <c r="D250" s="11" t="s">
        <v>77</v>
      </c>
      <c r="E250" s="503">
        <v>1997</v>
      </c>
      <c r="F250" s="385">
        <v>3</v>
      </c>
      <c r="G250" s="62">
        <v>6</v>
      </c>
      <c r="H250" s="95">
        <v>7</v>
      </c>
      <c r="I250" s="96">
        <v>13</v>
      </c>
      <c r="J250" s="62">
        <v>10</v>
      </c>
      <c r="K250" s="95">
        <v>6</v>
      </c>
      <c r="L250" s="96">
        <v>16</v>
      </c>
      <c r="M250" s="75">
        <v>20</v>
      </c>
      <c r="N250" s="76">
        <v>235</v>
      </c>
      <c r="O250" s="194"/>
      <c r="P250" s="26"/>
      <c r="Q250" s="5"/>
      <c r="R250" s="4"/>
      <c r="S250" s="4"/>
      <c r="T250" s="5"/>
      <c r="U250" s="4"/>
      <c r="V250" s="4"/>
      <c r="W250" s="6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576"/>
    </row>
    <row r="251" spans="1:34" customFormat="1" ht="12" hidden="1" customHeight="1" x14ac:dyDescent="0.25">
      <c r="A251" s="23">
        <v>1</v>
      </c>
      <c r="B251" s="2"/>
      <c r="C251" s="310" t="s">
        <v>14</v>
      </c>
      <c r="D251" s="11" t="s">
        <v>77</v>
      </c>
      <c r="E251" s="503">
        <v>1998</v>
      </c>
      <c r="F251" s="385">
        <v>4</v>
      </c>
      <c r="G251" s="62">
        <v>15</v>
      </c>
      <c r="H251" s="95">
        <v>108</v>
      </c>
      <c r="I251" s="96">
        <v>123</v>
      </c>
      <c r="J251" s="62">
        <v>7</v>
      </c>
      <c r="K251" s="95">
        <v>26</v>
      </c>
      <c r="L251" s="96">
        <v>33</v>
      </c>
      <c r="M251" s="76">
        <v>46</v>
      </c>
      <c r="N251" s="76">
        <v>222</v>
      </c>
      <c r="O251" s="194"/>
      <c r="P251" s="26"/>
      <c r="Q251" s="5"/>
      <c r="R251" s="4"/>
      <c r="S251" s="4"/>
      <c r="T251" s="5"/>
      <c r="U251" s="4"/>
      <c r="V251" s="4"/>
      <c r="W251" s="6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576"/>
    </row>
    <row r="252" spans="1:34" customFormat="1" ht="12" hidden="1" customHeight="1" x14ac:dyDescent="0.25">
      <c r="A252" s="23">
        <v>1</v>
      </c>
      <c r="B252" s="2"/>
      <c r="C252" s="310" t="s">
        <v>14</v>
      </c>
      <c r="D252" s="11" t="s">
        <v>77</v>
      </c>
      <c r="E252" s="503">
        <v>1999</v>
      </c>
      <c r="F252" s="385">
        <v>5</v>
      </c>
      <c r="G252" s="62">
        <v>9</v>
      </c>
      <c r="H252" s="95">
        <v>46</v>
      </c>
      <c r="I252" s="96">
        <v>55</v>
      </c>
      <c r="J252" s="62">
        <v>2</v>
      </c>
      <c r="K252" s="95">
        <v>81</v>
      </c>
      <c r="L252" s="96">
        <v>83</v>
      </c>
      <c r="M252" s="76">
        <v>17</v>
      </c>
      <c r="N252" s="76">
        <v>288</v>
      </c>
      <c r="O252" s="194"/>
      <c r="P252" s="26"/>
      <c r="Q252" s="5"/>
      <c r="R252" s="4"/>
      <c r="S252" s="4"/>
      <c r="T252" s="5"/>
      <c r="U252" s="4"/>
      <c r="V252" s="4"/>
      <c r="W252" s="6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576"/>
    </row>
    <row r="253" spans="1:34" customFormat="1" ht="12" hidden="1" customHeight="1" x14ac:dyDescent="0.25">
      <c r="A253" s="23">
        <v>1</v>
      </c>
      <c r="B253" s="2"/>
      <c r="C253" s="310" t="s">
        <v>14</v>
      </c>
      <c r="D253" s="11" t="s">
        <v>77</v>
      </c>
      <c r="E253" s="503">
        <v>2000</v>
      </c>
      <c r="F253" s="385">
        <v>6</v>
      </c>
      <c r="G253" s="62">
        <v>9</v>
      </c>
      <c r="H253" s="95">
        <v>47</v>
      </c>
      <c r="I253" s="96">
        <v>56</v>
      </c>
      <c r="J253" s="62">
        <v>8</v>
      </c>
      <c r="K253" s="95">
        <v>45</v>
      </c>
      <c r="L253" s="96">
        <v>53</v>
      </c>
      <c r="M253" s="76">
        <v>25</v>
      </c>
      <c r="N253" s="76">
        <v>316</v>
      </c>
      <c r="O253" s="194"/>
      <c r="P253" s="26"/>
      <c r="Q253" s="5"/>
      <c r="R253" s="4"/>
      <c r="S253" s="4"/>
      <c r="T253" s="5"/>
      <c r="U253" s="4"/>
      <c r="V253" s="4"/>
      <c r="W253" s="6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576"/>
    </row>
    <row r="254" spans="1:34" customFormat="1" ht="12" hidden="1" customHeight="1" x14ac:dyDescent="0.25">
      <c r="A254" s="23">
        <v>1</v>
      </c>
      <c r="B254" s="2"/>
      <c r="C254" s="310" t="s">
        <v>14</v>
      </c>
      <c r="D254" s="11" t="s">
        <v>77</v>
      </c>
      <c r="E254" s="503">
        <v>2001</v>
      </c>
      <c r="F254" s="385">
        <v>7</v>
      </c>
      <c r="G254" s="62">
        <v>8</v>
      </c>
      <c r="H254" s="95">
        <v>35</v>
      </c>
      <c r="I254" s="96">
        <v>43</v>
      </c>
      <c r="J254" s="62">
        <v>3</v>
      </c>
      <c r="K254" s="95">
        <v>49</v>
      </c>
      <c r="L254" s="96">
        <v>52</v>
      </c>
      <c r="M254" s="76">
        <v>24</v>
      </c>
      <c r="N254" s="76">
        <v>344</v>
      </c>
      <c r="O254" s="194"/>
      <c r="P254" s="26"/>
      <c r="Q254" s="5"/>
      <c r="R254" s="4"/>
      <c r="S254" s="4"/>
      <c r="T254" s="5"/>
      <c r="U254" s="4"/>
      <c r="V254" s="4"/>
      <c r="W254" s="6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576"/>
    </row>
    <row r="255" spans="1:34" customFormat="1" ht="12" hidden="1" customHeight="1" x14ac:dyDescent="0.25">
      <c r="A255" s="23">
        <v>1</v>
      </c>
      <c r="B255" s="2"/>
      <c r="C255" s="310" t="s">
        <v>14</v>
      </c>
      <c r="D255" s="11" t="s">
        <v>77</v>
      </c>
      <c r="E255" s="503">
        <v>2002</v>
      </c>
      <c r="F255" s="385">
        <v>8</v>
      </c>
      <c r="G255" s="62">
        <v>9</v>
      </c>
      <c r="H255" s="95">
        <v>21</v>
      </c>
      <c r="I255" s="96">
        <v>30</v>
      </c>
      <c r="J255" s="62">
        <v>6</v>
      </c>
      <c r="K255" s="95">
        <v>18</v>
      </c>
      <c r="L255" s="96">
        <v>24</v>
      </c>
      <c r="M255" s="76">
        <v>30</v>
      </c>
      <c r="N255" s="76">
        <v>338</v>
      </c>
      <c r="O255" s="194"/>
      <c r="P255" s="26"/>
      <c r="Q255" s="5"/>
      <c r="R255" s="4"/>
      <c r="S255" s="4"/>
      <c r="T255" s="5"/>
      <c r="U255" s="4"/>
      <c r="V255" s="4"/>
      <c r="W255" s="6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576"/>
    </row>
    <row r="256" spans="1:34" customFormat="1" ht="12" hidden="1" customHeight="1" x14ac:dyDescent="0.25">
      <c r="A256" s="23">
        <v>1</v>
      </c>
      <c r="B256" s="2"/>
      <c r="C256" s="310" t="s">
        <v>14</v>
      </c>
      <c r="D256" s="11" t="s">
        <v>77</v>
      </c>
      <c r="E256" s="503">
        <v>2003</v>
      </c>
      <c r="F256" s="385">
        <v>9</v>
      </c>
      <c r="G256" s="62">
        <v>12</v>
      </c>
      <c r="H256" s="95">
        <v>63</v>
      </c>
      <c r="I256" s="96">
        <v>75</v>
      </c>
      <c r="J256" s="62">
        <v>11</v>
      </c>
      <c r="K256" s="95">
        <v>34</v>
      </c>
      <c r="L256" s="96">
        <v>45</v>
      </c>
      <c r="M256" s="75">
        <v>27</v>
      </c>
      <c r="N256" s="76">
        <v>356</v>
      </c>
      <c r="O256" s="194"/>
      <c r="P256" s="26"/>
      <c r="Q256" s="5"/>
      <c r="R256" s="4"/>
      <c r="S256" s="4"/>
      <c r="T256" s="5"/>
      <c r="U256" s="4"/>
      <c r="V256" s="4"/>
      <c r="W256" s="6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576"/>
    </row>
    <row r="257" spans="1:34" customFormat="1" ht="12" hidden="1" customHeight="1" x14ac:dyDescent="0.25">
      <c r="A257" s="23">
        <v>1</v>
      </c>
      <c r="B257" s="2"/>
      <c r="C257" s="310" t="s">
        <v>14</v>
      </c>
      <c r="D257" s="11" t="s">
        <v>77</v>
      </c>
      <c r="E257" s="503">
        <v>2004</v>
      </c>
      <c r="F257" s="385">
        <v>10</v>
      </c>
      <c r="G257" s="62">
        <v>9</v>
      </c>
      <c r="H257" s="95">
        <v>69</v>
      </c>
      <c r="I257" s="96">
        <v>78</v>
      </c>
      <c r="J257" s="62">
        <v>10</v>
      </c>
      <c r="K257" s="95">
        <v>60</v>
      </c>
      <c r="L257" s="96">
        <v>70</v>
      </c>
      <c r="M257" s="75">
        <v>34</v>
      </c>
      <c r="N257" s="76">
        <v>392</v>
      </c>
      <c r="O257" s="194"/>
      <c r="P257" s="26"/>
      <c r="Q257" s="5"/>
      <c r="R257" s="4"/>
      <c r="S257" s="4"/>
      <c r="T257" s="5"/>
      <c r="U257" s="4"/>
      <c r="V257" s="4"/>
      <c r="W257" s="6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576"/>
    </row>
    <row r="258" spans="1:34" customFormat="1" ht="12" hidden="1" customHeight="1" x14ac:dyDescent="0.25">
      <c r="A258" s="23">
        <v>1</v>
      </c>
      <c r="B258" s="23"/>
      <c r="C258" s="310" t="s">
        <v>14</v>
      </c>
      <c r="D258" s="3"/>
      <c r="E258" s="502">
        <v>2006</v>
      </c>
      <c r="F258" s="385">
        <v>11</v>
      </c>
      <c r="G258" s="62">
        <v>7</v>
      </c>
      <c r="H258" s="95">
        <v>62</v>
      </c>
      <c r="I258" s="96">
        <v>69</v>
      </c>
      <c r="J258" s="62">
        <v>11</v>
      </c>
      <c r="K258" s="95">
        <v>50</v>
      </c>
      <c r="L258" s="96">
        <v>61</v>
      </c>
      <c r="M258" s="75">
        <v>21</v>
      </c>
      <c r="N258" s="76">
        <v>472</v>
      </c>
      <c r="O258" s="194"/>
      <c r="P258" s="26"/>
      <c r="Q258" s="4"/>
      <c r="R258" s="4"/>
      <c r="S258" s="4"/>
      <c r="T258" s="4"/>
      <c r="U258" s="4"/>
      <c r="V258" s="4"/>
      <c r="W258" s="4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576"/>
    </row>
    <row r="259" spans="1:34" customFormat="1" ht="11.25" hidden="1" customHeight="1" x14ac:dyDescent="0.25">
      <c r="A259" s="23">
        <v>1</v>
      </c>
      <c r="B259" s="23"/>
      <c r="C259" s="30"/>
      <c r="D259" s="11" t="s">
        <v>77</v>
      </c>
      <c r="E259" s="502">
        <v>2007</v>
      </c>
      <c r="F259" s="385">
        <v>12</v>
      </c>
      <c r="G259" s="62">
        <v>17</v>
      </c>
      <c r="H259" s="95">
        <v>91</v>
      </c>
      <c r="I259" s="96">
        <v>108</v>
      </c>
      <c r="J259" s="62">
        <v>7</v>
      </c>
      <c r="K259" s="95">
        <v>88</v>
      </c>
      <c r="L259" s="96">
        <v>95</v>
      </c>
      <c r="M259" s="75">
        <v>38</v>
      </c>
      <c r="N259" s="76">
        <v>529</v>
      </c>
      <c r="O259" s="194"/>
      <c r="P259" s="26"/>
      <c r="Q259" s="5"/>
      <c r="R259" s="4"/>
      <c r="S259" s="4"/>
      <c r="T259" s="5"/>
      <c r="U259" s="4"/>
      <c r="V259" s="4"/>
      <c r="W259" s="6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576"/>
    </row>
    <row r="260" spans="1:34" customFormat="1" ht="12" hidden="1" customHeight="1" x14ac:dyDescent="0.25">
      <c r="A260" s="23">
        <v>1</v>
      </c>
      <c r="B260" s="23"/>
      <c r="C260" s="310" t="s">
        <v>14</v>
      </c>
      <c r="D260" s="11" t="s">
        <v>77</v>
      </c>
      <c r="E260" s="502">
        <v>2008</v>
      </c>
      <c r="F260" s="385">
        <v>13</v>
      </c>
      <c r="G260" s="62">
        <v>5</v>
      </c>
      <c r="H260" s="95">
        <v>71</v>
      </c>
      <c r="I260" s="96">
        <v>76</v>
      </c>
      <c r="J260" s="62">
        <v>12</v>
      </c>
      <c r="K260" s="95">
        <v>76</v>
      </c>
      <c r="L260" s="96">
        <v>88</v>
      </c>
      <c r="M260" s="75">
        <v>23</v>
      </c>
      <c r="N260" s="76">
        <v>594</v>
      </c>
      <c r="O260" s="194"/>
      <c r="P260" s="26"/>
      <c r="Q260" s="5"/>
      <c r="R260" s="4"/>
      <c r="S260" s="4"/>
      <c r="T260" s="5"/>
      <c r="U260" s="4"/>
      <c r="V260" s="4"/>
      <c r="W260" s="6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576"/>
    </row>
    <row r="261" spans="1:34" customFormat="1" ht="12" customHeight="1" thickBot="1" x14ac:dyDescent="0.3">
      <c r="A261" s="23">
        <v>1</v>
      </c>
      <c r="B261" s="23"/>
      <c r="C261" s="310" t="s">
        <v>14</v>
      </c>
      <c r="D261" s="11" t="s">
        <v>77</v>
      </c>
      <c r="E261" s="502">
        <v>2009</v>
      </c>
      <c r="F261" s="387">
        <v>14</v>
      </c>
      <c r="G261" s="62">
        <v>5</v>
      </c>
      <c r="H261" s="95">
        <v>75</v>
      </c>
      <c r="I261" s="96">
        <v>80</v>
      </c>
      <c r="J261" s="62">
        <v>8</v>
      </c>
      <c r="K261" s="90">
        <v>52</v>
      </c>
      <c r="L261" s="96">
        <v>60</v>
      </c>
      <c r="M261" s="75">
        <v>26</v>
      </c>
      <c r="N261" s="76">
        <v>628</v>
      </c>
      <c r="O261" s="194"/>
      <c r="P261" s="26"/>
      <c r="Q261" s="5"/>
      <c r="R261" s="4"/>
      <c r="S261" s="4"/>
      <c r="T261" s="5"/>
      <c r="U261" s="4"/>
      <c r="V261" s="4"/>
      <c r="W261" s="6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576"/>
    </row>
    <row r="262" spans="1:34" customFormat="1" ht="12" customHeight="1" x14ac:dyDescent="0.25">
      <c r="A262" s="23">
        <v>1</v>
      </c>
      <c r="B262" s="23"/>
      <c r="C262" s="310"/>
      <c r="D262" s="11"/>
      <c r="E262" s="503">
        <v>2010</v>
      </c>
      <c r="F262" s="385">
        <v>0</v>
      </c>
      <c r="G262" s="97">
        <v>13</v>
      </c>
      <c r="H262" s="98">
        <v>107</v>
      </c>
      <c r="I262" s="99">
        <f>SUM(H262,G262)</f>
        <v>120</v>
      </c>
      <c r="J262" s="97">
        <v>2</v>
      </c>
      <c r="K262" s="111">
        <v>75</v>
      </c>
      <c r="L262" s="99">
        <f>SUM(K262,J262)</f>
        <v>77</v>
      </c>
      <c r="M262" s="77">
        <v>49</v>
      </c>
      <c r="N262" s="77">
        <v>656</v>
      </c>
      <c r="O262" s="194"/>
      <c r="P262" s="26"/>
      <c r="Q262" s="5"/>
      <c r="R262" s="4"/>
      <c r="S262" s="4"/>
      <c r="T262" s="5"/>
      <c r="U262" s="4"/>
      <c r="V262" s="4"/>
      <c r="W262" s="6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579"/>
    </row>
    <row r="263" spans="1:34" s="298" customFormat="1" ht="12" customHeight="1" x14ac:dyDescent="0.2">
      <c r="A263" s="23"/>
      <c r="B263" s="23"/>
      <c r="C263" s="310"/>
      <c r="D263" s="11"/>
      <c r="E263" s="503">
        <v>2011</v>
      </c>
      <c r="F263" s="385"/>
      <c r="G263" s="97">
        <v>6</v>
      </c>
      <c r="H263" s="98">
        <v>86</v>
      </c>
      <c r="I263" s="99">
        <f>SUM(H263,G263)</f>
        <v>92</v>
      </c>
      <c r="J263" s="97">
        <v>15</v>
      </c>
      <c r="K263" s="111">
        <v>100</v>
      </c>
      <c r="L263" s="99">
        <f>SUM(K263,J263)</f>
        <v>115</v>
      </c>
      <c r="M263" s="77">
        <v>51</v>
      </c>
      <c r="N263" s="77">
        <v>720</v>
      </c>
      <c r="O263" s="575"/>
      <c r="P263" s="295"/>
      <c r="Q263" s="296"/>
      <c r="R263" s="297"/>
      <c r="S263" s="297"/>
      <c r="T263" s="296"/>
      <c r="U263" s="297"/>
      <c r="V263" s="297"/>
      <c r="W263" s="300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579">
        <f>N262+L263-M263</f>
        <v>720</v>
      </c>
    </row>
    <row r="264" spans="1:34" s="298" customFormat="1" ht="12" customHeight="1" x14ac:dyDescent="0.2">
      <c r="A264" s="23"/>
      <c r="B264" s="23"/>
      <c r="C264" s="310"/>
      <c r="D264" s="11"/>
      <c r="E264" s="503" t="s">
        <v>383</v>
      </c>
      <c r="F264" s="385"/>
      <c r="G264" s="376">
        <v>9</v>
      </c>
      <c r="H264" s="377">
        <v>75</v>
      </c>
      <c r="I264" s="378">
        <v>84</v>
      </c>
      <c r="J264" s="379">
        <v>9</v>
      </c>
      <c r="K264" s="377">
        <v>53</v>
      </c>
      <c r="L264" s="378">
        <v>62</v>
      </c>
      <c r="M264" s="380">
        <v>49</v>
      </c>
      <c r="N264" s="380">
        <v>733</v>
      </c>
      <c r="O264" s="575"/>
      <c r="P264" s="295"/>
      <c r="Q264" s="296"/>
      <c r="R264" s="297"/>
      <c r="S264" s="297"/>
      <c r="T264" s="296"/>
      <c r="U264" s="297"/>
      <c r="V264" s="297"/>
      <c r="W264" s="300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579">
        <f>N263+L264-M264</f>
        <v>733</v>
      </c>
    </row>
    <row r="265" spans="1:34" s="298" customFormat="1" ht="12" customHeight="1" x14ac:dyDescent="0.2">
      <c r="A265" s="23"/>
      <c r="B265" s="23"/>
      <c r="C265" s="310"/>
      <c r="D265" s="11"/>
      <c r="E265" s="503">
        <v>2013</v>
      </c>
      <c r="F265" s="385"/>
      <c r="G265" s="377">
        <v>7</v>
      </c>
      <c r="H265" s="377">
        <v>62</v>
      </c>
      <c r="I265" s="378">
        <v>69</v>
      </c>
      <c r="J265" s="379">
        <v>9</v>
      </c>
      <c r="K265" s="377">
        <v>72</v>
      </c>
      <c r="L265" s="378">
        <v>81</v>
      </c>
      <c r="M265" s="380">
        <v>79</v>
      </c>
      <c r="N265" s="380">
        <v>735</v>
      </c>
      <c r="O265" s="575"/>
      <c r="P265" s="295"/>
      <c r="Q265" s="296"/>
      <c r="R265" s="297"/>
      <c r="S265" s="297"/>
      <c r="T265" s="296"/>
      <c r="U265" s="297"/>
      <c r="V265" s="297"/>
      <c r="W265" s="300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579"/>
    </row>
    <row r="266" spans="1:34" customFormat="1" ht="6.75" customHeight="1" thickBot="1" x14ac:dyDescent="0.3">
      <c r="A266" s="23"/>
      <c r="B266" s="27"/>
      <c r="C266" s="310"/>
      <c r="D266" s="11"/>
      <c r="E266" s="503"/>
      <c r="F266" s="385">
        <v>1</v>
      </c>
      <c r="G266" s="62"/>
      <c r="H266" s="95"/>
      <c r="I266" s="96"/>
      <c r="J266" s="62"/>
      <c r="K266" s="95"/>
      <c r="L266" s="96"/>
      <c r="M266" s="75"/>
      <c r="N266" s="76"/>
      <c r="O266" s="194"/>
      <c r="P266" s="26"/>
      <c r="Q266" s="5"/>
      <c r="R266" s="4"/>
      <c r="S266" s="4"/>
      <c r="T266" s="5"/>
      <c r="U266" s="4"/>
      <c r="V266" s="4"/>
      <c r="W266" s="6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576"/>
    </row>
    <row r="267" spans="1:34" customFormat="1" ht="12" hidden="1" customHeight="1" x14ac:dyDescent="0.25">
      <c r="A267" s="23">
        <v>1</v>
      </c>
      <c r="B267" s="2"/>
      <c r="C267" s="310"/>
      <c r="D267" s="11" t="s">
        <v>78</v>
      </c>
      <c r="E267" s="503">
        <v>1999</v>
      </c>
      <c r="F267" s="385">
        <v>2</v>
      </c>
      <c r="G267" s="62">
        <v>271</v>
      </c>
      <c r="H267" s="95">
        <v>1</v>
      </c>
      <c r="I267" s="96">
        <v>272</v>
      </c>
      <c r="J267" s="62">
        <v>19</v>
      </c>
      <c r="K267" s="95">
        <v>0</v>
      </c>
      <c r="L267" s="96">
        <v>19</v>
      </c>
      <c r="M267" s="76">
        <v>0</v>
      </c>
      <c r="N267" s="76">
        <v>19</v>
      </c>
      <c r="O267" s="195"/>
      <c r="P267" s="34"/>
      <c r="Q267" s="13"/>
      <c r="R267" s="12"/>
      <c r="S267" s="12"/>
      <c r="T267" s="13"/>
      <c r="U267" s="12"/>
      <c r="V267" s="12"/>
      <c r="W267" s="14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576"/>
    </row>
    <row r="268" spans="1:34" customFormat="1" ht="12" hidden="1" customHeight="1" x14ac:dyDescent="0.25">
      <c r="A268" s="23">
        <v>1</v>
      </c>
      <c r="B268" s="2"/>
      <c r="C268" s="310" t="s">
        <v>54</v>
      </c>
      <c r="D268" s="11" t="s">
        <v>78</v>
      </c>
      <c r="E268" s="503">
        <v>2000</v>
      </c>
      <c r="F268" s="385">
        <v>3</v>
      </c>
      <c r="G268" s="62">
        <v>118</v>
      </c>
      <c r="H268" s="95">
        <v>5</v>
      </c>
      <c r="I268" s="96">
        <v>123</v>
      </c>
      <c r="J268" s="62">
        <v>57</v>
      </c>
      <c r="K268" s="95">
        <v>5</v>
      </c>
      <c r="L268" s="96">
        <v>62</v>
      </c>
      <c r="M268" s="76">
        <v>0</v>
      </c>
      <c r="N268" s="76">
        <v>68</v>
      </c>
      <c r="O268" s="195" t="s">
        <v>5</v>
      </c>
      <c r="P268" s="34"/>
      <c r="Q268" s="13"/>
      <c r="R268" s="12"/>
      <c r="S268" s="12"/>
      <c r="T268" s="13"/>
      <c r="U268" s="12"/>
      <c r="V268" s="12"/>
      <c r="W268" s="14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576"/>
    </row>
    <row r="269" spans="1:34" customFormat="1" ht="12" hidden="1" customHeight="1" x14ac:dyDescent="0.25">
      <c r="A269" s="23">
        <v>1</v>
      </c>
      <c r="B269" s="2"/>
      <c r="C269" s="310" t="s">
        <v>54</v>
      </c>
      <c r="D269" s="11" t="s">
        <v>78</v>
      </c>
      <c r="E269" s="503">
        <v>2001</v>
      </c>
      <c r="F269" s="385">
        <v>4</v>
      </c>
      <c r="G269" s="62">
        <v>229</v>
      </c>
      <c r="H269" s="95">
        <v>8</v>
      </c>
      <c r="I269" s="96">
        <v>237</v>
      </c>
      <c r="J269" s="62">
        <v>56</v>
      </c>
      <c r="K269" s="95">
        <v>0</v>
      </c>
      <c r="L269" s="96">
        <v>56</v>
      </c>
      <c r="M269" s="76">
        <v>0</v>
      </c>
      <c r="N269" s="75">
        <v>124</v>
      </c>
      <c r="O269" s="195"/>
      <c r="P269" s="26"/>
      <c r="Q269" s="5"/>
      <c r="R269" s="4"/>
      <c r="S269" s="4"/>
      <c r="T269" s="5"/>
      <c r="U269" s="4"/>
      <c r="V269" s="4"/>
      <c r="W269" s="6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576"/>
    </row>
    <row r="270" spans="1:34" customFormat="1" ht="12" hidden="1" customHeight="1" x14ac:dyDescent="0.25">
      <c r="A270" s="23">
        <v>1</v>
      </c>
      <c r="B270" s="2"/>
      <c r="C270" s="310" t="s">
        <v>54</v>
      </c>
      <c r="D270" s="11" t="s">
        <v>78</v>
      </c>
      <c r="E270" s="503">
        <v>2002</v>
      </c>
      <c r="F270" s="385">
        <v>5</v>
      </c>
      <c r="G270" s="62">
        <v>299</v>
      </c>
      <c r="H270" s="95">
        <v>8</v>
      </c>
      <c r="I270" s="96">
        <v>307</v>
      </c>
      <c r="J270" s="62">
        <v>128</v>
      </c>
      <c r="K270" s="98">
        <v>0</v>
      </c>
      <c r="L270" s="96">
        <v>128</v>
      </c>
      <c r="M270" s="75">
        <v>0</v>
      </c>
      <c r="N270" s="75">
        <v>252</v>
      </c>
      <c r="O270" s="195" t="s">
        <v>5</v>
      </c>
      <c r="P270" s="26"/>
      <c r="Q270" s="5"/>
      <c r="R270" s="4"/>
      <c r="S270" s="4"/>
      <c r="T270" s="5"/>
      <c r="U270" s="4"/>
      <c r="V270" s="4"/>
      <c r="W270" s="6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576"/>
    </row>
    <row r="271" spans="1:34" customFormat="1" ht="12" hidden="1" customHeight="1" x14ac:dyDescent="0.25">
      <c r="A271" s="23">
        <v>1</v>
      </c>
      <c r="B271" s="2"/>
      <c r="C271" s="310" t="s">
        <v>54</v>
      </c>
      <c r="D271" s="11" t="s">
        <v>78</v>
      </c>
      <c r="E271" s="503">
        <v>2003</v>
      </c>
      <c r="F271" s="385">
        <v>6</v>
      </c>
      <c r="G271" s="62">
        <v>579</v>
      </c>
      <c r="H271" s="95">
        <v>37</v>
      </c>
      <c r="I271" s="96">
        <v>616</v>
      </c>
      <c r="J271" s="62">
        <v>241</v>
      </c>
      <c r="K271" s="95">
        <v>0</v>
      </c>
      <c r="L271" s="96">
        <v>241</v>
      </c>
      <c r="M271" s="75">
        <v>0</v>
      </c>
      <c r="N271" s="75">
        <v>493</v>
      </c>
      <c r="O271" s="194"/>
      <c r="P271" s="26"/>
      <c r="Q271" s="5"/>
      <c r="R271" s="4"/>
      <c r="S271" s="4"/>
      <c r="T271" s="5"/>
      <c r="U271" s="4"/>
      <c r="V271" s="4"/>
      <c r="W271" s="6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576"/>
    </row>
    <row r="272" spans="1:34" customFormat="1" ht="12" hidden="1" customHeight="1" x14ac:dyDescent="0.25">
      <c r="A272" s="23">
        <v>1</v>
      </c>
      <c r="B272" s="10"/>
      <c r="C272" s="310" t="s">
        <v>54</v>
      </c>
      <c r="D272" s="11" t="s">
        <v>78</v>
      </c>
      <c r="E272" s="503">
        <v>2004</v>
      </c>
      <c r="F272" s="385">
        <v>7</v>
      </c>
      <c r="G272" s="62">
        <v>733</v>
      </c>
      <c r="H272" s="95">
        <v>37</v>
      </c>
      <c r="I272" s="96">
        <v>770</v>
      </c>
      <c r="J272" s="62">
        <v>87</v>
      </c>
      <c r="K272" s="95">
        <v>4</v>
      </c>
      <c r="L272" s="96">
        <v>91</v>
      </c>
      <c r="M272" s="75">
        <v>0</v>
      </c>
      <c r="N272" s="75">
        <v>551</v>
      </c>
      <c r="O272" s="195" t="s">
        <v>5</v>
      </c>
      <c r="P272" s="34"/>
      <c r="Q272" s="13"/>
      <c r="R272" s="12"/>
      <c r="S272" s="12"/>
      <c r="T272" s="13"/>
      <c r="U272" s="12"/>
      <c r="V272" s="12"/>
      <c r="W272" s="14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576"/>
    </row>
    <row r="273" spans="1:37" customFormat="1" ht="12" hidden="1" customHeight="1" x14ac:dyDescent="0.25">
      <c r="A273" s="23">
        <v>1</v>
      </c>
      <c r="B273" s="15"/>
      <c r="C273" s="310" t="s">
        <v>54</v>
      </c>
      <c r="D273" s="3"/>
      <c r="E273" s="502">
        <v>2006</v>
      </c>
      <c r="F273" s="385">
        <v>8</v>
      </c>
      <c r="G273" s="62">
        <v>870</v>
      </c>
      <c r="H273" s="95">
        <v>64</v>
      </c>
      <c r="I273" s="96">
        <v>934</v>
      </c>
      <c r="J273" s="62">
        <v>207</v>
      </c>
      <c r="K273" s="95">
        <v>2</v>
      </c>
      <c r="L273" s="96">
        <v>209</v>
      </c>
      <c r="M273" s="75">
        <v>31</v>
      </c>
      <c r="N273" s="75">
        <f>833+95</f>
        <v>928</v>
      </c>
      <c r="O273" s="195" t="s">
        <v>5</v>
      </c>
      <c r="P273" s="34"/>
      <c r="Q273" s="12"/>
      <c r="R273" s="12"/>
      <c r="S273" s="12"/>
      <c r="T273" s="12"/>
      <c r="U273" s="12"/>
      <c r="V273" s="12"/>
      <c r="W273" s="12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576"/>
    </row>
    <row r="274" spans="1:37" customFormat="1" ht="12" hidden="1" customHeight="1" x14ac:dyDescent="0.25">
      <c r="A274" s="23">
        <v>1</v>
      </c>
      <c r="B274" s="15"/>
      <c r="C274" s="30"/>
      <c r="D274" s="11" t="s">
        <v>78</v>
      </c>
      <c r="E274" s="502">
        <v>2007</v>
      </c>
      <c r="F274" s="385">
        <v>9</v>
      </c>
      <c r="G274" s="62">
        <v>811</v>
      </c>
      <c r="H274" s="95">
        <v>66</v>
      </c>
      <c r="I274" s="96">
        <v>877</v>
      </c>
      <c r="J274" s="62">
        <v>539</v>
      </c>
      <c r="K274" s="95">
        <v>57</v>
      </c>
      <c r="L274" s="96">
        <v>596</v>
      </c>
      <c r="M274" s="75">
        <v>49</v>
      </c>
      <c r="N274" s="75">
        <v>1475</v>
      </c>
      <c r="O274" s="195"/>
      <c r="P274" s="34"/>
      <c r="Q274" s="13"/>
      <c r="R274" s="12"/>
      <c r="S274" s="12"/>
      <c r="T274" s="13"/>
      <c r="U274" s="12"/>
      <c r="V274" s="12"/>
      <c r="W274" s="14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576"/>
    </row>
    <row r="275" spans="1:37" customFormat="1" ht="12" hidden="1" customHeight="1" x14ac:dyDescent="0.25">
      <c r="A275" s="23">
        <v>1</v>
      </c>
      <c r="B275" s="15"/>
      <c r="C275" s="310" t="s">
        <v>54</v>
      </c>
      <c r="D275" s="11" t="s">
        <v>78</v>
      </c>
      <c r="E275" s="502">
        <v>2008</v>
      </c>
      <c r="F275" s="385">
        <v>10</v>
      </c>
      <c r="G275" s="62">
        <v>836</v>
      </c>
      <c r="H275" s="95">
        <v>109</v>
      </c>
      <c r="I275" s="96">
        <v>945</v>
      </c>
      <c r="J275" s="62">
        <v>480</v>
      </c>
      <c r="K275" s="95">
        <v>9</v>
      </c>
      <c r="L275" s="96">
        <v>489</v>
      </c>
      <c r="M275" s="75">
        <v>66</v>
      </c>
      <c r="N275" s="75">
        <v>1896</v>
      </c>
      <c r="O275" s="195" t="s">
        <v>5</v>
      </c>
      <c r="P275" s="34"/>
      <c r="Q275" s="13"/>
      <c r="R275" s="12"/>
      <c r="S275" s="12"/>
      <c r="T275" s="13"/>
      <c r="U275" s="12"/>
      <c r="V275" s="12"/>
      <c r="W275" s="14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576"/>
    </row>
    <row r="276" spans="1:37" customFormat="1" ht="12" customHeight="1" thickBot="1" x14ac:dyDescent="0.3">
      <c r="A276" s="23">
        <v>1</v>
      </c>
      <c r="B276" s="15"/>
      <c r="C276" s="310" t="s">
        <v>54</v>
      </c>
      <c r="D276" s="11" t="s">
        <v>78</v>
      </c>
      <c r="E276" s="502">
        <v>2009</v>
      </c>
      <c r="F276" s="387">
        <v>11</v>
      </c>
      <c r="G276" s="62">
        <v>950</v>
      </c>
      <c r="H276" s="95">
        <v>109</v>
      </c>
      <c r="I276" s="96">
        <v>1059</v>
      </c>
      <c r="J276" s="62">
        <v>954</v>
      </c>
      <c r="K276" s="90">
        <v>42</v>
      </c>
      <c r="L276" s="96">
        <v>996</v>
      </c>
      <c r="M276" s="75">
        <v>130</v>
      </c>
      <c r="N276" s="75">
        <v>2190</v>
      </c>
      <c r="O276" s="195" t="s">
        <v>5</v>
      </c>
      <c r="P276" s="34"/>
      <c r="Q276" s="13"/>
      <c r="R276" s="12"/>
      <c r="S276" s="12"/>
      <c r="T276" s="13"/>
      <c r="U276" s="12"/>
      <c r="V276" s="12"/>
      <c r="W276" s="14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579"/>
    </row>
    <row r="277" spans="1:37" customFormat="1" ht="12" customHeight="1" x14ac:dyDescent="0.25">
      <c r="A277" s="23">
        <v>1</v>
      </c>
      <c r="B277" s="15"/>
      <c r="C277" s="310"/>
      <c r="D277" s="11"/>
      <c r="E277" s="503">
        <v>2010</v>
      </c>
      <c r="F277" s="385">
        <v>-1</v>
      </c>
      <c r="G277" s="97">
        <v>1090</v>
      </c>
      <c r="H277" s="98">
        <v>116</v>
      </c>
      <c r="I277" s="99">
        <f>SUM(H277,G277)</f>
        <v>1206</v>
      </c>
      <c r="J277" s="97">
        <v>655</v>
      </c>
      <c r="K277" s="111">
        <v>11</v>
      </c>
      <c r="L277" s="99">
        <f>SUM(K277,J277)</f>
        <v>666</v>
      </c>
      <c r="M277" s="77">
        <v>11</v>
      </c>
      <c r="N277" s="82">
        <v>2550</v>
      </c>
      <c r="O277" s="194" t="s">
        <v>5</v>
      </c>
      <c r="P277" s="34"/>
      <c r="Q277" s="13"/>
      <c r="R277" s="12"/>
      <c r="S277" s="12"/>
      <c r="T277" s="13"/>
      <c r="U277" s="12"/>
      <c r="V277" s="12"/>
      <c r="W277" s="14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579"/>
    </row>
    <row r="278" spans="1:37" s="298" customFormat="1" ht="12" customHeight="1" x14ac:dyDescent="0.2">
      <c r="A278" s="23"/>
      <c r="B278" s="15"/>
      <c r="C278" s="310"/>
      <c r="D278" s="11"/>
      <c r="E278" s="503">
        <v>2011</v>
      </c>
      <c r="F278" s="385"/>
      <c r="G278" s="97">
        <v>1193</v>
      </c>
      <c r="H278" s="98">
        <v>62</v>
      </c>
      <c r="I278" s="99">
        <f>SUM(H278,G278)</f>
        <v>1255</v>
      </c>
      <c r="J278" s="97">
        <v>235</v>
      </c>
      <c r="K278" s="111">
        <v>5</v>
      </c>
      <c r="L278" s="99">
        <f>SUM(K278,J278)</f>
        <v>240</v>
      </c>
      <c r="M278" s="82">
        <v>183</v>
      </c>
      <c r="N278" s="82">
        <v>3290</v>
      </c>
      <c r="O278" s="194" t="s">
        <v>5</v>
      </c>
      <c r="P278" s="301"/>
      <c r="Q278" s="302"/>
      <c r="R278" s="303"/>
      <c r="S278" s="303"/>
      <c r="T278" s="302"/>
      <c r="U278" s="303"/>
      <c r="V278" s="303"/>
      <c r="W278" s="30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579">
        <v>3290</v>
      </c>
      <c r="AJ278" s="321"/>
      <c r="AK278" s="321"/>
    </row>
    <row r="279" spans="1:37" s="298" customFormat="1" ht="12" customHeight="1" x14ac:dyDescent="0.2">
      <c r="A279" s="23"/>
      <c r="B279" s="15"/>
      <c r="C279" s="310"/>
      <c r="D279" s="11"/>
      <c r="E279" s="503" t="s">
        <v>383</v>
      </c>
      <c r="F279" s="385"/>
      <c r="G279" s="376">
        <v>1460</v>
      </c>
      <c r="H279" s="377">
        <v>123</v>
      </c>
      <c r="I279" s="378">
        <v>1583</v>
      </c>
      <c r="J279" s="379">
        <v>316</v>
      </c>
      <c r="K279" s="377">
        <v>20</v>
      </c>
      <c r="L279" s="378">
        <v>336</v>
      </c>
      <c r="M279" s="380">
        <v>161</v>
      </c>
      <c r="N279" s="380">
        <v>3465</v>
      </c>
      <c r="O279" s="575"/>
      <c r="P279" s="301"/>
      <c r="Q279" s="302"/>
      <c r="R279" s="303"/>
      <c r="S279" s="303"/>
      <c r="T279" s="302"/>
      <c r="U279" s="303"/>
      <c r="V279" s="303"/>
      <c r="W279" s="30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579">
        <f>N278+L279-M279</f>
        <v>3465</v>
      </c>
      <c r="AJ279" s="321"/>
      <c r="AK279" s="321"/>
    </row>
    <row r="280" spans="1:37" s="298" customFormat="1" ht="12" customHeight="1" x14ac:dyDescent="0.2">
      <c r="A280" s="23"/>
      <c r="B280" s="15"/>
      <c r="C280" s="310"/>
      <c r="D280" s="11"/>
      <c r="E280" s="503">
        <v>2013</v>
      </c>
      <c r="F280" s="385"/>
      <c r="G280" s="377">
        <v>1400</v>
      </c>
      <c r="H280" s="377">
        <v>110</v>
      </c>
      <c r="I280" s="378">
        <v>1510</v>
      </c>
      <c r="J280" s="379">
        <v>250</v>
      </c>
      <c r="K280" s="377">
        <v>46</v>
      </c>
      <c r="L280" s="378">
        <v>296</v>
      </c>
      <c r="M280" s="380">
        <v>274</v>
      </c>
      <c r="N280" s="380">
        <v>3487</v>
      </c>
      <c r="O280" s="575"/>
      <c r="P280" s="301"/>
      <c r="Q280" s="302"/>
      <c r="R280" s="303"/>
      <c r="S280" s="303"/>
      <c r="T280" s="302"/>
      <c r="U280" s="303"/>
      <c r="V280" s="303"/>
      <c r="W280" s="30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579"/>
      <c r="AJ280" s="321"/>
      <c r="AK280" s="321"/>
    </row>
    <row r="281" spans="1:37" s="209" customFormat="1" ht="6.75" customHeight="1" x14ac:dyDescent="0.25">
      <c r="A281" s="23"/>
      <c r="B281" s="15"/>
      <c r="C281" s="310"/>
      <c r="D281" s="11"/>
      <c r="E281" s="503"/>
      <c r="F281" s="599">
        <v>0</v>
      </c>
      <c r="G281" s="62"/>
      <c r="H281" s="95"/>
      <c r="I281" s="96"/>
      <c r="J281" s="62"/>
      <c r="K281" s="95"/>
      <c r="L281" s="96"/>
      <c r="M281" s="75"/>
      <c r="N281" s="75"/>
      <c r="O281" s="195"/>
      <c r="P281" s="34"/>
      <c r="Q281" s="13"/>
      <c r="R281" s="12"/>
      <c r="S281" s="12"/>
      <c r="T281" s="13"/>
      <c r="U281" s="12"/>
      <c r="V281" s="12"/>
      <c r="W281" s="14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576"/>
    </row>
    <row r="282" spans="1:37" s="209" customFormat="1" ht="12" hidden="1" customHeight="1" x14ac:dyDescent="0.25">
      <c r="A282" s="23">
        <v>1</v>
      </c>
      <c r="B282" s="23"/>
      <c r="C282" s="310"/>
      <c r="D282" s="11" t="s">
        <v>79</v>
      </c>
      <c r="E282" s="503">
        <v>1995</v>
      </c>
      <c r="F282" s="599">
        <v>1</v>
      </c>
      <c r="G282" s="62">
        <v>1</v>
      </c>
      <c r="H282" s="95">
        <v>0</v>
      </c>
      <c r="I282" s="96">
        <v>1</v>
      </c>
      <c r="J282" s="62">
        <v>0</v>
      </c>
      <c r="K282" s="95">
        <v>0</v>
      </c>
      <c r="L282" s="96">
        <v>0</v>
      </c>
      <c r="M282" s="75">
        <v>0</v>
      </c>
      <c r="N282" s="76">
        <v>0</v>
      </c>
      <c r="O282" s="194"/>
      <c r="P282" s="31"/>
      <c r="Q282" s="5"/>
      <c r="R282" s="4"/>
      <c r="S282" s="4"/>
      <c r="T282" s="5"/>
      <c r="U282" s="4"/>
      <c r="V282" s="4"/>
      <c r="W282" s="6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576"/>
    </row>
    <row r="283" spans="1:37" s="209" customFormat="1" ht="12" hidden="1" customHeight="1" x14ac:dyDescent="0.25">
      <c r="A283" s="23">
        <v>1</v>
      </c>
      <c r="B283" s="23"/>
      <c r="C283" s="310" t="s">
        <v>15</v>
      </c>
      <c r="D283" s="11" t="s">
        <v>79</v>
      </c>
      <c r="E283" s="503">
        <v>1996</v>
      </c>
      <c r="F283" s="599">
        <v>2</v>
      </c>
      <c r="G283" s="62">
        <v>7</v>
      </c>
      <c r="H283" s="95">
        <v>285</v>
      </c>
      <c r="I283" s="96">
        <v>292</v>
      </c>
      <c r="J283" s="62">
        <v>0</v>
      </c>
      <c r="K283" s="95">
        <v>0</v>
      </c>
      <c r="L283" s="96">
        <v>0</v>
      </c>
      <c r="M283" s="75">
        <v>0</v>
      </c>
      <c r="N283" s="76">
        <v>0</v>
      </c>
      <c r="O283" s="194"/>
      <c r="P283" s="31"/>
      <c r="Q283" s="5"/>
      <c r="R283" s="4"/>
      <c r="S283" s="4"/>
      <c r="T283" s="5"/>
      <c r="U283" s="4"/>
      <c r="V283" s="4"/>
      <c r="W283" s="6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576"/>
    </row>
    <row r="284" spans="1:37" s="209" customFormat="1" ht="12" hidden="1" customHeight="1" x14ac:dyDescent="0.25">
      <c r="A284" s="23">
        <v>1</v>
      </c>
      <c r="B284" s="23"/>
      <c r="C284" s="310" t="s">
        <v>15</v>
      </c>
      <c r="D284" s="11" t="s">
        <v>79</v>
      </c>
      <c r="E284" s="503">
        <v>1997</v>
      </c>
      <c r="F284" s="599">
        <v>3</v>
      </c>
      <c r="G284" s="62">
        <v>5</v>
      </c>
      <c r="H284" s="95">
        <v>26</v>
      </c>
      <c r="I284" s="96">
        <v>31</v>
      </c>
      <c r="J284" s="62">
        <v>3</v>
      </c>
      <c r="K284" s="95">
        <v>156</v>
      </c>
      <c r="L284" s="96">
        <v>159</v>
      </c>
      <c r="M284" s="75">
        <v>2</v>
      </c>
      <c r="N284" s="76">
        <v>157</v>
      </c>
      <c r="O284" s="194"/>
      <c r="P284" s="31"/>
      <c r="Q284" s="5"/>
      <c r="R284" s="4"/>
      <c r="S284" s="4"/>
      <c r="T284" s="5"/>
      <c r="U284" s="4"/>
      <c r="V284" s="4"/>
      <c r="W284" s="6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576"/>
    </row>
    <row r="285" spans="1:37" s="209" customFormat="1" ht="12" hidden="1" customHeight="1" x14ac:dyDescent="0.25">
      <c r="A285" s="23">
        <v>1</v>
      </c>
      <c r="B285" s="23"/>
      <c r="C285" s="310" t="s">
        <v>15</v>
      </c>
      <c r="D285" s="11" t="s">
        <v>79</v>
      </c>
      <c r="E285" s="503">
        <v>1998</v>
      </c>
      <c r="F285" s="599">
        <v>4</v>
      </c>
      <c r="G285" s="62">
        <v>0</v>
      </c>
      <c r="H285" s="95">
        <v>95</v>
      </c>
      <c r="I285" s="96">
        <v>95</v>
      </c>
      <c r="J285" s="62">
        <v>2</v>
      </c>
      <c r="K285" s="95">
        <v>48</v>
      </c>
      <c r="L285" s="96">
        <v>50</v>
      </c>
      <c r="M285" s="76">
        <v>1</v>
      </c>
      <c r="N285" s="76">
        <v>206</v>
      </c>
      <c r="O285" s="194"/>
      <c r="P285" s="31"/>
      <c r="Q285" s="5"/>
      <c r="R285" s="4"/>
      <c r="S285" s="4"/>
      <c r="T285" s="5"/>
      <c r="U285" s="4"/>
      <c r="V285" s="4"/>
      <c r="W285" s="6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576"/>
    </row>
    <row r="286" spans="1:37" s="209" customFormat="1" ht="12" hidden="1" customHeight="1" x14ac:dyDescent="0.25">
      <c r="A286" s="23">
        <v>1</v>
      </c>
      <c r="B286" s="23"/>
      <c r="C286" s="310" t="s">
        <v>15</v>
      </c>
      <c r="D286" s="11" t="s">
        <v>79</v>
      </c>
      <c r="E286" s="503">
        <v>1999</v>
      </c>
      <c r="F286" s="599">
        <v>5</v>
      </c>
      <c r="G286" s="62">
        <v>6</v>
      </c>
      <c r="H286" s="95">
        <v>48</v>
      </c>
      <c r="I286" s="96">
        <v>54</v>
      </c>
      <c r="J286" s="62">
        <v>2</v>
      </c>
      <c r="K286" s="95">
        <v>50</v>
      </c>
      <c r="L286" s="96">
        <v>52</v>
      </c>
      <c r="M286" s="76">
        <v>32</v>
      </c>
      <c r="N286" s="76">
        <v>226</v>
      </c>
      <c r="O286" s="194"/>
      <c r="P286" s="31"/>
      <c r="Q286" s="5"/>
      <c r="R286" s="4"/>
      <c r="S286" s="4"/>
      <c r="T286" s="5"/>
      <c r="U286" s="4"/>
      <c r="V286" s="4"/>
      <c r="W286" s="6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576"/>
    </row>
    <row r="287" spans="1:37" s="209" customFormat="1" ht="12" hidden="1" customHeight="1" x14ac:dyDescent="0.25">
      <c r="A287" s="23">
        <v>1</v>
      </c>
      <c r="B287" s="23"/>
      <c r="C287" s="310" t="s">
        <v>15</v>
      </c>
      <c r="D287" s="11" t="s">
        <v>79</v>
      </c>
      <c r="E287" s="503">
        <v>2000</v>
      </c>
      <c r="F287" s="599">
        <v>6</v>
      </c>
      <c r="G287" s="62">
        <v>9</v>
      </c>
      <c r="H287" s="95">
        <v>72</v>
      </c>
      <c r="I287" s="96">
        <v>81</v>
      </c>
      <c r="J287" s="62">
        <v>3</v>
      </c>
      <c r="K287" s="95">
        <v>48</v>
      </c>
      <c r="L287" s="96">
        <v>51</v>
      </c>
      <c r="M287" s="76">
        <v>36</v>
      </c>
      <c r="N287" s="76">
        <v>241</v>
      </c>
      <c r="O287" s="194"/>
      <c r="P287" s="31"/>
      <c r="Q287" s="5"/>
      <c r="R287" s="4"/>
      <c r="S287" s="4"/>
      <c r="T287" s="5"/>
      <c r="U287" s="4"/>
      <c r="V287" s="4"/>
      <c r="W287" s="6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576"/>
    </row>
    <row r="288" spans="1:37" s="209" customFormat="1" ht="12" hidden="1" customHeight="1" x14ac:dyDescent="0.25">
      <c r="A288" s="23">
        <v>1</v>
      </c>
      <c r="B288" s="23"/>
      <c r="C288" s="310" t="s">
        <v>15</v>
      </c>
      <c r="D288" s="11" t="s">
        <v>79</v>
      </c>
      <c r="E288" s="503">
        <v>2001</v>
      </c>
      <c r="F288" s="599">
        <v>7</v>
      </c>
      <c r="G288" s="62">
        <v>6</v>
      </c>
      <c r="H288" s="95">
        <v>33</v>
      </c>
      <c r="I288" s="96">
        <v>39</v>
      </c>
      <c r="J288" s="62">
        <v>0</v>
      </c>
      <c r="K288" s="95">
        <v>51</v>
      </c>
      <c r="L288" s="96">
        <v>51</v>
      </c>
      <c r="M288" s="76">
        <v>33</v>
      </c>
      <c r="N288" s="76">
        <v>259</v>
      </c>
      <c r="O288" s="194"/>
      <c r="P288" s="31"/>
      <c r="Q288" s="5"/>
      <c r="R288" s="4"/>
      <c r="S288" s="4"/>
      <c r="T288" s="5"/>
      <c r="U288" s="4"/>
      <c r="V288" s="4"/>
      <c r="W288" s="6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576"/>
    </row>
    <row r="289" spans="1:34" s="209" customFormat="1" ht="12" hidden="1" customHeight="1" x14ac:dyDescent="0.25">
      <c r="A289" s="23">
        <v>1</v>
      </c>
      <c r="B289" s="23"/>
      <c r="C289" s="310" t="s">
        <v>15</v>
      </c>
      <c r="D289" s="11" t="s">
        <v>79</v>
      </c>
      <c r="E289" s="503">
        <v>2002</v>
      </c>
      <c r="F289" s="599">
        <v>8</v>
      </c>
      <c r="G289" s="62">
        <v>1</v>
      </c>
      <c r="H289" s="95">
        <v>80</v>
      </c>
      <c r="I289" s="96">
        <v>81</v>
      </c>
      <c r="J289" s="62">
        <v>5</v>
      </c>
      <c r="K289" s="95">
        <v>34</v>
      </c>
      <c r="L289" s="96">
        <v>39</v>
      </c>
      <c r="M289" s="76">
        <v>44</v>
      </c>
      <c r="N289" s="76">
        <v>254</v>
      </c>
      <c r="O289" s="194"/>
      <c r="P289" s="31"/>
      <c r="Q289" s="5"/>
      <c r="R289" s="4"/>
      <c r="S289" s="4"/>
      <c r="T289" s="5"/>
      <c r="U289" s="4"/>
      <c r="V289" s="4"/>
      <c r="W289" s="6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576"/>
    </row>
    <row r="290" spans="1:34" s="209" customFormat="1" ht="12" hidden="1" customHeight="1" x14ac:dyDescent="0.25">
      <c r="A290" s="23">
        <v>1</v>
      </c>
      <c r="B290" s="23"/>
      <c r="C290" s="310" t="s">
        <v>15</v>
      </c>
      <c r="D290" s="11" t="s">
        <v>79</v>
      </c>
      <c r="E290" s="503">
        <v>2003</v>
      </c>
      <c r="F290" s="600">
        <v>9</v>
      </c>
      <c r="G290" s="62">
        <v>4</v>
      </c>
      <c r="H290" s="95">
        <v>98</v>
      </c>
      <c r="I290" s="96">
        <v>102</v>
      </c>
      <c r="J290" s="62">
        <v>1</v>
      </c>
      <c r="K290" s="95">
        <v>48</v>
      </c>
      <c r="L290" s="96">
        <v>49</v>
      </c>
      <c r="M290" s="76">
        <v>40</v>
      </c>
      <c r="N290" s="76">
        <v>263</v>
      </c>
      <c r="O290" s="194"/>
      <c r="P290" s="31"/>
      <c r="Q290" s="5"/>
      <c r="R290" s="4"/>
      <c r="S290" s="4"/>
      <c r="T290" s="5"/>
      <c r="U290" s="4"/>
      <c r="V290" s="4"/>
      <c r="W290" s="6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576"/>
    </row>
    <row r="291" spans="1:34" s="209" customFormat="1" ht="12" hidden="1" customHeight="1" x14ac:dyDescent="0.25">
      <c r="A291" s="23">
        <v>1</v>
      </c>
      <c r="B291" s="23"/>
      <c r="C291" s="310" t="s">
        <v>15</v>
      </c>
      <c r="D291" s="11" t="s">
        <v>79</v>
      </c>
      <c r="E291" s="503">
        <v>2004</v>
      </c>
      <c r="F291" s="599">
        <v>10</v>
      </c>
      <c r="G291" s="62">
        <v>13</v>
      </c>
      <c r="H291" s="95">
        <v>89</v>
      </c>
      <c r="I291" s="96">
        <v>102</v>
      </c>
      <c r="J291" s="62">
        <v>5</v>
      </c>
      <c r="K291" s="95">
        <v>63</v>
      </c>
      <c r="L291" s="96">
        <v>68</v>
      </c>
      <c r="M291" s="75">
        <v>41</v>
      </c>
      <c r="N291" s="75">
        <v>290</v>
      </c>
      <c r="O291" s="194"/>
      <c r="P291" s="31"/>
      <c r="Q291" s="5"/>
      <c r="R291" s="4"/>
      <c r="S291" s="4"/>
      <c r="T291" s="5"/>
      <c r="U291" s="4"/>
      <c r="V291" s="4"/>
      <c r="W291" s="6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576"/>
    </row>
    <row r="292" spans="1:34" s="209" customFormat="1" ht="12" hidden="1" customHeight="1" x14ac:dyDescent="0.25">
      <c r="A292" s="23">
        <v>1</v>
      </c>
      <c r="B292" s="23"/>
      <c r="C292" s="310" t="s">
        <v>15</v>
      </c>
      <c r="D292" s="11" t="s">
        <v>79</v>
      </c>
      <c r="E292" s="502">
        <v>2006</v>
      </c>
      <c r="F292" s="600">
        <v>13</v>
      </c>
      <c r="G292" s="62">
        <v>10</v>
      </c>
      <c r="H292" s="95">
        <v>116</v>
      </c>
      <c r="I292" s="96">
        <v>126</v>
      </c>
      <c r="J292" s="62">
        <v>4</v>
      </c>
      <c r="K292" s="95">
        <v>57</v>
      </c>
      <c r="L292" s="96">
        <v>61</v>
      </c>
      <c r="M292" s="75">
        <v>38</v>
      </c>
      <c r="N292" s="75">
        <v>338</v>
      </c>
      <c r="O292" s="194"/>
      <c r="P292" s="26"/>
      <c r="Q292" s="4"/>
      <c r="R292" s="4"/>
      <c r="S292" s="4"/>
      <c r="T292" s="4"/>
      <c r="U292" s="4"/>
      <c r="V292" s="4"/>
      <c r="W292" s="4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576"/>
    </row>
    <row r="293" spans="1:34" s="209" customFormat="1" ht="12" hidden="1" customHeight="1" thickBot="1" x14ac:dyDescent="0.3">
      <c r="A293" s="23">
        <v>1</v>
      </c>
      <c r="B293" s="23"/>
      <c r="C293" s="30"/>
      <c r="D293" s="11" t="s">
        <v>79</v>
      </c>
      <c r="E293" s="502">
        <v>2007</v>
      </c>
      <c r="F293" s="464">
        <v>14</v>
      </c>
      <c r="G293" s="62">
        <v>5</v>
      </c>
      <c r="H293" s="95">
        <v>120</v>
      </c>
      <c r="I293" s="96">
        <v>125</v>
      </c>
      <c r="J293" s="62">
        <v>6</v>
      </c>
      <c r="K293" s="95">
        <v>51</v>
      </c>
      <c r="L293" s="96">
        <v>57</v>
      </c>
      <c r="M293" s="75">
        <v>70</v>
      </c>
      <c r="N293" s="75">
        <v>325</v>
      </c>
      <c r="O293" s="194"/>
      <c r="P293" s="26"/>
      <c r="Q293" s="5"/>
      <c r="R293" s="4"/>
      <c r="S293" s="4"/>
      <c r="T293" s="5"/>
      <c r="U293" s="4"/>
      <c r="V293" s="4"/>
      <c r="W293" s="6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576"/>
    </row>
    <row r="294" spans="1:34" customFormat="1" ht="12" hidden="1" customHeight="1" x14ac:dyDescent="0.25">
      <c r="A294" s="23">
        <v>1</v>
      </c>
      <c r="B294" s="23"/>
      <c r="C294" s="310" t="s">
        <v>15</v>
      </c>
      <c r="D294" s="11" t="s">
        <v>79</v>
      </c>
      <c r="E294" s="502">
        <v>2008</v>
      </c>
      <c r="F294" s="465">
        <v>0</v>
      </c>
      <c r="G294" s="62">
        <v>15</v>
      </c>
      <c r="H294" s="95">
        <v>100</v>
      </c>
      <c r="I294" s="96">
        <v>115</v>
      </c>
      <c r="J294" s="62">
        <v>12</v>
      </c>
      <c r="K294" s="95">
        <v>50</v>
      </c>
      <c r="L294" s="96">
        <v>62</v>
      </c>
      <c r="M294" s="75">
        <v>44</v>
      </c>
      <c r="N294" s="75">
        <v>343</v>
      </c>
      <c r="O294" s="194"/>
      <c r="P294" s="26"/>
      <c r="Q294" s="5"/>
      <c r="R294" s="4"/>
      <c r="S294" s="4"/>
      <c r="T294" s="5"/>
      <c r="U294" s="4"/>
      <c r="V294" s="4"/>
      <c r="W294" s="6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576"/>
    </row>
    <row r="295" spans="1:34" customFormat="1" ht="12" customHeight="1" x14ac:dyDescent="0.25">
      <c r="A295" s="23">
        <v>1</v>
      </c>
      <c r="B295" s="23"/>
      <c r="C295" s="310" t="s">
        <v>15</v>
      </c>
      <c r="D295" s="11" t="s">
        <v>79</v>
      </c>
      <c r="E295" s="502">
        <v>2009</v>
      </c>
      <c r="F295" s="465">
        <v>1</v>
      </c>
      <c r="G295" s="62">
        <v>19</v>
      </c>
      <c r="H295" s="95">
        <v>60</v>
      </c>
      <c r="I295" s="96">
        <v>79</v>
      </c>
      <c r="J295" s="62">
        <v>5</v>
      </c>
      <c r="K295" s="90">
        <v>89</v>
      </c>
      <c r="L295" s="96">
        <v>94</v>
      </c>
      <c r="M295" s="75">
        <v>48</v>
      </c>
      <c r="N295" s="75">
        <v>389</v>
      </c>
      <c r="O295" s="194"/>
      <c r="P295" s="26"/>
      <c r="Q295" s="5"/>
      <c r="R295" s="4"/>
      <c r="S295" s="4"/>
      <c r="T295" s="5"/>
      <c r="U295" s="4"/>
      <c r="V295" s="4"/>
      <c r="W295" s="6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576"/>
    </row>
    <row r="296" spans="1:34" customFormat="1" ht="12" customHeight="1" thickBot="1" x14ac:dyDescent="0.3">
      <c r="A296" s="23">
        <v>1</v>
      </c>
      <c r="B296" s="23"/>
      <c r="C296" s="310"/>
      <c r="D296" s="11"/>
      <c r="E296" s="503">
        <v>2010</v>
      </c>
      <c r="F296" s="466"/>
      <c r="G296" s="444">
        <v>17</v>
      </c>
      <c r="H296" s="445">
        <v>96</v>
      </c>
      <c r="I296" s="446">
        <f>SUM(H296,G296)</f>
        <v>113</v>
      </c>
      <c r="J296" s="444">
        <v>2</v>
      </c>
      <c r="K296" s="447">
        <v>88</v>
      </c>
      <c r="L296" s="446">
        <f>SUM(K296,J296)</f>
        <v>90</v>
      </c>
      <c r="M296" s="77">
        <v>76</v>
      </c>
      <c r="N296" s="77">
        <v>403</v>
      </c>
      <c r="O296" s="194"/>
      <c r="P296" s="26"/>
      <c r="Q296" s="5"/>
      <c r="R296" s="4"/>
      <c r="S296" s="4"/>
      <c r="T296" s="5"/>
      <c r="U296" s="4"/>
      <c r="V296" s="4"/>
      <c r="W296" s="6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579"/>
    </row>
    <row r="297" spans="1:34" s="298" customFormat="1" ht="12" customHeight="1" x14ac:dyDescent="0.2">
      <c r="A297" s="23"/>
      <c r="B297" s="23"/>
      <c r="C297" s="310"/>
      <c r="D297" s="11"/>
      <c r="E297" s="503">
        <v>2011</v>
      </c>
      <c r="F297" s="465"/>
      <c r="G297" s="444">
        <v>14</v>
      </c>
      <c r="H297" s="445">
        <v>100</v>
      </c>
      <c r="I297" s="446">
        <f>SUM(H297,G297)</f>
        <v>114</v>
      </c>
      <c r="J297" s="444">
        <v>13</v>
      </c>
      <c r="K297" s="447">
        <v>88</v>
      </c>
      <c r="L297" s="446">
        <f>SUM(K297,J297)</f>
        <v>101</v>
      </c>
      <c r="M297" s="77">
        <v>63</v>
      </c>
      <c r="N297" s="77">
        <v>441</v>
      </c>
      <c r="O297" s="575"/>
      <c r="P297" s="295"/>
      <c r="Q297" s="296"/>
      <c r="R297" s="297"/>
      <c r="S297" s="297"/>
      <c r="T297" s="296"/>
      <c r="U297" s="297"/>
      <c r="V297" s="297"/>
      <c r="W297" s="300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579">
        <f>N296+L297-M297</f>
        <v>441</v>
      </c>
    </row>
    <row r="298" spans="1:34" s="484" customFormat="1" ht="12" customHeight="1" x14ac:dyDescent="0.2">
      <c r="A298" s="23"/>
      <c r="B298" s="23"/>
      <c r="C298" s="310"/>
      <c r="D298" s="11"/>
      <c r="E298" s="503" t="s">
        <v>383</v>
      </c>
      <c r="F298" s="482"/>
      <c r="G298" s="376">
        <v>6</v>
      </c>
      <c r="H298" s="377">
        <v>113</v>
      </c>
      <c r="I298" s="378">
        <v>119</v>
      </c>
      <c r="J298" s="379">
        <v>8</v>
      </c>
      <c r="K298" s="377">
        <v>91</v>
      </c>
      <c r="L298" s="378">
        <v>99</v>
      </c>
      <c r="M298" s="380">
        <v>65</v>
      </c>
      <c r="N298" s="380">
        <v>475</v>
      </c>
      <c r="O298" s="575"/>
      <c r="P298" s="295"/>
      <c r="Q298" s="296"/>
      <c r="R298" s="297"/>
      <c r="S298" s="297"/>
      <c r="T298" s="296"/>
      <c r="U298" s="297"/>
      <c r="V298" s="297"/>
      <c r="W298" s="300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579">
        <f>N297+L298-M298</f>
        <v>475</v>
      </c>
    </row>
    <row r="299" spans="1:34" s="484" customFormat="1" ht="12" customHeight="1" x14ac:dyDescent="0.2">
      <c r="A299" s="23"/>
      <c r="B299" s="23"/>
      <c r="C299" s="310"/>
      <c r="D299" s="11"/>
      <c r="E299" s="503">
        <v>2013</v>
      </c>
      <c r="F299" s="482"/>
      <c r="G299" s="377">
        <v>13</v>
      </c>
      <c r="H299" s="377">
        <v>80</v>
      </c>
      <c r="I299" s="378">
        <v>93</v>
      </c>
      <c r="J299" s="379">
        <v>9</v>
      </c>
      <c r="K299" s="377">
        <v>81</v>
      </c>
      <c r="L299" s="378">
        <v>90</v>
      </c>
      <c r="M299" s="380">
        <v>69</v>
      </c>
      <c r="N299" s="380">
        <v>496</v>
      </c>
      <c r="O299" s="575"/>
      <c r="P299" s="295"/>
      <c r="Q299" s="296"/>
      <c r="R299" s="297"/>
      <c r="S299" s="297"/>
      <c r="T299" s="296"/>
      <c r="U299" s="297"/>
      <c r="V299" s="297"/>
      <c r="W299" s="300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579"/>
    </row>
    <row r="300" spans="1:34" s="166" customFormat="1" ht="6.75" customHeight="1" thickBot="1" x14ac:dyDescent="0.25">
      <c r="A300" s="23"/>
      <c r="B300" s="27"/>
      <c r="C300" s="310"/>
      <c r="D300" s="11"/>
      <c r="E300" s="503"/>
      <c r="F300" s="385">
        <v>0</v>
      </c>
      <c r="G300" s="62"/>
      <c r="H300" s="95"/>
      <c r="I300" s="96"/>
      <c r="J300" s="62"/>
      <c r="K300" s="95"/>
      <c r="L300" s="96"/>
      <c r="M300" s="75"/>
      <c r="N300" s="75"/>
      <c r="O300" s="194"/>
      <c r="P300" s="26"/>
      <c r="Q300" s="5"/>
      <c r="R300" s="4"/>
      <c r="S300" s="4"/>
      <c r="T300" s="5"/>
      <c r="U300" s="4"/>
      <c r="V300" s="4"/>
      <c r="W300" s="6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485"/>
    </row>
    <row r="301" spans="1:34" s="166" customFormat="1" ht="12" customHeight="1" x14ac:dyDescent="0.2">
      <c r="A301" s="23">
        <v>1</v>
      </c>
      <c r="B301" s="16"/>
      <c r="C301" s="310" t="s">
        <v>132</v>
      </c>
      <c r="D301" s="11" t="s">
        <v>195</v>
      </c>
      <c r="E301" s="504">
        <v>2009</v>
      </c>
      <c r="F301" s="386">
        <v>1</v>
      </c>
      <c r="G301" s="62">
        <v>0</v>
      </c>
      <c r="H301" s="95">
        <v>0</v>
      </c>
      <c r="I301" s="96">
        <v>0</v>
      </c>
      <c r="J301" s="62">
        <v>0</v>
      </c>
      <c r="K301" s="90">
        <v>0</v>
      </c>
      <c r="L301" s="96">
        <v>0</v>
      </c>
      <c r="M301" s="75">
        <v>0</v>
      </c>
      <c r="N301" s="75">
        <v>0</v>
      </c>
      <c r="O301" s="195"/>
      <c r="P301" s="40"/>
      <c r="Q301" s="41"/>
      <c r="R301" s="42"/>
      <c r="S301" s="42"/>
      <c r="T301" s="41"/>
      <c r="U301" s="42"/>
      <c r="V301" s="42"/>
      <c r="W301" s="43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485"/>
    </row>
    <row r="302" spans="1:34" s="166" customFormat="1" ht="12" customHeight="1" x14ac:dyDescent="0.2">
      <c r="A302" s="23">
        <v>1</v>
      </c>
      <c r="B302" s="23"/>
      <c r="D302" s="11"/>
      <c r="E302" s="503">
        <v>2010</v>
      </c>
      <c r="F302" s="385">
        <v>-6</v>
      </c>
      <c r="G302" s="62">
        <v>5</v>
      </c>
      <c r="H302" s="95">
        <v>0</v>
      </c>
      <c r="I302" s="446">
        <f>SUM(H302,G302)</f>
        <v>5</v>
      </c>
      <c r="J302" s="62">
        <v>0</v>
      </c>
      <c r="K302" s="90">
        <v>0</v>
      </c>
      <c r="L302" s="446">
        <f>SUM(K302,J302)</f>
        <v>0</v>
      </c>
      <c r="M302" s="75">
        <v>0</v>
      </c>
      <c r="N302" s="75">
        <v>0</v>
      </c>
      <c r="O302" s="194"/>
      <c r="P302" s="26"/>
      <c r="Q302" s="5"/>
      <c r="R302" s="4"/>
      <c r="S302" s="4"/>
      <c r="T302" s="5"/>
      <c r="U302" s="4"/>
      <c r="V302" s="4"/>
      <c r="W302" s="6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485"/>
    </row>
    <row r="303" spans="1:34" s="166" customFormat="1" ht="12" customHeight="1" x14ac:dyDescent="0.2">
      <c r="A303" s="23"/>
      <c r="B303" s="23"/>
      <c r="C303" s="310"/>
      <c r="D303" s="11"/>
      <c r="E303" s="503">
        <v>2011</v>
      </c>
      <c r="F303" s="385"/>
      <c r="G303" s="62">
        <v>3</v>
      </c>
      <c r="H303" s="95">
        <v>2</v>
      </c>
      <c r="I303" s="446">
        <f>SUM(H303,G303)</f>
        <v>5</v>
      </c>
      <c r="J303" s="62">
        <v>0</v>
      </c>
      <c r="K303" s="90">
        <v>0</v>
      </c>
      <c r="L303" s="446">
        <f>SUM(K303,J303)</f>
        <v>0</v>
      </c>
      <c r="M303" s="75">
        <v>0</v>
      </c>
      <c r="N303" s="75">
        <v>0</v>
      </c>
      <c r="O303" s="194"/>
      <c r="P303" s="26"/>
      <c r="Q303" s="5"/>
      <c r="R303" s="4"/>
      <c r="S303" s="4"/>
      <c r="T303" s="5"/>
      <c r="U303" s="4"/>
      <c r="V303" s="4"/>
      <c r="W303" s="6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476">
        <f>N302+L303-M303</f>
        <v>0</v>
      </c>
    </row>
    <row r="304" spans="1:34" s="166" customFormat="1" ht="12" customHeight="1" x14ac:dyDescent="0.2">
      <c r="A304" s="23"/>
      <c r="B304" s="23"/>
      <c r="C304" s="310"/>
      <c r="D304" s="11"/>
      <c r="E304" s="503" t="s">
        <v>383</v>
      </c>
      <c r="F304" s="385"/>
      <c r="G304" s="444" t="s">
        <v>332</v>
      </c>
      <c r="H304" s="445" t="s">
        <v>332</v>
      </c>
      <c r="I304" s="446" t="s">
        <v>332</v>
      </c>
      <c r="J304" s="444" t="s">
        <v>332</v>
      </c>
      <c r="K304" s="445" t="s">
        <v>332</v>
      </c>
      <c r="L304" s="446" t="s">
        <v>332</v>
      </c>
      <c r="M304" s="443" t="s">
        <v>332</v>
      </c>
      <c r="N304" s="443" t="s">
        <v>332</v>
      </c>
      <c r="O304" s="194"/>
      <c r="P304" s="26"/>
      <c r="Q304" s="5"/>
      <c r="R304" s="4"/>
      <c r="S304" s="4"/>
      <c r="T304" s="5"/>
      <c r="U304" s="4"/>
      <c r="V304" s="4"/>
      <c r="W304" s="6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476">
        <v>0</v>
      </c>
    </row>
    <row r="305" spans="1:34" s="166" customFormat="1" ht="12" customHeight="1" x14ac:dyDescent="0.2">
      <c r="A305" s="23"/>
      <c r="B305" s="23"/>
      <c r="C305" s="310"/>
      <c r="D305" s="11"/>
      <c r="E305" s="503">
        <v>2013</v>
      </c>
      <c r="F305" s="385"/>
      <c r="G305" s="444">
        <v>1</v>
      </c>
      <c r="H305" s="445">
        <v>7</v>
      </c>
      <c r="I305" s="446">
        <v>8</v>
      </c>
      <c r="J305" s="444">
        <v>1</v>
      </c>
      <c r="K305" s="445">
        <v>3</v>
      </c>
      <c r="L305" s="446">
        <v>4</v>
      </c>
      <c r="M305" s="443">
        <v>0</v>
      </c>
      <c r="N305" s="443">
        <v>7</v>
      </c>
      <c r="O305" s="194"/>
      <c r="P305" s="26"/>
      <c r="Q305" s="5"/>
      <c r="R305" s="4"/>
      <c r="S305" s="4"/>
      <c r="T305" s="5"/>
      <c r="U305" s="4"/>
      <c r="V305" s="4"/>
      <c r="W305" s="6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476"/>
    </row>
    <row r="306" spans="1:34" s="166" customFormat="1" ht="6.75" customHeight="1" thickBot="1" x14ac:dyDescent="0.25">
      <c r="A306" s="23"/>
      <c r="B306" s="44"/>
      <c r="C306" s="310"/>
      <c r="D306" s="11"/>
      <c r="E306" s="504"/>
      <c r="F306" s="386">
        <v>2</v>
      </c>
      <c r="G306" s="62"/>
      <c r="H306" s="95"/>
      <c r="I306" s="96"/>
      <c r="J306" s="62"/>
      <c r="K306" s="95"/>
      <c r="L306" s="96"/>
      <c r="M306" s="75"/>
      <c r="N306" s="75"/>
      <c r="O306" s="195"/>
      <c r="P306" s="40"/>
      <c r="Q306" s="41"/>
      <c r="R306" s="42"/>
      <c r="S306" s="42"/>
      <c r="T306" s="41"/>
      <c r="U306" s="42"/>
      <c r="V306" s="42"/>
      <c r="W306" s="43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485"/>
    </row>
    <row r="307" spans="1:34" s="166" customFormat="1" ht="12" hidden="1" customHeight="1" x14ac:dyDescent="0.2">
      <c r="A307" s="23">
        <v>1</v>
      </c>
      <c r="B307" s="2" t="s">
        <v>121</v>
      </c>
      <c r="C307" s="310"/>
      <c r="D307" s="11" t="s">
        <v>80</v>
      </c>
      <c r="E307" s="503">
        <v>1993</v>
      </c>
      <c r="F307" s="385">
        <v>3</v>
      </c>
      <c r="G307" s="62">
        <v>51</v>
      </c>
      <c r="H307" s="95">
        <v>39</v>
      </c>
      <c r="I307" s="96">
        <v>90</v>
      </c>
      <c r="J307" s="62">
        <v>0</v>
      </c>
      <c r="K307" s="95">
        <v>0</v>
      </c>
      <c r="L307" s="96">
        <v>0</v>
      </c>
      <c r="M307" s="75">
        <v>0</v>
      </c>
      <c r="N307" s="76">
        <v>0</v>
      </c>
      <c r="O307" s="194"/>
      <c r="P307" s="26"/>
      <c r="Q307" s="5"/>
      <c r="R307" s="4"/>
      <c r="S307" s="4"/>
      <c r="T307" s="5"/>
      <c r="U307" s="4"/>
      <c r="V307" s="4"/>
      <c r="W307" s="6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485"/>
    </row>
    <row r="308" spans="1:34" s="166" customFormat="1" ht="12" hidden="1" customHeight="1" x14ac:dyDescent="0.2">
      <c r="A308" s="23">
        <v>1</v>
      </c>
      <c r="B308" s="2" t="s">
        <v>121</v>
      </c>
      <c r="C308" s="310" t="s">
        <v>16</v>
      </c>
      <c r="D308" s="11" t="s">
        <v>80</v>
      </c>
      <c r="E308" s="503">
        <v>1994</v>
      </c>
      <c r="F308" s="385">
        <v>4</v>
      </c>
      <c r="G308" s="62">
        <v>71</v>
      </c>
      <c r="H308" s="95">
        <v>49</v>
      </c>
      <c r="I308" s="96">
        <v>120</v>
      </c>
      <c r="J308" s="62">
        <v>59</v>
      </c>
      <c r="K308" s="95">
        <v>33</v>
      </c>
      <c r="L308" s="96">
        <v>92</v>
      </c>
      <c r="M308" s="75">
        <v>0</v>
      </c>
      <c r="N308" s="76">
        <v>92</v>
      </c>
      <c r="O308" s="194"/>
      <c r="P308" s="26"/>
      <c r="Q308" s="5"/>
      <c r="R308" s="4"/>
      <c r="S308" s="4"/>
      <c r="T308" s="5"/>
      <c r="U308" s="4"/>
      <c r="V308" s="4"/>
      <c r="W308" s="6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485"/>
    </row>
    <row r="309" spans="1:34" s="166" customFormat="1" ht="12" hidden="1" customHeight="1" x14ac:dyDescent="0.2">
      <c r="A309" s="23">
        <v>1</v>
      </c>
      <c r="B309" s="2" t="s">
        <v>121</v>
      </c>
      <c r="C309" s="310" t="s">
        <v>16</v>
      </c>
      <c r="D309" s="11" t="s">
        <v>80</v>
      </c>
      <c r="E309" s="503">
        <v>1995</v>
      </c>
      <c r="F309" s="385">
        <v>5</v>
      </c>
      <c r="G309" s="62">
        <v>64</v>
      </c>
      <c r="H309" s="95">
        <v>48</v>
      </c>
      <c r="I309" s="96">
        <v>112</v>
      </c>
      <c r="J309" s="62">
        <v>125</v>
      </c>
      <c r="K309" s="95">
        <v>68</v>
      </c>
      <c r="L309" s="96">
        <v>193</v>
      </c>
      <c r="M309" s="75">
        <v>2</v>
      </c>
      <c r="N309" s="76">
        <v>283</v>
      </c>
      <c r="O309" s="194"/>
      <c r="P309" s="26"/>
      <c r="Q309" s="5"/>
      <c r="R309" s="4"/>
      <c r="S309" s="4"/>
      <c r="T309" s="5"/>
      <c r="U309" s="4"/>
      <c r="V309" s="4"/>
      <c r="W309" s="6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485"/>
    </row>
    <row r="310" spans="1:34" s="166" customFormat="1" ht="12" hidden="1" customHeight="1" x14ac:dyDescent="0.2">
      <c r="A310" s="23">
        <v>1</v>
      </c>
      <c r="B310" s="2" t="s">
        <v>121</v>
      </c>
      <c r="C310" s="310" t="s">
        <v>16</v>
      </c>
      <c r="D310" s="11" t="s">
        <v>80</v>
      </c>
      <c r="E310" s="503">
        <v>1996</v>
      </c>
      <c r="F310" s="385">
        <v>6</v>
      </c>
      <c r="G310" s="62">
        <v>47</v>
      </c>
      <c r="H310" s="95">
        <v>38</v>
      </c>
      <c r="I310" s="96">
        <v>85</v>
      </c>
      <c r="J310" s="62">
        <v>53</v>
      </c>
      <c r="K310" s="95">
        <v>19</v>
      </c>
      <c r="L310" s="96">
        <v>72</v>
      </c>
      <c r="M310" s="75">
        <v>0</v>
      </c>
      <c r="N310" s="76">
        <v>355</v>
      </c>
      <c r="O310" s="194"/>
      <c r="P310" s="26"/>
      <c r="Q310" s="5"/>
      <c r="R310" s="4"/>
      <c r="S310" s="4"/>
      <c r="T310" s="5"/>
      <c r="U310" s="4"/>
      <c r="V310" s="4"/>
      <c r="W310" s="6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485"/>
    </row>
    <row r="311" spans="1:34" s="166" customFormat="1" ht="12" hidden="1" customHeight="1" x14ac:dyDescent="0.2">
      <c r="A311" s="23">
        <v>1</v>
      </c>
      <c r="B311" s="2" t="s">
        <v>121</v>
      </c>
      <c r="C311" s="310" t="s">
        <v>16</v>
      </c>
      <c r="D311" s="11" t="s">
        <v>80</v>
      </c>
      <c r="E311" s="503">
        <v>1997</v>
      </c>
      <c r="F311" s="385">
        <v>7</v>
      </c>
      <c r="G311" s="62">
        <v>40</v>
      </c>
      <c r="H311" s="95">
        <v>71</v>
      </c>
      <c r="I311" s="96">
        <v>111</v>
      </c>
      <c r="J311" s="62">
        <v>57</v>
      </c>
      <c r="K311" s="95">
        <v>23</v>
      </c>
      <c r="L311" s="96">
        <v>80</v>
      </c>
      <c r="M311" s="75">
        <v>16</v>
      </c>
      <c r="N311" s="76">
        <v>419</v>
      </c>
      <c r="O311" s="194"/>
      <c r="P311" s="26"/>
      <c r="Q311" s="5"/>
      <c r="R311" s="4"/>
      <c r="S311" s="4"/>
      <c r="T311" s="5"/>
      <c r="U311" s="4"/>
      <c r="V311" s="4"/>
      <c r="W311" s="6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485"/>
    </row>
    <row r="312" spans="1:34" s="166" customFormat="1" ht="12" hidden="1" customHeight="1" x14ac:dyDescent="0.2">
      <c r="A312" s="23">
        <v>1</v>
      </c>
      <c r="B312" s="2" t="s">
        <v>121</v>
      </c>
      <c r="C312" s="310" t="s">
        <v>16</v>
      </c>
      <c r="D312" s="11" t="s">
        <v>80</v>
      </c>
      <c r="E312" s="503">
        <v>1998</v>
      </c>
      <c r="F312" s="385">
        <v>8</v>
      </c>
      <c r="G312" s="62">
        <v>31</v>
      </c>
      <c r="H312" s="95">
        <v>65</v>
      </c>
      <c r="I312" s="96">
        <v>96</v>
      </c>
      <c r="J312" s="62">
        <v>53</v>
      </c>
      <c r="K312" s="95">
        <v>33</v>
      </c>
      <c r="L312" s="96">
        <v>86</v>
      </c>
      <c r="M312" s="76">
        <v>39</v>
      </c>
      <c r="N312" s="76">
        <v>466</v>
      </c>
      <c r="O312" s="194"/>
      <c r="P312" s="26"/>
      <c r="Q312" s="5"/>
      <c r="R312" s="4"/>
      <c r="S312" s="4"/>
      <c r="T312" s="5"/>
      <c r="U312" s="4"/>
      <c r="V312" s="4"/>
      <c r="W312" s="6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485"/>
    </row>
    <row r="313" spans="1:34" s="166" customFormat="1" ht="12" hidden="1" customHeight="1" x14ac:dyDescent="0.2">
      <c r="A313" s="23">
        <v>1</v>
      </c>
      <c r="B313" s="2" t="s">
        <v>121</v>
      </c>
      <c r="C313" s="310" t="s">
        <v>16</v>
      </c>
      <c r="D313" s="11" t="s">
        <v>80</v>
      </c>
      <c r="E313" s="503">
        <v>1999</v>
      </c>
      <c r="F313" s="385">
        <v>9</v>
      </c>
      <c r="G313" s="62">
        <v>33</v>
      </c>
      <c r="H313" s="95">
        <v>75</v>
      </c>
      <c r="I313" s="96">
        <v>108</v>
      </c>
      <c r="J313" s="62">
        <v>32</v>
      </c>
      <c r="K313" s="95">
        <v>25</v>
      </c>
      <c r="L313" s="96">
        <v>57</v>
      </c>
      <c r="M313" s="76">
        <v>31</v>
      </c>
      <c r="N313" s="76">
        <v>492</v>
      </c>
      <c r="O313" s="194"/>
      <c r="P313" s="26"/>
      <c r="Q313" s="5"/>
      <c r="R313" s="4"/>
      <c r="S313" s="4"/>
      <c r="T313" s="5"/>
      <c r="U313" s="4"/>
      <c r="V313" s="4"/>
      <c r="W313" s="6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485"/>
    </row>
    <row r="314" spans="1:34" s="166" customFormat="1" ht="12" hidden="1" customHeight="1" x14ac:dyDescent="0.2">
      <c r="A314" s="23">
        <v>1</v>
      </c>
      <c r="B314" s="2" t="s">
        <v>121</v>
      </c>
      <c r="C314" s="310" t="s">
        <v>16</v>
      </c>
      <c r="D314" s="11" t="s">
        <v>80</v>
      </c>
      <c r="E314" s="503">
        <v>2000</v>
      </c>
      <c r="F314" s="385">
        <v>10</v>
      </c>
      <c r="G314" s="62">
        <v>33</v>
      </c>
      <c r="H314" s="95">
        <v>40</v>
      </c>
      <c r="I314" s="96">
        <v>73</v>
      </c>
      <c r="J314" s="62">
        <v>14</v>
      </c>
      <c r="K314" s="95">
        <v>35</v>
      </c>
      <c r="L314" s="96">
        <v>49</v>
      </c>
      <c r="M314" s="76">
        <v>8</v>
      </c>
      <c r="N314" s="76">
        <v>533</v>
      </c>
      <c r="O314" s="194"/>
      <c r="P314" s="26"/>
      <c r="Q314" s="5"/>
      <c r="R314" s="4"/>
      <c r="S314" s="4"/>
      <c r="T314" s="5"/>
      <c r="U314" s="4"/>
      <c r="V314" s="4"/>
      <c r="W314" s="6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485"/>
    </row>
    <row r="315" spans="1:34" s="166" customFormat="1" ht="12" hidden="1" customHeight="1" x14ac:dyDescent="0.2">
      <c r="A315" s="23">
        <v>1</v>
      </c>
      <c r="B315" s="2" t="s">
        <v>121</v>
      </c>
      <c r="C315" s="310" t="s">
        <v>16</v>
      </c>
      <c r="D315" s="11" t="s">
        <v>80</v>
      </c>
      <c r="E315" s="503">
        <v>2001</v>
      </c>
      <c r="F315" s="385">
        <v>11</v>
      </c>
      <c r="G315" s="62">
        <v>57</v>
      </c>
      <c r="H315" s="95">
        <v>94</v>
      </c>
      <c r="I315" s="96">
        <v>151</v>
      </c>
      <c r="J315" s="62">
        <v>9</v>
      </c>
      <c r="K315" s="95">
        <v>40</v>
      </c>
      <c r="L315" s="96">
        <v>49</v>
      </c>
      <c r="M315" s="76">
        <v>17</v>
      </c>
      <c r="N315" s="76">
        <v>565</v>
      </c>
      <c r="O315" s="194"/>
      <c r="P315" s="26"/>
      <c r="Q315" s="5"/>
      <c r="R315" s="4"/>
      <c r="S315" s="4"/>
      <c r="T315" s="5"/>
      <c r="U315" s="4"/>
      <c r="V315" s="4"/>
      <c r="W315" s="6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485"/>
    </row>
    <row r="316" spans="1:34" s="166" customFormat="1" ht="12" hidden="1" customHeight="1" x14ac:dyDescent="0.2">
      <c r="A316" s="23">
        <v>1</v>
      </c>
      <c r="B316" s="2" t="s">
        <v>121</v>
      </c>
      <c r="C316" s="310" t="s">
        <v>16</v>
      </c>
      <c r="D316" s="11" t="s">
        <v>80</v>
      </c>
      <c r="E316" s="503">
        <v>2002</v>
      </c>
      <c r="F316" s="386">
        <v>12</v>
      </c>
      <c r="G316" s="62">
        <v>29</v>
      </c>
      <c r="H316" s="95">
        <v>97</v>
      </c>
      <c r="I316" s="96">
        <v>126</v>
      </c>
      <c r="J316" s="62">
        <v>62</v>
      </c>
      <c r="K316" s="95">
        <v>39</v>
      </c>
      <c r="L316" s="96">
        <v>101</v>
      </c>
      <c r="M316" s="76">
        <v>30</v>
      </c>
      <c r="N316" s="76">
        <v>636</v>
      </c>
      <c r="O316" s="194"/>
      <c r="P316" s="26"/>
      <c r="Q316" s="5"/>
      <c r="R316" s="4"/>
      <c r="S316" s="4"/>
      <c r="T316" s="5"/>
      <c r="U316" s="4"/>
      <c r="V316" s="4"/>
      <c r="W316" s="6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485"/>
    </row>
    <row r="317" spans="1:34" s="166" customFormat="1" ht="12" hidden="1" customHeight="1" x14ac:dyDescent="0.2">
      <c r="A317" s="23">
        <v>1</v>
      </c>
      <c r="B317" s="2" t="s">
        <v>121</v>
      </c>
      <c r="C317" s="310" t="s">
        <v>16</v>
      </c>
      <c r="D317" s="11" t="s">
        <v>80</v>
      </c>
      <c r="E317" s="503">
        <v>2003</v>
      </c>
      <c r="F317" s="385">
        <v>13</v>
      </c>
      <c r="G317" s="62">
        <v>44</v>
      </c>
      <c r="H317" s="95">
        <v>36</v>
      </c>
      <c r="I317" s="96">
        <v>80</v>
      </c>
      <c r="J317" s="62">
        <v>36</v>
      </c>
      <c r="K317" s="95">
        <v>59</v>
      </c>
      <c r="L317" s="96">
        <v>95</v>
      </c>
      <c r="M317" s="76">
        <v>19</v>
      </c>
      <c r="N317" s="76">
        <v>712</v>
      </c>
      <c r="O317" s="194"/>
      <c r="P317" s="26"/>
      <c r="Q317" s="5"/>
      <c r="R317" s="4"/>
      <c r="S317" s="4"/>
      <c r="T317" s="5"/>
      <c r="U317" s="4"/>
      <c r="V317" s="4"/>
      <c r="W317" s="6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485"/>
    </row>
    <row r="318" spans="1:34" s="166" customFormat="1" ht="12" hidden="1" customHeight="1" x14ac:dyDescent="0.2">
      <c r="A318" s="23">
        <v>1</v>
      </c>
      <c r="B318" s="2"/>
      <c r="C318" s="310" t="s">
        <v>16</v>
      </c>
      <c r="D318" s="11" t="s">
        <v>80</v>
      </c>
      <c r="E318" s="503">
        <v>2004</v>
      </c>
      <c r="F318" s="386">
        <v>14</v>
      </c>
      <c r="G318" s="62">
        <v>32</v>
      </c>
      <c r="H318" s="95">
        <v>18</v>
      </c>
      <c r="I318" s="96">
        <v>50</v>
      </c>
      <c r="J318" s="62">
        <v>28</v>
      </c>
      <c r="K318" s="95">
        <v>16</v>
      </c>
      <c r="L318" s="96">
        <v>44</v>
      </c>
      <c r="M318" s="75">
        <v>99</v>
      </c>
      <c r="N318" s="76">
        <v>657</v>
      </c>
      <c r="O318" s="194"/>
      <c r="P318" s="26"/>
      <c r="Q318" s="5"/>
      <c r="R318" s="4"/>
      <c r="S318" s="4"/>
      <c r="T318" s="5"/>
      <c r="U318" s="4"/>
      <c r="V318" s="4"/>
      <c r="W318" s="6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485"/>
    </row>
    <row r="319" spans="1:34" s="166" customFormat="1" ht="12" hidden="1" customHeight="1" x14ac:dyDescent="0.2">
      <c r="A319" s="23">
        <v>1</v>
      </c>
      <c r="B319" s="23"/>
      <c r="C319" s="310" t="s">
        <v>16</v>
      </c>
      <c r="D319" s="3" t="s">
        <v>333</v>
      </c>
      <c r="E319" s="502">
        <v>2006</v>
      </c>
      <c r="F319" s="385">
        <v>15</v>
      </c>
      <c r="G319" s="62">
        <v>38</v>
      </c>
      <c r="H319" s="95">
        <v>12</v>
      </c>
      <c r="I319" s="96">
        <v>50</v>
      </c>
      <c r="J319" s="62">
        <v>47</v>
      </c>
      <c r="K319" s="95">
        <v>15</v>
      </c>
      <c r="L319" s="96">
        <v>62</v>
      </c>
      <c r="M319" s="75">
        <v>47</v>
      </c>
      <c r="N319" s="75">
        <v>620</v>
      </c>
      <c r="O319" s="194" t="s">
        <v>5</v>
      </c>
      <c r="P319" s="26"/>
      <c r="Q319" s="4"/>
      <c r="R319" s="4"/>
      <c r="S319" s="4"/>
      <c r="T319" s="4"/>
      <c r="U319" s="4"/>
      <c r="V319" s="4"/>
      <c r="W319" s="4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485"/>
    </row>
    <row r="320" spans="1:34" s="166" customFormat="1" ht="12" hidden="1" customHeight="1" x14ac:dyDescent="0.2">
      <c r="A320" s="23">
        <v>1</v>
      </c>
      <c r="B320" s="23"/>
      <c r="C320" s="310" t="s">
        <v>16</v>
      </c>
      <c r="D320" s="3" t="s">
        <v>333</v>
      </c>
      <c r="E320" s="502">
        <v>2007</v>
      </c>
      <c r="F320" s="386">
        <v>16</v>
      </c>
      <c r="G320" s="62">
        <v>82</v>
      </c>
      <c r="H320" s="95">
        <v>9</v>
      </c>
      <c r="I320" s="96">
        <v>91</v>
      </c>
      <c r="J320" s="62">
        <v>45</v>
      </c>
      <c r="K320" s="95">
        <v>3</v>
      </c>
      <c r="L320" s="96">
        <v>48</v>
      </c>
      <c r="M320" s="75">
        <v>13</v>
      </c>
      <c r="N320" s="75">
        <v>655</v>
      </c>
      <c r="O320" s="194"/>
      <c r="P320" s="26"/>
      <c r="Q320" s="5"/>
      <c r="R320" s="4"/>
      <c r="S320" s="4"/>
      <c r="T320" s="5"/>
      <c r="U320" s="4"/>
      <c r="V320" s="4"/>
      <c r="W320" s="6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485"/>
    </row>
    <row r="321" spans="1:34" s="166" customFormat="1" ht="12" hidden="1" customHeight="1" thickBot="1" x14ac:dyDescent="0.25">
      <c r="A321" s="23">
        <v>1</v>
      </c>
      <c r="B321" s="23"/>
      <c r="C321" s="310" t="s">
        <v>16</v>
      </c>
      <c r="D321" s="3" t="s">
        <v>333</v>
      </c>
      <c r="E321" s="502">
        <v>2008</v>
      </c>
      <c r="F321" s="387">
        <v>17</v>
      </c>
      <c r="G321" s="62">
        <v>62</v>
      </c>
      <c r="H321" s="95">
        <v>6</v>
      </c>
      <c r="I321" s="96">
        <v>68</v>
      </c>
      <c r="J321" s="62">
        <v>55</v>
      </c>
      <c r="K321" s="95">
        <v>5</v>
      </c>
      <c r="L321" s="96">
        <v>60</v>
      </c>
      <c r="M321" s="75">
        <v>33</v>
      </c>
      <c r="N321" s="75">
        <v>682</v>
      </c>
      <c r="O321" s="194"/>
      <c r="P321" s="26"/>
      <c r="Q321" s="5"/>
      <c r="R321" s="4"/>
      <c r="S321" s="4"/>
      <c r="T321" s="5"/>
      <c r="U321" s="4"/>
      <c r="V321" s="4"/>
      <c r="W321" s="6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485"/>
    </row>
    <row r="322" spans="1:34" s="166" customFormat="1" ht="12" customHeight="1" x14ac:dyDescent="0.2">
      <c r="A322" s="23">
        <v>1</v>
      </c>
      <c r="B322" s="23"/>
      <c r="C322" s="310" t="s">
        <v>16</v>
      </c>
      <c r="D322" s="3" t="s">
        <v>333</v>
      </c>
      <c r="E322" s="502">
        <v>2009</v>
      </c>
      <c r="F322" s="385">
        <v>-7</v>
      </c>
      <c r="G322" s="62">
        <v>98</v>
      </c>
      <c r="H322" s="95">
        <v>6</v>
      </c>
      <c r="I322" s="96">
        <v>104</v>
      </c>
      <c r="J322" s="62">
        <v>47</v>
      </c>
      <c r="K322" s="90">
        <v>2</v>
      </c>
      <c r="L322" s="96">
        <v>49</v>
      </c>
      <c r="M322" s="75">
        <v>53</v>
      </c>
      <c r="N322" s="75">
        <v>678</v>
      </c>
      <c r="O322" s="194"/>
      <c r="P322" s="26"/>
      <c r="Q322" s="5"/>
      <c r="R322" s="4"/>
      <c r="S322" s="4"/>
      <c r="T322" s="5"/>
      <c r="U322" s="4"/>
      <c r="V322" s="4"/>
      <c r="W322" s="6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485"/>
    </row>
    <row r="323" spans="1:34" s="166" customFormat="1" ht="12" customHeight="1" x14ac:dyDescent="0.2">
      <c r="A323" s="23">
        <v>1</v>
      </c>
      <c r="B323" s="23"/>
      <c r="C323" s="310"/>
      <c r="D323" s="68" t="s">
        <v>334</v>
      </c>
      <c r="E323" s="503">
        <v>2010</v>
      </c>
      <c r="F323" s="385">
        <v>-6</v>
      </c>
      <c r="G323" s="444">
        <v>57</v>
      </c>
      <c r="H323" s="445">
        <v>2</v>
      </c>
      <c r="I323" s="446">
        <f>SUM(H323,G323)</f>
        <v>59</v>
      </c>
      <c r="J323" s="444">
        <v>58</v>
      </c>
      <c r="K323" s="447">
        <v>2</v>
      </c>
      <c r="L323" s="446">
        <f>SUM(K323,J323)</f>
        <v>60</v>
      </c>
      <c r="M323" s="77">
        <v>88</v>
      </c>
      <c r="N323" s="77">
        <v>650</v>
      </c>
      <c r="O323" s="194"/>
      <c r="P323" s="26"/>
      <c r="Q323" s="5"/>
      <c r="R323" s="4"/>
      <c r="S323" s="4"/>
      <c r="T323" s="5"/>
      <c r="U323" s="4"/>
      <c r="V323" s="4"/>
      <c r="W323" s="6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476"/>
    </row>
    <row r="324" spans="1:34" s="484" customFormat="1" ht="12" customHeight="1" x14ac:dyDescent="0.2">
      <c r="A324" s="23"/>
      <c r="B324" s="23"/>
      <c r="C324" s="310"/>
      <c r="D324" s="11"/>
      <c r="E324" s="503">
        <v>2011</v>
      </c>
      <c r="F324" s="385"/>
      <c r="G324" s="444">
        <v>81</v>
      </c>
      <c r="H324" s="445">
        <v>11</v>
      </c>
      <c r="I324" s="446">
        <f>SUM(H324,G324)</f>
        <v>92</v>
      </c>
      <c r="J324" s="444">
        <v>76</v>
      </c>
      <c r="K324" s="447">
        <v>5</v>
      </c>
      <c r="L324" s="446">
        <f>SUM(K324,J324)</f>
        <v>81</v>
      </c>
      <c r="M324" s="77">
        <v>45</v>
      </c>
      <c r="N324" s="77">
        <v>686</v>
      </c>
      <c r="O324" s="575"/>
      <c r="P324" s="295"/>
      <c r="Q324" s="296"/>
      <c r="R324" s="297"/>
      <c r="S324" s="297"/>
      <c r="T324" s="296"/>
      <c r="U324" s="297"/>
      <c r="V324" s="297"/>
      <c r="W324" s="300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476">
        <f>N323+L324-M324</f>
        <v>686</v>
      </c>
    </row>
    <row r="325" spans="1:34" s="484" customFormat="1" ht="12.75" customHeight="1" x14ac:dyDescent="0.2">
      <c r="A325" s="23"/>
      <c r="B325" s="23"/>
      <c r="C325" s="310"/>
      <c r="D325" s="11"/>
      <c r="E325" s="503" t="s">
        <v>383</v>
      </c>
      <c r="F325" s="385"/>
      <c r="G325" s="376">
        <v>74</v>
      </c>
      <c r="H325" s="377">
        <v>4</v>
      </c>
      <c r="I325" s="378">
        <v>78</v>
      </c>
      <c r="J325" s="379">
        <v>61</v>
      </c>
      <c r="K325" s="377">
        <v>6</v>
      </c>
      <c r="L325" s="378">
        <v>67</v>
      </c>
      <c r="M325" s="380">
        <v>50</v>
      </c>
      <c r="N325" s="380">
        <v>703</v>
      </c>
      <c r="O325" s="575"/>
      <c r="P325" s="295"/>
      <c r="Q325" s="296"/>
      <c r="R325" s="297"/>
      <c r="S325" s="297"/>
      <c r="T325" s="296"/>
      <c r="U325" s="297"/>
      <c r="V325" s="297"/>
      <c r="W325" s="300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579">
        <f>N324+L325-M325</f>
        <v>703</v>
      </c>
    </row>
    <row r="326" spans="1:34" s="484" customFormat="1" ht="14.25" x14ac:dyDescent="0.2">
      <c r="A326" s="23"/>
      <c r="B326" s="23"/>
      <c r="C326" s="310"/>
      <c r="D326" s="11"/>
      <c r="E326" s="503">
        <v>2013</v>
      </c>
      <c r="F326" s="385"/>
      <c r="G326" s="377">
        <v>71</v>
      </c>
      <c r="H326" s="377">
        <v>25</v>
      </c>
      <c r="I326" s="378">
        <v>96</v>
      </c>
      <c r="J326" s="379">
        <v>58</v>
      </c>
      <c r="K326" s="377">
        <v>8</v>
      </c>
      <c r="L326" s="378">
        <v>66</v>
      </c>
      <c r="M326" s="380">
        <v>48</v>
      </c>
      <c r="N326" s="380">
        <v>721</v>
      </c>
      <c r="O326" s="575"/>
      <c r="P326" s="295"/>
      <c r="Q326" s="296"/>
      <c r="R326" s="297"/>
      <c r="S326" s="297"/>
      <c r="T326" s="296"/>
      <c r="U326" s="297"/>
      <c r="V326" s="297"/>
      <c r="W326" s="300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579"/>
    </row>
    <row r="327" spans="1:34" s="166" customFormat="1" ht="6.75" customHeight="1" thickBot="1" x14ac:dyDescent="0.25">
      <c r="A327" s="23"/>
      <c r="B327" s="27"/>
      <c r="C327" s="310"/>
      <c r="D327" s="11"/>
      <c r="E327" s="503"/>
      <c r="F327" s="385">
        <v>-5</v>
      </c>
      <c r="G327" s="62"/>
      <c r="H327" s="95"/>
      <c r="I327" s="96"/>
      <c r="J327" s="62"/>
      <c r="K327" s="95"/>
      <c r="L327" s="96"/>
      <c r="M327" s="75"/>
      <c r="N327" s="75"/>
      <c r="O327" s="194"/>
      <c r="P327" s="26"/>
      <c r="Q327" s="5"/>
      <c r="R327" s="4"/>
      <c r="S327" s="4"/>
      <c r="T327" s="5"/>
      <c r="U327" s="4"/>
      <c r="V327" s="4"/>
      <c r="W327" s="6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485"/>
    </row>
    <row r="328" spans="1:34" s="166" customFormat="1" hidden="1" x14ac:dyDescent="0.2">
      <c r="A328" s="23">
        <v>1</v>
      </c>
      <c r="B328" s="2"/>
      <c r="C328" s="310"/>
      <c r="D328" s="11" t="s">
        <v>81</v>
      </c>
      <c r="E328" s="503">
        <v>1961</v>
      </c>
      <c r="F328" s="385">
        <v>-4</v>
      </c>
      <c r="G328" s="62"/>
      <c r="H328" s="95"/>
      <c r="I328" s="96"/>
      <c r="J328" s="62"/>
      <c r="K328" s="95"/>
      <c r="L328" s="96"/>
      <c r="M328" s="75"/>
      <c r="N328" s="76">
        <v>854</v>
      </c>
      <c r="O328" s="194" t="s">
        <v>5</v>
      </c>
      <c r="P328" s="26"/>
      <c r="Q328" s="5"/>
      <c r="R328" s="4"/>
      <c r="S328" s="4"/>
      <c r="T328" s="5"/>
      <c r="U328" s="4"/>
      <c r="V328" s="4"/>
      <c r="W328" s="6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485"/>
    </row>
    <row r="329" spans="1:34" s="166" customFormat="1" hidden="1" x14ac:dyDescent="0.2">
      <c r="A329" s="23">
        <v>1</v>
      </c>
      <c r="B329" s="2"/>
      <c r="C329" s="310" t="s">
        <v>17</v>
      </c>
      <c r="D329" s="11" t="s">
        <v>81</v>
      </c>
      <c r="E329" s="503">
        <v>1962</v>
      </c>
      <c r="F329" s="385">
        <v>-3</v>
      </c>
      <c r="G329" s="62"/>
      <c r="H329" s="95"/>
      <c r="I329" s="96"/>
      <c r="J329" s="62"/>
      <c r="K329" s="95"/>
      <c r="L329" s="96"/>
      <c r="M329" s="75"/>
      <c r="N329" s="76">
        <v>879</v>
      </c>
      <c r="O329" s="194" t="s">
        <v>5</v>
      </c>
      <c r="P329" s="26"/>
      <c r="Q329" s="5"/>
      <c r="R329" s="4"/>
      <c r="S329" s="4"/>
      <c r="T329" s="5"/>
      <c r="U329" s="4"/>
      <c r="V329" s="4"/>
      <c r="W329" s="6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485"/>
    </row>
    <row r="330" spans="1:34" s="166" customFormat="1" hidden="1" x14ac:dyDescent="0.2">
      <c r="A330" s="23">
        <v>1</v>
      </c>
      <c r="B330" s="2"/>
      <c r="C330" s="310" t="s">
        <v>17</v>
      </c>
      <c r="D330" s="11" t="s">
        <v>81</v>
      </c>
      <c r="E330" s="503">
        <v>1963</v>
      </c>
      <c r="F330" s="385">
        <v>-2</v>
      </c>
      <c r="G330" s="62"/>
      <c r="H330" s="95"/>
      <c r="I330" s="96"/>
      <c r="J330" s="62"/>
      <c r="K330" s="95"/>
      <c r="L330" s="96"/>
      <c r="M330" s="75"/>
      <c r="N330" s="76">
        <v>888</v>
      </c>
      <c r="O330" s="194" t="s">
        <v>5</v>
      </c>
      <c r="P330" s="26"/>
      <c r="Q330" s="5"/>
      <c r="R330" s="4"/>
      <c r="S330" s="4"/>
      <c r="T330" s="5"/>
      <c r="U330" s="4"/>
      <c r="V330" s="4"/>
      <c r="W330" s="6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485"/>
    </row>
    <row r="331" spans="1:34" s="166" customFormat="1" hidden="1" x14ac:dyDescent="0.2">
      <c r="A331" s="23">
        <v>1</v>
      </c>
      <c r="B331" s="2"/>
      <c r="C331" s="310" t="s">
        <v>17</v>
      </c>
      <c r="D331" s="11" t="s">
        <v>81</v>
      </c>
      <c r="E331" s="503">
        <v>1964</v>
      </c>
      <c r="F331" s="385">
        <v>-1</v>
      </c>
      <c r="G331" s="62"/>
      <c r="H331" s="95"/>
      <c r="I331" s="96"/>
      <c r="J331" s="62"/>
      <c r="K331" s="95"/>
      <c r="L331" s="96"/>
      <c r="M331" s="75"/>
      <c r="N331" s="76">
        <v>905</v>
      </c>
      <c r="O331" s="194" t="s">
        <v>5</v>
      </c>
      <c r="P331" s="26"/>
      <c r="Q331" s="5"/>
      <c r="R331" s="4"/>
      <c r="S331" s="4"/>
      <c r="T331" s="5"/>
      <c r="U331" s="4"/>
      <c r="V331" s="4"/>
      <c r="W331" s="6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485"/>
    </row>
    <row r="332" spans="1:34" s="166" customFormat="1" hidden="1" x14ac:dyDescent="0.2">
      <c r="A332" s="23">
        <v>1</v>
      </c>
      <c r="B332" s="2"/>
      <c r="C332" s="310" t="s">
        <v>17</v>
      </c>
      <c r="D332" s="11" t="s">
        <v>81</v>
      </c>
      <c r="E332" s="503">
        <v>1965</v>
      </c>
      <c r="F332" s="385">
        <v>0</v>
      </c>
      <c r="G332" s="62"/>
      <c r="H332" s="95"/>
      <c r="I332" s="96"/>
      <c r="J332" s="62"/>
      <c r="K332" s="95"/>
      <c r="L332" s="96"/>
      <c r="M332" s="75"/>
      <c r="N332" s="76">
        <v>928</v>
      </c>
      <c r="O332" s="194" t="s">
        <v>5</v>
      </c>
      <c r="P332" s="26"/>
      <c r="Q332" s="5"/>
      <c r="R332" s="4"/>
      <c r="S332" s="4"/>
      <c r="T332" s="5"/>
      <c r="U332" s="4"/>
      <c r="V332" s="4"/>
      <c r="W332" s="6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485"/>
    </row>
    <row r="333" spans="1:34" s="166" customFormat="1" hidden="1" x14ac:dyDescent="0.2">
      <c r="A333" s="23">
        <v>1</v>
      </c>
      <c r="B333" s="2"/>
      <c r="C333" s="310" t="s">
        <v>17</v>
      </c>
      <c r="D333" s="11" t="s">
        <v>81</v>
      </c>
      <c r="E333" s="503">
        <v>1966</v>
      </c>
      <c r="F333" s="385">
        <v>1</v>
      </c>
      <c r="G333" s="62"/>
      <c r="H333" s="95"/>
      <c r="I333" s="96"/>
      <c r="J333" s="62"/>
      <c r="K333" s="95"/>
      <c r="L333" s="96"/>
      <c r="M333" s="75"/>
      <c r="N333" s="76">
        <v>929</v>
      </c>
      <c r="O333" s="194" t="s">
        <v>5</v>
      </c>
      <c r="P333" s="26"/>
      <c r="Q333" s="5"/>
      <c r="R333" s="4"/>
      <c r="S333" s="4"/>
      <c r="T333" s="5"/>
      <c r="U333" s="4"/>
      <c r="V333" s="4"/>
      <c r="W333" s="6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485"/>
    </row>
    <row r="334" spans="1:34" s="166" customFormat="1" hidden="1" x14ac:dyDescent="0.2">
      <c r="A334" s="23">
        <v>1</v>
      </c>
      <c r="B334" s="2"/>
      <c r="C334" s="310" t="s">
        <v>17</v>
      </c>
      <c r="D334" s="11" t="s">
        <v>81</v>
      </c>
      <c r="E334" s="503">
        <v>1967</v>
      </c>
      <c r="F334" s="385">
        <v>2</v>
      </c>
      <c r="G334" s="62"/>
      <c r="H334" s="95"/>
      <c r="I334" s="96"/>
      <c r="J334" s="62"/>
      <c r="K334" s="95"/>
      <c r="L334" s="96"/>
      <c r="M334" s="75"/>
      <c r="N334" s="76">
        <v>945</v>
      </c>
      <c r="O334" s="194" t="s">
        <v>5</v>
      </c>
      <c r="P334" s="26"/>
      <c r="Q334" s="5"/>
      <c r="R334" s="4"/>
      <c r="S334" s="4"/>
      <c r="T334" s="5"/>
      <c r="U334" s="4"/>
      <c r="V334" s="4"/>
      <c r="W334" s="6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485"/>
    </row>
    <row r="335" spans="1:34" s="166" customFormat="1" hidden="1" x14ac:dyDescent="0.2">
      <c r="A335" s="23">
        <v>1</v>
      </c>
      <c r="B335" s="2"/>
      <c r="C335" s="310" t="s">
        <v>17</v>
      </c>
      <c r="D335" s="11" t="s">
        <v>81</v>
      </c>
      <c r="E335" s="503">
        <v>1968</v>
      </c>
      <c r="F335" s="385">
        <v>3</v>
      </c>
      <c r="G335" s="62"/>
      <c r="H335" s="95"/>
      <c r="I335" s="96"/>
      <c r="J335" s="62"/>
      <c r="K335" s="95"/>
      <c r="L335" s="96"/>
      <c r="M335" s="75"/>
      <c r="N335" s="76">
        <v>954</v>
      </c>
      <c r="O335" s="194" t="s">
        <v>5</v>
      </c>
      <c r="P335" s="26"/>
      <c r="Q335" s="5"/>
      <c r="R335" s="4"/>
      <c r="S335" s="4"/>
      <c r="T335" s="5"/>
      <c r="U335" s="4"/>
      <c r="V335" s="4"/>
      <c r="W335" s="6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485"/>
    </row>
    <row r="336" spans="1:34" s="166" customFormat="1" hidden="1" x14ac:dyDescent="0.2">
      <c r="A336" s="23">
        <v>1</v>
      </c>
      <c r="B336" s="2"/>
      <c r="C336" s="310" t="s">
        <v>17</v>
      </c>
      <c r="D336" s="11" t="s">
        <v>81</v>
      </c>
      <c r="E336" s="503">
        <v>1969</v>
      </c>
      <c r="F336" s="385">
        <v>4</v>
      </c>
      <c r="G336" s="62"/>
      <c r="H336" s="95"/>
      <c r="I336" s="96"/>
      <c r="J336" s="62"/>
      <c r="K336" s="95"/>
      <c r="L336" s="96"/>
      <c r="M336" s="75"/>
      <c r="N336" s="76">
        <v>1064</v>
      </c>
      <c r="O336" s="194" t="s">
        <v>5</v>
      </c>
      <c r="P336" s="26"/>
      <c r="Q336" s="5"/>
      <c r="R336" s="4"/>
      <c r="S336" s="4"/>
      <c r="T336" s="5"/>
      <c r="U336" s="4"/>
      <c r="V336" s="4"/>
      <c r="W336" s="6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485"/>
    </row>
    <row r="337" spans="1:34" s="166" customFormat="1" hidden="1" x14ac:dyDescent="0.2">
      <c r="A337" s="23">
        <v>1</v>
      </c>
      <c r="B337" s="2"/>
      <c r="C337" s="310" t="s">
        <v>17</v>
      </c>
      <c r="D337" s="11" t="s">
        <v>81</v>
      </c>
      <c r="E337" s="503">
        <v>1970</v>
      </c>
      <c r="F337" s="385">
        <v>5</v>
      </c>
      <c r="G337" s="62"/>
      <c r="H337" s="95"/>
      <c r="I337" s="96"/>
      <c r="J337" s="62"/>
      <c r="K337" s="95"/>
      <c r="L337" s="96"/>
      <c r="M337" s="75"/>
      <c r="N337" s="76">
        <v>1127</v>
      </c>
      <c r="O337" s="194" t="s">
        <v>5</v>
      </c>
      <c r="P337" s="26"/>
      <c r="Q337" s="5"/>
      <c r="R337" s="4"/>
      <c r="S337" s="4"/>
      <c r="T337" s="5"/>
      <c r="U337" s="4"/>
      <c r="V337" s="4"/>
      <c r="W337" s="6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485"/>
    </row>
    <row r="338" spans="1:34" s="166" customFormat="1" hidden="1" x14ac:dyDescent="0.2">
      <c r="A338" s="23">
        <v>1</v>
      </c>
      <c r="B338" s="2"/>
      <c r="C338" s="310" t="s">
        <v>17</v>
      </c>
      <c r="D338" s="11" t="s">
        <v>81</v>
      </c>
      <c r="E338" s="503">
        <v>1971</v>
      </c>
      <c r="F338" s="385">
        <v>6</v>
      </c>
      <c r="G338" s="62"/>
      <c r="H338" s="95"/>
      <c r="I338" s="96"/>
      <c r="J338" s="62"/>
      <c r="K338" s="95"/>
      <c r="L338" s="96"/>
      <c r="M338" s="75"/>
      <c r="N338" s="76">
        <v>1252</v>
      </c>
      <c r="O338" s="194" t="s">
        <v>5</v>
      </c>
      <c r="P338" s="26"/>
      <c r="Q338" s="5"/>
      <c r="R338" s="4"/>
      <c r="S338" s="4"/>
      <c r="T338" s="5"/>
      <c r="U338" s="4"/>
      <c r="V338" s="4"/>
      <c r="W338" s="6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485"/>
    </row>
    <row r="339" spans="1:34" s="166" customFormat="1" hidden="1" x14ac:dyDescent="0.2">
      <c r="A339" s="23">
        <v>1</v>
      </c>
      <c r="B339" s="2"/>
      <c r="C339" s="310" t="s">
        <v>17</v>
      </c>
      <c r="D339" s="11" t="s">
        <v>81</v>
      </c>
      <c r="E339" s="503">
        <v>1972</v>
      </c>
      <c r="F339" s="385">
        <v>7</v>
      </c>
      <c r="G339" s="62"/>
      <c r="H339" s="95"/>
      <c r="I339" s="96"/>
      <c r="J339" s="62"/>
      <c r="K339" s="95"/>
      <c r="L339" s="96"/>
      <c r="M339" s="75"/>
      <c r="N339" s="76">
        <v>1285</v>
      </c>
      <c r="O339" s="194" t="s">
        <v>5</v>
      </c>
      <c r="P339" s="26"/>
      <c r="Q339" s="5"/>
      <c r="R339" s="4"/>
      <c r="S339" s="4"/>
      <c r="T339" s="5"/>
      <c r="U339" s="4"/>
      <c r="V339" s="4"/>
      <c r="W339" s="6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485"/>
    </row>
    <row r="340" spans="1:34" s="166" customFormat="1" hidden="1" x14ac:dyDescent="0.2">
      <c r="A340" s="23">
        <v>1</v>
      </c>
      <c r="B340" s="2"/>
      <c r="C340" s="310" t="s">
        <v>17</v>
      </c>
      <c r="D340" s="11" t="s">
        <v>81</v>
      </c>
      <c r="E340" s="503">
        <v>1973</v>
      </c>
      <c r="F340" s="385">
        <v>8</v>
      </c>
      <c r="G340" s="62"/>
      <c r="H340" s="95"/>
      <c r="I340" s="96"/>
      <c r="J340" s="62"/>
      <c r="K340" s="95"/>
      <c r="L340" s="96"/>
      <c r="M340" s="75"/>
      <c r="N340" s="76">
        <v>1307</v>
      </c>
      <c r="O340" s="194" t="s">
        <v>5</v>
      </c>
      <c r="P340" s="26"/>
      <c r="Q340" s="5"/>
      <c r="R340" s="4"/>
      <c r="S340" s="4"/>
      <c r="T340" s="5"/>
      <c r="U340" s="4"/>
      <c r="V340" s="4"/>
      <c r="W340" s="6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485"/>
    </row>
    <row r="341" spans="1:34" s="166" customFormat="1" hidden="1" x14ac:dyDescent="0.2">
      <c r="A341" s="23">
        <v>1</v>
      </c>
      <c r="B341" s="2"/>
      <c r="C341" s="310" t="s">
        <v>17</v>
      </c>
      <c r="D341" s="11" t="s">
        <v>81</v>
      </c>
      <c r="E341" s="503">
        <v>1974</v>
      </c>
      <c r="F341" s="385">
        <v>9</v>
      </c>
      <c r="G341" s="62"/>
      <c r="H341" s="95"/>
      <c r="I341" s="96"/>
      <c r="J341" s="62"/>
      <c r="K341" s="95"/>
      <c r="L341" s="96"/>
      <c r="M341" s="75"/>
      <c r="N341" s="76">
        <v>1445</v>
      </c>
      <c r="O341" s="194" t="s">
        <v>5</v>
      </c>
      <c r="P341" s="26"/>
      <c r="Q341" s="5"/>
      <c r="R341" s="4"/>
      <c r="S341" s="4"/>
      <c r="T341" s="5"/>
      <c r="U341" s="4"/>
      <c r="V341" s="4"/>
      <c r="W341" s="6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485"/>
    </row>
    <row r="342" spans="1:34" s="166" customFormat="1" hidden="1" x14ac:dyDescent="0.2">
      <c r="A342" s="23">
        <v>1</v>
      </c>
      <c r="B342" s="2"/>
      <c r="C342" s="310" t="s">
        <v>17</v>
      </c>
      <c r="D342" s="11" t="s">
        <v>81</v>
      </c>
      <c r="E342" s="503">
        <v>1975</v>
      </c>
      <c r="F342" s="385">
        <v>10</v>
      </c>
      <c r="G342" s="62"/>
      <c r="H342" s="95"/>
      <c r="I342" s="96"/>
      <c r="J342" s="62"/>
      <c r="K342" s="95"/>
      <c r="L342" s="96"/>
      <c r="M342" s="75"/>
      <c r="N342" s="76">
        <v>1537</v>
      </c>
      <c r="O342" s="194" t="s">
        <v>5</v>
      </c>
      <c r="P342" s="26"/>
      <c r="Q342" s="5"/>
      <c r="R342" s="4"/>
      <c r="S342" s="4"/>
      <c r="T342" s="5"/>
      <c r="U342" s="4"/>
      <c r="V342" s="4"/>
      <c r="W342" s="6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485"/>
    </row>
    <row r="343" spans="1:34" s="166" customFormat="1" hidden="1" x14ac:dyDescent="0.2">
      <c r="A343" s="23">
        <v>1</v>
      </c>
      <c r="B343" s="2"/>
      <c r="C343" s="310" t="s">
        <v>17</v>
      </c>
      <c r="D343" s="11" t="s">
        <v>81</v>
      </c>
      <c r="E343" s="503">
        <v>1976</v>
      </c>
      <c r="F343" s="385">
        <v>11</v>
      </c>
      <c r="G343" s="62"/>
      <c r="H343" s="95"/>
      <c r="I343" s="96"/>
      <c r="J343" s="62"/>
      <c r="K343" s="95"/>
      <c r="L343" s="96"/>
      <c r="M343" s="75"/>
      <c r="N343" s="76">
        <v>1633</v>
      </c>
      <c r="O343" s="194" t="s">
        <v>5</v>
      </c>
      <c r="P343" s="26"/>
      <c r="Q343" s="5"/>
      <c r="R343" s="4"/>
      <c r="S343" s="4"/>
      <c r="T343" s="5"/>
      <c r="U343" s="4"/>
      <c r="V343" s="4"/>
      <c r="W343" s="6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485"/>
    </row>
    <row r="344" spans="1:34" s="166" customFormat="1" hidden="1" x14ac:dyDescent="0.2">
      <c r="A344" s="23">
        <v>1</v>
      </c>
      <c r="B344" s="2"/>
      <c r="C344" s="310" t="s">
        <v>17</v>
      </c>
      <c r="D344" s="11" t="s">
        <v>81</v>
      </c>
      <c r="E344" s="503">
        <v>1977</v>
      </c>
      <c r="F344" s="385">
        <v>12</v>
      </c>
      <c r="G344" s="62"/>
      <c r="H344" s="95"/>
      <c r="I344" s="96"/>
      <c r="J344" s="62"/>
      <c r="K344" s="95"/>
      <c r="L344" s="96"/>
      <c r="M344" s="75"/>
      <c r="N344" s="76">
        <v>1775</v>
      </c>
      <c r="O344" s="194" t="s">
        <v>5</v>
      </c>
      <c r="P344" s="26"/>
      <c r="Q344" s="5"/>
      <c r="R344" s="4"/>
      <c r="S344" s="4"/>
      <c r="T344" s="5"/>
      <c r="U344" s="4"/>
      <c r="V344" s="4"/>
      <c r="W344" s="6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485"/>
    </row>
    <row r="345" spans="1:34" s="166" customFormat="1" hidden="1" x14ac:dyDescent="0.2">
      <c r="A345" s="23">
        <v>1</v>
      </c>
      <c r="B345" s="2"/>
      <c r="C345" s="310" t="s">
        <v>17</v>
      </c>
      <c r="D345" s="11" t="s">
        <v>81</v>
      </c>
      <c r="E345" s="503">
        <v>1978</v>
      </c>
      <c r="F345" s="385">
        <v>13</v>
      </c>
      <c r="G345" s="62"/>
      <c r="H345" s="95"/>
      <c r="I345" s="96"/>
      <c r="J345" s="62"/>
      <c r="K345" s="95"/>
      <c r="L345" s="96"/>
      <c r="M345" s="75"/>
      <c r="N345" s="76">
        <v>1920</v>
      </c>
      <c r="O345" s="194" t="s">
        <v>5</v>
      </c>
      <c r="P345" s="26"/>
      <c r="Q345" s="5"/>
      <c r="R345" s="4"/>
      <c r="S345" s="4"/>
      <c r="T345" s="5"/>
      <c r="U345" s="4"/>
      <c r="V345" s="4"/>
      <c r="W345" s="6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485"/>
    </row>
    <row r="346" spans="1:34" s="166" customFormat="1" hidden="1" x14ac:dyDescent="0.2">
      <c r="A346" s="23">
        <v>1</v>
      </c>
      <c r="B346" s="2"/>
      <c r="C346" s="310" t="s">
        <v>17</v>
      </c>
      <c r="D346" s="11" t="s">
        <v>81</v>
      </c>
      <c r="E346" s="503">
        <v>1979</v>
      </c>
      <c r="F346" s="385">
        <v>14</v>
      </c>
      <c r="G346" s="62"/>
      <c r="H346" s="95"/>
      <c r="I346" s="96"/>
      <c r="J346" s="62"/>
      <c r="K346" s="95"/>
      <c r="L346" s="96"/>
      <c r="M346" s="75"/>
      <c r="N346" s="76">
        <v>2049</v>
      </c>
      <c r="O346" s="194" t="s">
        <v>5</v>
      </c>
      <c r="P346" s="26"/>
      <c r="Q346" s="5"/>
      <c r="R346" s="4"/>
      <c r="S346" s="4"/>
      <c r="T346" s="5"/>
      <c r="U346" s="4"/>
      <c r="V346" s="4"/>
      <c r="W346" s="6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485"/>
    </row>
    <row r="347" spans="1:34" s="166" customFormat="1" hidden="1" x14ac:dyDescent="0.2">
      <c r="A347" s="23">
        <v>1</v>
      </c>
      <c r="B347" s="2"/>
      <c r="C347" s="310" t="s">
        <v>17</v>
      </c>
      <c r="D347" s="11" t="s">
        <v>81</v>
      </c>
      <c r="E347" s="503">
        <v>1980</v>
      </c>
      <c r="F347" s="385">
        <v>15</v>
      </c>
      <c r="G347" s="62"/>
      <c r="H347" s="95"/>
      <c r="I347" s="96"/>
      <c r="J347" s="62"/>
      <c r="K347" s="95"/>
      <c r="L347" s="96"/>
      <c r="M347" s="75"/>
      <c r="N347" s="76">
        <v>2262</v>
      </c>
      <c r="O347" s="194" t="s">
        <v>5</v>
      </c>
      <c r="P347" s="26"/>
      <c r="Q347" s="5"/>
      <c r="R347" s="4"/>
      <c r="S347" s="4"/>
      <c r="T347" s="5"/>
      <c r="U347" s="4"/>
      <c r="V347" s="4"/>
      <c r="W347" s="6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485"/>
    </row>
    <row r="348" spans="1:34" s="166" customFormat="1" hidden="1" x14ac:dyDescent="0.2">
      <c r="A348" s="23">
        <v>1</v>
      </c>
      <c r="B348" s="2"/>
      <c r="C348" s="310" t="s">
        <v>17</v>
      </c>
      <c r="D348" s="11" t="s">
        <v>81</v>
      </c>
      <c r="E348" s="503">
        <v>1981</v>
      </c>
      <c r="F348" s="385">
        <v>16</v>
      </c>
      <c r="G348" s="62"/>
      <c r="H348" s="95"/>
      <c r="I348" s="96"/>
      <c r="J348" s="62"/>
      <c r="K348" s="95"/>
      <c r="L348" s="96"/>
      <c r="M348" s="75"/>
      <c r="N348" s="76">
        <v>2362</v>
      </c>
      <c r="O348" s="194" t="s">
        <v>5</v>
      </c>
      <c r="P348" s="26"/>
      <c r="Q348" s="5"/>
      <c r="R348" s="4"/>
      <c r="S348" s="4"/>
      <c r="T348" s="5"/>
      <c r="U348" s="4"/>
      <c r="V348" s="4"/>
      <c r="W348" s="6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485"/>
    </row>
    <row r="349" spans="1:34" s="166" customFormat="1" hidden="1" x14ac:dyDescent="0.2">
      <c r="A349" s="23">
        <v>1</v>
      </c>
      <c r="B349" s="2"/>
      <c r="C349" s="310" t="s">
        <v>17</v>
      </c>
      <c r="D349" s="11" t="s">
        <v>81</v>
      </c>
      <c r="E349" s="503">
        <v>1982</v>
      </c>
      <c r="F349" s="385">
        <v>17</v>
      </c>
      <c r="G349" s="62"/>
      <c r="H349" s="95"/>
      <c r="I349" s="96"/>
      <c r="J349" s="62"/>
      <c r="K349" s="95"/>
      <c r="L349" s="96"/>
      <c r="M349" s="75"/>
      <c r="N349" s="76">
        <v>2216</v>
      </c>
      <c r="O349" s="194" t="s">
        <v>5</v>
      </c>
      <c r="P349" s="26"/>
      <c r="Q349" s="5"/>
      <c r="R349" s="4"/>
      <c r="S349" s="4"/>
      <c r="T349" s="5"/>
      <c r="U349" s="4"/>
      <c r="V349" s="4"/>
      <c r="W349" s="6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485"/>
    </row>
    <row r="350" spans="1:34" s="166" customFormat="1" hidden="1" x14ac:dyDescent="0.2">
      <c r="A350" s="23">
        <v>1</v>
      </c>
      <c r="B350" s="2"/>
      <c r="C350" s="310" t="s">
        <v>17</v>
      </c>
      <c r="D350" s="11" t="s">
        <v>81</v>
      </c>
      <c r="E350" s="503">
        <v>1983</v>
      </c>
      <c r="F350" s="385">
        <v>18</v>
      </c>
      <c r="G350" s="62"/>
      <c r="H350" s="95"/>
      <c r="I350" s="96"/>
      <c r="J350" s="62"/>
      <c r="K350" s="95"/>
      <c r="L350" s="96"/>
      <c r="M350" s="75"/>
      <c r="N350" s="76">
        <v>2402</v>
      </c>
      <c r="O350" s="194" t="s">
        <v>5</v>
      </c>
      <c r="P350" s="26"/>
      <c r="Q350" s="5"/>
      <c r="R350" s="4"/>
      <c r="S350" s="4"/>
      <c r="T350" s="5"/>
      <c r="U350" s="4"/>
      <c r="V350" s="4"/>
      <c r="W350" s="6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485"/>
    </row>
    <row r="351" spans="1:34" s="166" customFormat="1" hidden="1" x14ac:dyDescent="0.2">
      <c r="A351" s="23">
        <v>1</v>
      </c>
      <c r="B351" s="23" t="s">
        <v>120</v>
      </c>
      <c r="C351" s="310" t="s">
        <v>17</v>
      </c>
      <c r="D351" s="11" t="s">
        <v>81</v>
      </c>
      <c r="E351" s="503">
        <v>1984</v>
      </c>
      <c r="F351" s="385">
        <v>19</v>
      </c>
      <c r="G351" s="444">
        <v>537</v>
      </c>
      <c r="H351" s="445">
        <v>283</v>
      </c>
      <c r="I351" s="446">
        <v>820</v>
      </c>
      <c r="J351" s="444">
        <v>213</v>
      </c>
      <c r="K351" s="445">
        <v>140</v>
      </c>
      <c r="L351" s="446">
        <v>353</v>
      </c>
      <c r="M351" s="77">
        <v>212</v>
      </c>
      <c r="N351" s="77">
        <v>2567</v>
      </c>
      <c r="O351" s="194" t="s">
        <v>5</v>
      </c>
      <c r="P351" s="26"/>
      <c r="Q351" s="5"/>
      <c r="R351" s="4"/>
      <c r="S351" s="4"/>
      <c r="T351" s="5"/>
      <c r="U351" s="4"/>
      <c r="V351" s="4"/>
      <c r="W351" s="6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485"/>
    </row>
    <row r="352" spans="1:34" s="166" customFormat="1" hidden="1" x14ac:dyDescent="0.2">
      <c r="A352" s="23">
        <v>1</v>
      </c>
      <c r="B352" s="23" t="s">
        <v>120</v>
      </c>
      <c r="C352" s="310" t="s">
        <v>17</v>
      </c>
      <c r="D352" s="11" t="s">
        <v>81</v>
      </c>
      <c r="E352" s="503">
        <v>1985</v>
      </c>
      <c r="F352" s="385">
        <v>20</v>
      </c>
      <c r="G352" s="444">
        <v>620</v>
      </c>
      <c r="H352" s="445">
        <v>323</v>
      </c>
      <c r="I352" s="446">
        <v>943</v>
      </c>
      <c r="J352" s="444">
        <v>238</v>
      </c>
      <c r="K352" s="445">
        <v>130</v>
      </c>
      <c r="L352" s="446">
        <v>368</v>
      </c>
      <c r="M352" s="77">
        <v>220</v>
      </c>
      <c r="N352" s="77">
        <v>2754</v>
      </c>
      <c r="O352" s="194" t="s">
        <v>5</v>
      </c>
      <c r="P352" s="26"/>
      <c r="Q352" s="5"/>
      <c r="R352" s="4"/>
      <c r="S352" s="4"/>
      <c r="T352" s="5"/>
      <c r="U352" s="4"/>
      <c r="V352" s="4"/>
      <c r="W352" s="6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485"/>
    </row>
    <row r="353" spans="1:34" s="166" customFormat="1" hidden="1" x14ac:dyDescent="0.2">
      <c r="A353" s="23">
        <v>1</v>
      </c>
      <c r="B353" s="23" t="s">
        <v>120</v>
      </c>
      <c r="C353" s="310" t="s">
        <v>17</v>
      </c>
      <c r="D353" s="11" t="s">
        <v>81</v>
      </c>
      <c r="E353" s="503">
        <v>1986</v>
      </c>
      <c r="F353" s="385">
        <v>21</v>
      </c>
      <c r="G353" s="444">
        <v>543</v>
      </c>
      <c r="H353" s="445">
        <v>333</v>
      </c>
      <c r="I353" s="446">
        <v>876</v>
      </c>
      <c r="J353" s="444">
        <v>287</v>
      </c>
      <c r="K353" s="445">
        <v>196</v>
      </c>
      <c r="L353" s="446">
        <v>483</v>
      </c>
      <c r="M353" s="77">
        <v>227</v>
      </c>
      <c r="N353" s="77">
        <v>3052</v>
      </c>
      <c r="O353" s="194" t="s">
        <v>5</v>
      </c>
      <c r="P353" s="26"/>
      <c r="Q353" s="5"/>
      <c r="R353" s="4"/>
      <c r="S353" s="4"/>
      <c r="T353" s="5"/>
      <c r="U353" s="4"/>
      <c r="V353" s="4"/>
      <c r="W353" s="6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485"/>
    </row>
    <row r="354" spans="1:34" s="166" customFormat="1" hidden="1" x14ac:dyDescent="0.2">
      <c r="A354" s="23">
        <v>1</v>
      </c>
      <c r="B354" s="23" t="s">
        <v>120</v>
      </c>
      <c r="C354" s="310" t="s">
        <v>17</v>
      </c>
      <c r="D354" s="11" t="s">
        <v>81</v>
      </c>
      <c r="E354" s="503">
        <v>1987</v>
      </c>
      <c r="F354" s="385">
        <v>22</v>
      </c>
      <c r="G354" s="444">
        <v>515</v>
      </c>
      <c r="H354" s="445">
        <v>326</v>
      </c>
      <c r="I354" s="446">
        <v>841</v>
      </c>
      <c r="J354" s="444">
        <v>297</v>
      </c>
      <c r="K354" s="445">
        <v>150</v>
      </c>
      <c r="L354" s="446">
        <v>447</v>
      </c>
      <c r="M354" s="77">
        <v>267</v>
      </c>
      <c r="N354" s="77">
        <v>3268</v>
      </c>
      <c r="O354" s="194" t="s">
        <v>5</v>
      </c>
      <c r="P354" s="26"/>
      <c r="Q354" s="5"/>
      <c r="R354" s="4"/>
      <c r="S354" s="4"/>
      <c r="T354" s="5"/>
      <c r="U354" s="4"/>
      <c r="V354" s="4"/>
      <c r="W354" s="6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485"/>
    </row>
    <row r="355" spans="1:34" s="166" customFormat="1" hidden="1" x14ac:dyDescent="0.2">
      <c r="A355" s="23">
        <v>1</v>
      </c>
      <c r="B355" s="23" t="s">
        <v>120</v>
      </c>
      <c r="C355" s="310" t="s">
        <v>17</v>
      </c>
      <c r="D355" s="11" t="s">
        <v>81</v>
      </c>
      <c r="E355" s="503">
        <v>1988</v>
      </c>
      <c r="F355" s="385">
        <v>23</v>
      </c>
      <c r="G355" s="444">
        <v>586</v>
      </c>
      <c r="H355" s="445">
        <v>424</v>
      </c>
      <c r="I355" s="446">
        <v>1010</v>
      </c>
      <c r="J355" s="444">
        <v>355</v>
      </c>
      <c r="K355" s="445">
        <v>244</v>
      </c>
      <c r="L355" s="446">
        <v>599</v>
      </c>
      <c r="M355" s="77">
        <v>331</v>
      </c>
      <c r="N355" s="77">
        <v>3595</v>
      </c>
      <c r="O355" s="194" t="s">
        <v>5</v>
      </c>
      <c r="P355" s="26"/>
      <c r="Q355" s="5"/>
      <c r="R355" s="4"/>
      <c r="S355" s="4"/>
      <c r="T355" s="5"/>
      <c r="U355" s="4"/>
      <c r="V355" s="4"/>
      <c r="W355" s="6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485"/>
    </row>
    <row r="356" spans="1:34" s="166" customFormat="1" hidden="1" x14ac:dyDescent="0.2">
      <c r="A356" s="23">
        <v>1</v>
      </c>
      <c r="B356" s="23" t="s">
        <v>120</v>
      </c>
      <c r="C356" s="310" t="s">
        <v>17</v>
      </c>
      <c r="D356" s="11" t="s">
        <v>81</v>
      </c>
      <c r="E356" s="503">
        <v>1989</v>
      </c>
      <c r="F356" s="385">
        <v>24</v>
      </c>
      <c r="G356" s="444">
        <v>650</v>
      </c>
      <c r="H356" s="445">
        <v>335</v>
      </c>
      <c r="I356" s="446">
        <v>985</v>
      </c>
      <c r="J356" s="444">
        <v>289</v>
      </c>
      <c r="K356" s="445">
        <v>207</v>
      </c>
      <c r="L356" s="446">
        <v>496</v>
      </c>
      <c r="M356" s="77">
        <v>300</v>
      </c>
      <c r="N356" s="77">
        <v>3837</v>
      </c>
      <c r="O356" s="194" t="s">
        <v>5</v>
      </c>
      <c r="P356" s="26"/>
      <c r="Q356" s="5"/>
      <c r="R356" s="4"/>
      <c r="S356" s="4"/>
      <c r="T356" s="5"/>
      <c r="U356" s="4"/>
      <c r="V356" s="4"/>
      <c r="W356" s="6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485"/>
    </row>
    <row r="357" spans="1:34" s="166" customFormat="1" hidden="1" x14ac:dyDescent="0.2">
      <c r="A357" s="23">
        <v>1</v>
      </c>
      <c r="B357" s="23" t="s">
        <v>120</v>
      </c>
      <c r="C357" s="310" t="s">
        <v>17</v>
      </c>
      <c r="D357" s="11" t="s">
        <v>81</v>
      </c>
      <c r="E357" s="503">
        <v>1990</v>
      </c>
      <c r="F357" s="385">
        <v>25</v>
      </c>
      <c r="G357" s="62">
        <v>941</v>
      </c>
      <c r="H357" s="95">
        <v>372</v>
      </c>
      <c r="I357" s="96">
        <v>1313</v>
      </c>
      <c r="J357" s="62">
        <v>427</v>
      </c>
      <c r="K357" s="95">
        <v>238</v>
      </c>
      <c r="L357" s="96">
        <v>665</v>
      </c>
      <c r="M357" s="75">
        <v>476</v>
      </c>
      <c r="N357" s="76">
        <v>3982</v>
      </c>
      <c r="O357" s="194" t="s">
        <v>5</v>
      </c>
      <c r="P357" s="26"/>
      <c r="Q357" s="5"/>
      <c r="R357" s="4"/>
      <c r="S357" s="4"/>
      <c r="T357" s="5"/>
      <c r="U357" s="4"/>
      <c r="V357" s="4"/>
      <c r="W357" s="6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485"/>
    </row>
    <row r="358" spans="1:34" s="166" customFormat="1" hidden="1" x14ac:dyDescent="0.2">
      <c r="A358" s="23">
        <v>1</v>
      </c>
      <c r="B358" s="23" t="s">
        <v>120</v>
      </c>
      <c r="C358" s="310" t="s">
        <v>17</v>
      </c>
      <c r="D358" s="11" t="s">
        <v>81</v>
      </c>
      <c r="E358" s="503">
        <v>1991</v>
      </c>
      <c r="F358" s="385">
        <v>26</v>
      </c>
      <c r="G358" s="62">
        <v>786</v>
      </c>
      <c r="H358" s="95">
        <v>332</v>
      </c>
      <c r="I358" s="96">
        <v>1118</v>
      </c>
      <c r="J358" s="62">
        <v>292</v>
      </c>
      <c r="K358" s="95">
        <v>284</v>
      </c>
      <c r="L358" s="96">
        <v>576</v>
      </c>
      <c r="M358" s="75">
        <v>507</v>
      </c>
      <c r="N358" s="76">
        <v>4038</v>
      </c>
      <c r="O358" s="194"/>
      <c r="P358" s="26"/>
      <c r="Q358" s="5"/>
      <c r="R358" s="4"/>
      <c r="S358" s="4"/>
      <c r="T358" s="5"/>
      <c r="U358" s="4"/>
      <c r="V358" s="4"/>
      <c r="W358" s="6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485"/>
    </row>
    <row r="359" spans="1:34" s="166" customFormat="1" hidden="1" x14ac:dyDescent="0.2">
      <c r="A359" s="23">
        <v>1</v>
      </c>
      <c r="B359" s="23" t="s">
        <v>120</v>
      </c>
      <c r="C359" s="310" t="s">
        <v>17</v>
      </c>
      <c r="D359" s="11" t="s">
        <v>81</v>
      </c>
      <c r="E359" s="503">
        <v>1992</v>
      </c>
      <c r="F359" s="385">
        <v>27</v>
      </c>
      <c r="G359" s="62">
        <v>728</v>
      </c>
      <c r="H359" s="95">
        <v>348</v>
      </c>
      <c r="I359" s="96">
        <v>1076</v>
      </c>
      <c r="J359" s="62">
        <v>330</v>
      </c>
      <c r="K359" s="95">
        <v>261</v>
      </c>
      <c r="L359" s="96">
        <v>591</v>
      </c>
      <c r="M359" s="75">
        <v>601</v>
      </c>
      <c r="N359" s="76">
        <v>4011</v>
      </c>
      <c r="O359" s="194" t="s">
        <v>5</v>
      </c>
      <c r="P359" s="26"/>
      <c r="Q359" s="5"/>
      <c r="R359" s="4"/>
      <c r="S359" s="4"/>
      <c r="T359" s="5"/>
      <c r="U359" s="4"/>
      <c r="V359" s="4"/>
      <c r="W359" s="6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485"/>
    </row>
    <row r="360" spans="1:34" s="166" customFormat="1" hidden="1" x14ac:dyDescent="0.2">
      <c r="A360" s="23">
        <v>1</v>
      </c>
      <c r="B360" s="23" t="s">
        <v>120</v>
      </c>
      <c r="C360" s="310" t="s">
        <v>17</v>
      </c>
      <c r="D360" s="11" t="s">
        <v>81</v>
      </c>
      <c r="E360" s="503">
        <v>1993</v>
      </c>
      <c r="F360" s="385">
        <v>28</v>
      </c>
      <c r="G360" s="62">
        <v>799</v>
      </c>
      <c r="H360" s="95">
        <v>477</v>
      </c>
      <c r="I360" s="96">
        <v>1276</v>
      </c>
      <c r="J360" s="62">
        <v>409</v>
      </c>
      <c r="K360" s="95">
        <v>274</v>
      </c>
      <c r="L360" s="96">
        <v>683</v>
      </c>
      <c r="M360" s="75">
        <v>566</v>
      </c>
      <c r="N360" s="76">
        <v>4122</v>
      </c>
      <c r="O360" s="194" t="s">
        <v>5</v>
      </c>
      <c r="P360" s="26"/>
      <c r="Q360" s="5"/>
      <c r="R360" s="4"/>
      <c r="S360" s="4"/>
      <c r="T360" s="5"/>
      <c r="U360" s="4"/>
      <c r="V360" s="4"/>
      <c r="W360" s="6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485"/>
    </row>
    <row r="361" spans="1:34" s="166" customFormat="1" hidden="1" x14ac:dyDescent="0.2">
      <c r="A361" s="23">
        <v>1</v>
      </c>
      <c r="B361" s="23" t="s">
        <v>120</v>
      </c>
      <c r="C361" s="310" t="s">
        <v>17</v>
      </c>
      <c r="D361" s="11" t="s">
        <v>81</v>
      </c>
      <c r="E361" s="503">
        <v>1994</v>
      </c>
      <c r="F361" s="385">
        <v>29</v>
      </c>
      <c r="G361" s="62">
        <v>708</v>
      </c>
      <c r="H361" s="95">
        <v>383</v>
      </c>
      <c r="I361" s="96">
        <v>1091</v>
      </c>
      <c r="J361" s="62">
        <v>430</v>
      </c>
      <c r="K361" s="95">
        <v>311</v>
      </c>
      <c r="L361" s="96">
        <v>741</v>
      </c>
      <c r="M361" s="75">
        <v>493</v>
      </c>
      <c r="N361" s="76">
        <v>4393</v>
      </c>
      <c r="O361" s="194"/>
      <c r="P361" s="26"/>
      <c r="Q361" s="5"/>
      <c r="R361" s="4"/>
      <c r="S361" s="4"/>
      <c r="T361" s="5"/>
      <c r="U361" s="4"/>
      <c r="V361" s="4"/>
      <c r="W361" s="6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485"/>
    </row>
    <row r="362" spans="1:34" s="166" customFormat="1" hidden="1" x14ac:dyDescent="0.2">
      <c r="A362" s="23">
        <v>1</v>
      </c>
      <c r="B362" s="23" t="s">
        <v>120</v>
      </c>
      <c r="C362" s="310" t="s">
        <v>17</v>
      </c>
      <c r="D362" s="11" t="s">
        <v>81</v>
      </c>
      <c r="E362" s="503">
        <v>1995</v>
      </c>
      <c r="F362" s="385">
        <v>30</v>
      </c>
      <c r="G362" s="62">
        <v>413</v>
      </c>
      <c r="H362" s="95">
        <v>183</v>
      </c>
      <c r="I362" s="96">
        <v>596</v>
      </c>
      <c r="J362" s="62">
        <v>555</v>
      </c>
      <c r="K362" s="95">
        <v>325</v>
      </c>
      <c r="L362" s="96">
        <v>880</v>
      </c>
      <c r="M362" s="75">
        <v>654</v>
      </c>
      <c r="N362" s="76">
        <v>4619</v>
      </c>
      <c r="O362" s="194"/>
      <c r="P362" s="26"/>
      <c r="Q362" s="5"/>
      <c r="R362" s="4"/>
      <c r="S362" s="4"/>
      <c r="T362" s="5"/>
      <c r="U362" s="4"/>
      <c r="V362" s="4"/>
      <c r="W362" s="6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485"/>
    </row>
    <row r="363" spans="1:34" s="166" customFormat="1" hidden="1" x14ac:dyDescent="0.2">
      <c r="A363" s="23">
        <v>1</v>
      </c>
      <c r="B363" s="23" t="s">
        <v>120</v>
      </c>
      <c r="C363" s="310" t="s">
        <v>17</v>
      </c>
      <c r="D363" s="11" t="s">
        <v>81</v>
      </c>
      <c r="E363" s="503">
        <v>1996</v>
      </c>
      <c r="F363" s="385">
        <v>31</v>
      </c>
      <c r="G363" s="62">
        <v>419</v>
      </c>
      <c r="H363" s="95">
        <v>115</v>
      </c>
      <c r="I363" s="96">
        <v>534</v>
      </c>
      <c r="J363" s="62">
        <v>320</v>
      </c>
      <c r="K363" s="95">
        <v>215</v>
      </c>
      <c r="L363" s="96">
        <v>535</v>
      </c>
      <c r="M363" s="75">
        <v>799</v>
      </c>
      <c r="N363" s="76">
        <v>4355</v>
      </c>
      <c r="O363" s="194"/>
      <c r="P363" s="26"/>
      <c r="Q363" s="5"/>
      <c r="R363" s="4"/>
      <c r="S363" s="4"/>
      <c r="T363" s="5"/>
      <c r="U363" s="4"/>
      <c r="V363" s="4"/>
      <c r="W363" s="6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485"/>
    </row>
    <row r="364" spans="1:34" s="166" customFormat="1" hidden="1" x14ac:dyDescent="0.2">
      <c r="A364" s="23">
        <v>1</v>
      </c>
      <c r="B364" s="23" t="s">
        <v>120</v>
      </c>
      <c r="C364" s="310" t="s">
        <v>17</v>
      </c>
      <c r="D364" s="11" t="s">
        <v>81</v>
      </c>
      <c r="E364" s="503">
        <v>1997</v>
      </c>
      <c r="F364" s="385">
        <v>32</v>
      </c>
      <c r="G364" s="62">
        <v>364</v>
      </c>
      <c r="H364" s="95">
        <v>70</v>
      </c>
      <c r="I364" s="96">
        <v>434</v>
      </c>
      <c r="J364" s="62">
        <v>299</v>
      </c>
      <c r="K364" s="95">
        <v>111</v>
      </c>
      <c r="L364" s="96">
        <v>410</v>
      </c>
      <c r="M364" s="75">
        <v>737</v>
      </c>
      <c r="N364" s="76">
        <v>4015</v>
      </c>
      <c r="O364" s="194" t="s">
        <v>5</v>
      </c>
      <c r="P364" s="26"/>
      <c r="Q364" s="5"/>
      <c r="R364" s="4"/>
      <c r="S364" s="4"/>
      <c r="T364" s="5"/>
      <c r="U364" s="4"/>
      <c r="V364" s="4"/>
      <c r="W364" s="6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485"/>
    </row>
    <row r="365" spans="1:34" s="166" customFormat="1" hidden="1" x14ac:dyDescent="0.2">
      <c r="A365" s="23">
        <v>1</v>
      </c>
      <c r="B365" s="23" t="s">
        <v>120</v>
      </c>
      <c r="C365" s="310" t="s">
        <v>17</v>
      </c>
      <c r="D365" s="11" t="s">
        <v>81</v>
      </c>
      <c r="E365" s="503">
        <v>1998</v>
      </c>
      <c r="F365" s="385">
        <v>33</v>
      </c>
      <c r="G365" s="62">
        <v>354</v>
      </c>
      <c r="H365" s="95">
        <v>66</v>
      </c>
      <c r="I365" s="96">
        <v>420</v>
      </c>
      <c r="J365" s="62">
        <v>260</v>
      </c>
      <c r="K365" s="95">
        <v>49</v>
      </c>
      <c r="L365" s="96">
        <v>309</v>
      </c>
      <c r="M365" s="76">
        <v>607</v>
      </c>
      <c r="N365" s="76">
        <v>3730</v>
      </c>
      <c r="O365" s="194"/>
      <c r="P365" s="26"/>
      <c r="Q365" s="5"/>
      <c r="R365" s="4"/>
      <c r="S365" s="4"/>
      <c r="T365" s="5"/>
      <c r="U365" s="4"/>
      <c r="V365" s="4"/>
      <c r="W365" s="6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485"/>
    </row>
    <row r="366" spans="1:34" s="166" customFormat="1" hidden="1" x14ac:dyDescent="0.2">
      <c r="A366" s="23">
        <v>1</v>
      </c>
      <c r="B366" s="23" t="s">
        <v>120</v>
      </c>
      <c r="C366" s="310" t="s">
        <v>17</v>
      </c>
      <c r="D366" s="11" t="s">
        <v>81</v>
      </c>
      <c r="E366" s="503">
        <v>1999</v>
      </c>
      <c r="F366" s="385">
        <v>34</v>
      </c>
      <c r="G366" s="62">
        <v>316</v>
      </c>
      <c r="H366" s="95">
        <v>96</v>
      </c>
      <c r="I366" s="96">
        <v>412</v>
      </c>
      <c r="J366" s="62">
        <v>215</v>
      </c>
      <c r="K366" s="95">
        <v>33</v>
      </c>
      <c r="L366" s="96">
        <v>248</v>
      </c>
      <c r="M366" s="76">
        <v>548</v>
      </c>
      <c r="N366" s="76">
        <v>3430</v>
      </c>
      <c r="O366" s="194"/>
      <c r="P366" s="26"/>
      <c r="Q366" s="5"/>
      <c r="R366" s="4"/>
      <c r="S366" s="4"/>
      <c r="T366" s="5"/>
      <c r="U366" s="4"/>
      <c r="V366" s="4"/>
      <c r="W366" s="6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485"/>
    </row>
    <row r="367" spans="1:34" s="166" customFormat="1" hidden="1" x14ac:dyDescent="0.2">
      <c r="A367" s="23">
        <v>1</v>
      </c>
      <c r="B367" s="23" t="s">
        <v>120</v>
      </c>
      <c r="C367" s="310" t="s">
        <v>17</v>
      </c>
      <c r="D367" s="11" t="s">
        <v>81</v>
      </c>
      <c r="E367" s="503">
        <v>2000</v>
      </c>
      <c r="F367" s="385">
        <v>35</v>
      </c>
      <c r="G367" s="62">
        <v>298</v>
      </c>
      <c r="H367" s="95">
        <v>38</v>
      </c>
      <c r="I367" s="96">
        <v>336</v>
      </c>
      <c r="J367" s="62">
        <v>152</v>
      </c>
      <c r="K367" s="95">
        <v>40</v>
      </c>
      <c r="L367" s="96">
        <v>192</v>
      </c>
      <c r="M367" s="76">
        <v>390</v>
      </c>
      <c r="N367" s="76">
        <v>3232</v>
      </c>
      <c r="O367" s="194"/>
      <c r="P367" s="26"/>
      <c r="Q367" s="5"/>
      <c r="R367" s="4"/>
      <c r="S367" s="4"/>
      <c r="T367" s="5"/>
      <c r="U367" s="4"/>
      <c r="V367" s="4"/>
      <c r="W367" s="6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485"/>
    </row>
    <row r="368" spans="1:34" s="166" customFormat="1" hidden="1" x14ac:dyDescent="0.2">
      <c r="A368" s="23">
        <v>1</v>
      </c>
      <c r="B368" s="23" t="s">
        <v>120</v>
      </c>
      <c r="C368" s="310" t="s">
        <v>17</v>
      </c>
      <c r="D368" s="11" t="s">
        <v>81</v>
      </c>
      <c r="E368" s="503">
        <v>2001</v>
      </c>
      <c r="F368" s="385">
        <v>36</v>
      </c>
      <c r="G368" s="62">
        <v>266</v>
      </c>
      <c r="H368" s="95">
        <v>57</v>
      </c>
      <c r="I368" s="96">
        <v>323</v>
      </c>
      <c r="J368" s="62">
        <v>149</v>
      </c>
      <c r="K368" s="95">
        <v>27</v>
      </c>
      <c r="L368" s="96">
        <v>176</v>
      </c>
      <c r="M368" s="76">
        <v>368</v>
      </c>
      <c r="N368" s="76">
        <v>3040</v>
      </c>
      <c r="O368" s="194" t="s">
        <v>5</v>
      </c>
      <c r="P368" s="26"/>
      <c r="Q368" s="5"/>
      <c r="R368" s="4"/>
      <c r="S368" s="4"/>
      <c r="T368" s="5"/>
      <c r="U368" s="4"/>
      <c r="V368" s="4"/>
      <c r="W368" s="6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485"/>
    </row>
    <row r="369" spans="1:34" s="166" customFormat="1" hidden="1" x14ac:dyDescent="0.2">
      <c r="A369" s="23">
        <v>1</v>
      </c>
      <c r="B369" s="23" t="s">
        <v>120</v>
      </c>
      <c r="C369" s="310" t="s">
        <v>17</v>
      </c>
      <c r="D369" s="11" t="s">
        <v>81</v>
      </c>
      <c r="E369" s="503">
        <v>2002</v>
      </c>
      <c r="F369" s="385">
        <v>37</v>
      </c>
      <c r="G369" s="62">
        <v>194</v>
      </c>
      <c r="H369" s="95">
        <v>23</v>
      </c>
      <c r="I369" s="96">
        <v>217</v>
      </c>
      <c r="J369" s="62">
        <v>230</v>
      </c>
      <c r="K369" s="95">
        <v>24</v>
      </c>
      <c r="L369" s="96">
        <v>254</v>
      </c>
      <c r="M369" s="76">
        <v>389</v>
      </c>
      <c r="N369" s="76">
        <v>2904</v>
      </c>
      <c r="O369" s="194"/>
      <c r="P369" s="26"/>
      <c r="Q369" s="5"/>
      <c r="R369" s="4"/>
      <c r="S369" s="4"/>
      <c r="T369" s="5"/>
      <c r="U369" s="4"/>
      <c r="V369" s="4"/>
      <c r="W369" s="6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485"/>
    </row>
    <row r="370" spans="1:34" s="166" customFormat="1" hidden="1" x14ac:dyDescent="0.2">
      <c r="A370" s="23">
        <v>1</v>
      </c>
      <c r="B370" s="23" t="s">
        <v>120</v>
      </c>
      <c r="C370" s="310" t="s">
        <v>17</v>
      </c>
      <c r="D370" s="11" t="s">
        <v>81</v>
      </c>
      <c r="E370" s="503">
        <v>2003</v>
      </c>
      <c r="F370" s="385">
        <v>38</v>
      </c>
      <c r="G370" s="62">
        <v>230</v>
      </c>
      <c r="H370" s="95">
        <v>52</v>
      </c>
      <c r="I370" s="96">
        <v>282</v>
      </c>
      <c r="J370" s="62">
        <v>169</v>
      </c>
      <c r="K370" s="95">
        <v>27</v>
      </c>
      <c r="L370" s="96">
        <v>196</v>
      </c>
      <c r="M370" s="76">
        <v>327</v>
      </c>
      <c r="N370" s="76">
        <v>2773</v>
      </c>
      <c r="O370" s="194"/>
      <c r="P370" s="26"/>
      <c r="Q370" s="5"/>
      <c r="R370" s="4"/>
      <c r="S370" s="4"/>
      <c r="T370" s="5"/>
      <c r="U370" s="4"/>
      <c r="V370" s="4"/>
      <c r="W370" s="6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485"/>
    </row>
    <row r="371" spans="1:34" s="166" customFormat="1" hidden="1" x14ac:dyDescent="0.2">
      <c r="A371" s="23">
        <v>1</v>
      </c>
      <c r="B371" s="23"/>
      <c r="C371" s="310" t="s">
        <v>17</v>
      </c>
      <c r="D371" s="11" t="s">
        <v>81</v>
      </c>
      <c r="E371" s="503">
        <v>2004</v>
      </c>
      <c r="F371" s="385">
        <v>39</v>
      </c>
      <c r="G371" s="62">
        <v>190</v>
      </c>
      <c r="H371" s="95">
        <v>23</v>
      </c>
      <c r="I371" s="96">
        <v>213</v>
      </c>
      <c r="J371" s="62">
        <v>180</v>
      </c>
      <c r="K371" s="95">
        <v>24</v>
      </c>
      <c r="L371" s="96">
        <v>204</v>
      </c>
      <c r="M371" s="75">
        <v>369</v>
      </c>
      <c r="N371" s="76">
        <v>2608</v>
      </c>
      <c r="O371" s="194"/>
      <c r="P371" s="26"/>
      <c r="Q371" s="5"/>
      <c r="R371" s="4"/>
      <c r="S371" s="4"/>
      <c r="T371" s="5"/>
      <c r="U371" s="4"/>
      <c r="V371" s="4"/>
      <c r="W371" s="6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485"/>
    </row>
    <row r="372" spans="1:34" s="166" customFormat="1" hidden="1" x14ac:dyDescent="0.2">
      <c r="A372" s="23">
        <v>1</v>
      </c>
      <c r="B372" s="23"/>
      <c r="C372" s="310" t="s">
        <v>17</v>
      </c>
      <c r="D372" s="67" t="s">
        <v>207</v>
      </c>
      <c r="E372" s="502">
        <v>2006</v>
      </c>
      <c r="F372" s="385">
        <v>40</v>
      </c>
      <c r="G372" s="62">
        <v>188</v>
      </c>
      <c r="H372" s="95">
        <v>16</v>
      </c>
      <c r="I372" s="96">
        <v>204</v>
      </c>
      <c r="J372" s="62">
        <v>138</v>
      </c>
      <c r="K372" s="95">
        <v>20</v>
      </c>
      <c r="L372" s="96">
        <v>158</v>
      </c>
      <c r="M372" s="75">
        <v>244</v>
      </c>
      <c r="N372" s="76">
        <v>2398</v>
      </c>
      <c r="O372" s="194"/>
      <c r="P372" s="26"/>
      <c r="Q372" s="4"/>
      <c r="R372" s="4"/>
      <c r="S372" s="4"/>
      <c r="T372" s="4"/>
      <c r="U372" s="4"/>
      <c r="V372" s="4"/>
      <c r="W372" s="4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485"/>
    </row>
    <row r="373" spans="1:34" s="166" customFormat="1" hidden="1" x14ac:dyDescent="0.2">
      <c r="A373" s="23">
        <v>1</v>
      </c>
      <c r="B373" s="23"/>
      <c r="C373" s="310" t="s">
        <v>17</v>
      </c>
      <c r="D373" s="67" t="s">
        <v>207</v>
      </c>
      <c r="E373" s="502">
        <v>2007</v>
      </c>
      <c r="F373" s="385">
        <v>41</v>
      </c>
      <c r="G373" s="62">
        <v>155</v>
      </c>
      <c r="H373" s="95">
        <v>30</v>
      </c>
      <c r="I373" s="96">
        <v>185</v>
      </c>
      <c r="J373" s="62">
        <v>118</v>
      </c>
      <c r="K373" s="95">
        <v>26</v>
      </c>
      <c r="L373" s="96">
        <v>144</v>
      </c>
      <c r="M373" s="75">
        <v>233</v>
      </c>
      <c r="N373" s="75">
        <v>2309</v>
      </c>
      <c r="O373" s="194"/>
      <c r="P373" s="26"/>
      <c r="Q373" s="5"/>
      <c r="R373" s="4"/>
      <c r="S373" s="4"/>
      <c r="T373" s="5"/>
      <c r="U373" s="4"/>
      <c r="V373" s="4"/>
      <c r="W373" s="6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485"/>
    </row>
    <row r="374" spans="1:34" s="166" customFormat="1" ht="12.75" hidden="1" thickBot="1" x14ac:dyDescent="0.25">
      <c r="A374" s="23">
        <v>1</v>
      </c>
      <c r="B374" s="23"/>
      <c r="C374" s="310" t="s">
        <v>17</v>
      </c>
      <c r="D374" s="67" t="s">
        <v>207</v>
      </c>
      <c r="E374" s="502">
        <v>2008</v>
      </c>
      <c r="F374" s="387">
        <v>42</v>
      </c>
      <c r="G374" s="62">
        <v>160</v>
      </c>
      <c r="H374" s="95">
        <v>20</v>
      </c>
      <c r="I374" s="96">
        <v>180</v>
      </c>
      <c r="J374" s="62">
        <v>112</v>
      </c>
      <c r="K374" s="95">
        <v>21</v>
      </c>
      <c r="L374" s="96">
        <v>133</v>
      </c>
      <c r="M374" s="75">
        <v>317</v>
      </c>
      <c r="N374" s="75">
        <v>2125</v>
      </c>
      <c r="O374" s="194"/>
      <c r="P374" s="26"/>
      <c r="Q374" s="5"/>
      <c r="R374" s="4"/>
      <c r="S374" s="4"/>
      <c r="T374" s="5"/>
      <c r="U374" s="4"/>
      <c r="V374" s="4"/>
      <c r="W374" s="6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485"/>
    </row>
    <row r="375" spans="1:34" s="166" customFormat="1" x14ac:dyDescent="0.2">
      <c r="A375" s="23">
        <v>1</v>
      </c>
      <c r="B375" s="23"/>
      <c r="C375" s="310" t="s">
        <v>17</v>
      </c>
      <c r="D375" s="67" t="s">
        <v>207</v>
      </c>
      <c r="E375" s="502">
        <v>2009</v>
      </c>
      <c r="F375" s="385">
        <v>16</v>
      </c>
      <c r="G375" s="62">
        <v>101</v>
      </c>
      <c r="H375" s="95">
        <v>23</v>
      </c>
      <c r="I375" s="96">
        <v>124</v>
      </c>
      <c r="J375" s="62">
        <v>112</v>
      </c>
      <c r="K375" s="90">
        <v>5</v>
      </c>
      <c r="L375" s="96">
        <v>117</v>
      </c>
      <c r="M375" s="75">
        <v>189</v>
      </c>
      <c r="N375" s="75">
        <v>2053</v>
      </c>
      <c r="O375" s="194"/>
      <c r="P375" s="26"/>
      <c r="Q375" s="5"/>
      <c r="R375" s="4"/>
      <c r="S375" s="4"/>
      <c r="T375" s="5"/>
      <c r="U375" s="4"/>
      <c r="V375" s="4"/>
      <c r="W375" s="6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485"/>
    </row>
    <row r="376" spans="1:34" s="166" customFormat="1" ht="12" customHeight="1" x14ac:dyDescent="0.2">
      <c r="A376" s="23">
        <v>1</v>
      </c>
      <c r="B376" s="23"/>
      <c r="C376" s="310"/>
      <c r="D376" s="11"/>
      <c r="E376" s="503">
        <v>2010</v>
      </c>
      <c r="F376" s="385">
        <v>17</v>
      </c>
      <c r="G376" s="444">
        <v>80</v>
      </c>
      <c r="H376" s="445">
        <v>6</v>
      </c>
      <c r="I376" s="446">
        <f>SUM(H376,G376)</f>
        <v>86</v>
      </c>
      <c r="J376" s="444">
        <v>104</v>
      </c>
      <c r="K376" s="447">
        <v>9</v>
      </c>
      <c r="L376" s="446">
        <f>SUM(K376,J376)</f>
        <v>113</v>
      </c>
      <c r="M376" s="77">
        <v>177</v>
      </c>
      <c r="N376" s="443">
        <v>1988</v>
      </c>
      <c r="O376" s="194" t="s">
        <v>5</v>
      </c>
      <c r="P376" s="26"/>
      <c r="Q376" s="5"/>
      <c r="R376" s="4"/>
      <c r="S376" s="4"/>
      <c r="T376" s="5"/>
      <c r="U376" s="4"/>
      <c r="V376" s="4"/>
      <c r="W376" s="6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476"/>
    </row>
    <row r="377" spans="1:34" s="484" customFormat="1" ht="12" customHeight="1" x14ac:dyDescent="0.2">
      <c r="A377" s="23"/>
      <c r="B377" s="23"/>
      <c r="C377" s="310"/>
      <c r="D377" s="11"/>
      <c r="E377" s="503">
        <v>2011</v>
      </c>
      <c r="F377" s="385"/>
      <c r="G377" s="444">
        <v>95</v>
      </c>
      <c r="H377" s="445">
        <v>10</v>
      </c>
      <c r="I377" s="446">
        <f>SUM(H377,G377)</f>
        <v>105</v>
      </c>
      <c r="J377" s="444">
        <v>106</v>
      </c>
      <c r="K377" s="447">
        <v>8</v>
      </c>
      <c r="L377" s="446">
        <f>SUM(K377,J377)</f>
        <v>114</v>
      </c>
      <c r="M377" s="443">
        <v>175</v>
      </c>
      <c r="N377" s="443">
        <v>1927</v>
      </c>
      <c r="O377" s="575"/>
      <c r="P377" s="295"/>
      <c r="Q377" s="296"/>
      <c r="R377" s="297"/>
      <c r="S377" s="297"/>
      <c r="T377" s="296"/>
      <c r="U377" s="297"/>
      <c r="V377" s="297"/>
      <c r="W377" s="300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476">
        <f>N376+L377-M377</f>
        <v>1927</v>
      </c>
    </row>
    <row r="378" spans="1:34" s="484" customFormat="1" ht="12" customHeight="1" x14ac:dyDescent="0.2">
      <c r="A378" s="23"/>
      <c r="B378" s="23"/>
      <c r="C378" s="310"/>
      <c r="D378" s="11"/>
      <c r="E378" s="503" t="s">
        <v>383</v>
      </c>
      <c r="F378" s="385"/>
      <c r="G378" s="376">
        <v>82</v>
      </c>
      <c r="H378" s="377">
        <v>16</v>
      </c>
      <c r="I378" s="378">
        <v>98</v>
      </c>
      <c r="J378" s="379">
        <v>61</v>
      </c>
      <c r="K378" s="377">
        <v>8</v>
      </c>
      <c r="L378" s="378">
        <v>69</v>
      </c>
      <c r="M378" s="380">
        <v>149</v>
      </c>
      <c r="N378" s="380">
        <v>1847</v>
      </c>
      <c r="O378" s="575"/>
      <c r="P378" s="295"/>
      <c r="Q378" s="296"/>
      <c r="R378" s="297"/>
      <c r="S378" s="297"/>
      <c r="T378" s="296"/>
      <c r="U378" s="297"/>
      <c r="V378" s="297"/>
      <c r="W378" s="300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579">
        <f>N377+L378-M378</f>
        <v>1847</v>
      </c>
    </row>
    <row r="379" spans="1:34" s="484" customFormat="1" ht="12" customHeight="1" x14ac:dyDescent="0.2">
      <c r="A379" s="23"/>
      <c r="B379" s="23"/>
      <c r="C379" s="310"/>
      <c r="D379" s="11"/>
      <c r="E379" s="503">
        <v>2013</v>
      </c>
      <c r="F379" s="385"/>
      <c r="G379" s="377">
        <v>88</v>
      </c>
      <c r="H379" s="377">
        <v>16</v>
      </c>
      <c r="I379" s="378">
        <v>104</v>
      </c>
      <c r="J379" s="379">
        <v>55</v>
      </c>
      <c r="K379" s="377">
        <v>4</v>
      </c>
      <c r="L379" s="378">
        <v>59</v>
      </c>
      <c r="M379" s="380">
        <v>145</v>
      </c>
      <c r="N379" s="380">
        <v>1760</v>
      </c>
      <c r="O379" s="575"/>
      <c r="P379" s="295"/>
      <c r="Q379" s="296"/>
      <c r="R379" s="297"/>
      <c r="S379" s="297"/>
      <c r="T379" s="296"/>
      <c r="U379" s="297"/>
      <c r="V379" s="297"/>
      <c r="W379" s="300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579"/>
    </row>
    <row r="380" spans="1:34" s="166" customFormat="1" ht="6.75" customHeight="1" thickBot="1" x14ac:dyDescent="0.25">
      <c r="A380" s="23"/>
      <c r="B380" s="27"/>
      <c r="C380" s="310"/>
      <c r="D380" s="11"/>
      <c r="E380" s="503"/>
      <c r="F380" s="385">
        <v>18</v>
      </c>
      <c r="G380" s="62"/>
      <c r="H380" s="95"/>
      <c r="I380" s="96"/>
      <c r="J380" s="62"/>
      <c r="K380" s="95"/>
      <c r="L380" s="96"/>
      <c r="M380" s="75"/>
      <c r="N380" s="75"/>
      <c r="O380" s="194"/>
      <c r="P380" s="26"/>
      <c r="Q380" s="5"/>
      <c r="R380" s="4"/>
      <c r="S380" s="4"/>
      <c r="T380" s="5"/>
      <c r="U380" s="4"/>
      <c r="V380" s="4"/>
      <c r="W380" s="6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485"/>
    </row>
    <row r="381" spans="1:34" s="166" customFormat="1" ht="12" hidden="1" customHeight="1" x14ac:dyDescent="0.2">
      <c r="A381" s="23">
        <v>1</v>
      </c>
      <c r="B381" s="23" t="s">
        <v>120</v>
      </c>
      <c r="C381" s="310"/>
      <c r="D381" s="3" t="s">
        <v>82</v>
      </c>
      <c r="E381" s="503">
        <v>1984</v>
      </c>
      <c r="F381" s="385">
        <v>19</v>
      </c>
      <c r="G381" s="444">
        <v>40</v>
      </c>
      <c r="H381" s="445">
        <v>123</v>
      </c>
      <c r="I381" s="446">
        <v>163</v>
      </c>
      <c r="J381" s="444">
        <v>16</v>
      </c>
      <c r="K381" s="445">
        <v>85</v>
      </c>
      <c r="L381" s="446">
        <v>101</v>
      </c>
      <c r="M381" s="77">
        <v>66</v>
      </c>
      <c r="N381" s="443">
        <v>591</v>
      </c>
      <c r="O381" s="194"/>
      <c r="P381" s="26"/>
      <c r="Q381" s="5"/>
      <c r="R381" s="4"/>
      <c r="S381" s="4"/>
      <c r="T381" s="5"/>
      <c r="U381" s="4"/>
      <c r="V381" s="4"/>
      <c r="W381" s="6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485"/>
    </row>
    <row r="382" spans="1:34" s="166" customFormat="1" ht="12" hidden="1" customHeight="1" x14ac:dyDescent="0.2">
      <c r="A382" s="23">
        <v>1</v>
      </c>
      <c r="B382" s="23" t="s">
        <v>120</v>
      </c>
      <c r="C382" s="30" t="s">
        <v>18</v>
      </c>
      <c r="D382" s="3" t="s">
        <v>82</v>
      </c>
      <c r="E382" s="503">
        <v>1985</v>
      </c>
      <c r="F382" s="385">
        <v>20</v>
      </c>
      <c r="G382" s="444">
        <v>57</v>
      </c>
      <c r="H382" s="445">
        <v>171</v>
      </c>
      <c r="I382" s="446">
        <v>228</v>
      </c>
      <c r="J382" s="444">
        <v>41</v>
      </c>
      <c r="K382" s="445">
        <v>85</v>
      </c>
      <c r="L382" s="446">
        <v>126</v>
      </c>
      <c r="M382" s="77">
        <v>68</v>
      </c>
      <c r="N382" s="443">
        <v>649</v>
      </c>
      <c r="O382" s="194"/>
      <c r="P382" s="26"/>
      <c r="Q382" s="5"/>
      <c r="R382" s="4"/>
      <c r="S382" s="4"/>
      <c r="T382" s="5"/>
      <c r="U382" s="4"/>
      <c r="V382" s="4"/>
      <c r="W382" s="6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485"/>
    </row>
    <row r="383" spans="1:34" s="166" customFormat="1" ht="12" hidden="1" customHeight="1" x14ac:dyDescent="0.2">
      <c r="A383" s="23">
        <v>1</v>
      </c>
      <c r="B383" s="23" t="s">
        <v>120</v>
      </c>
      <c r="C383" s="30" t="s">
        <v>18</v>
      </c>
      <c r="D383" s="3" t="s">
        <v>82</v>
      </c>
      <c r="E383" s="503">
        <v>1986</v>
      </c>
      <c r="F383" s="385">
        <v>21</v>
      </c>
      <c r="G383" s="444">
        <v>29</v>
      </c>
      <c r="H383" s="445">
        <v>160</v>
      </c>
      <c r="I383" s="446">
        <v>189</v>
      </c>
      <c r="J383" s="444">
        <v>22</v>
      </c>
      <c r="K383" s="445">
        <v>85</v>
      </c>
      <c r="L383" s="446">
        <v>107</v>
      </c>
      <c r="M383" s="77">
        <v>78</v>
      </c>
      <c r="N383" s="443">
        <v>678</v>
      </c>
      <c r="O383" s="194"/>
      <c r="P383" s="26"/>
      <c r="Q383" s="5"/>
      <c r="R383" s="4"/>
      <c r="S383" s="4"/>
      <c r="T383" s="5"/>
      <c r="U383" s="4"/>
      <c r="V383" s="4"/>
      <c r="W383" s="6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485"/>
    </row>
    <row r="384" spans="1:34" s="166" customFormat="1" ht="12" hidden="1" customHeight="1" x14ac:dyDescent="0.2">
      <c r="A384" s="23">
        <v>1</v>
      </c>
      <c r="B384" s="23" t="s">
        <v>120</v>
      </c>
      <c r="C384" s="30" t="s">
        <v>18</v>
      </c>
      <c r="D384" s="3" t="s">
        <v>82</v>
      </c>
      <c r="E384" s="503">
        <v>1987</v>
      </c>
      <c r="F384" s="385">
        <v>22</v>
      </c>
      <c r="G384" s="444">
        <v>60</v>
      </c>
      <c r="H384" s="445">
        <v>169</v>
      </c>
      <c r="I384" s="446">
        <v>229</v>
      </c>
      <c r="J384" s="444">
        <v>29</v>
      </c>
      <c r="K384" s="445">
        <v>134</v>
      </c>
      <c r="L384" s="446">
        <v>163</v>
      </c>
      <c r="M384" s="77">
        <v>82</v>
      </c>
      <c r="N384" s="443">
        <v>730</v>
      </c>
      <c r="O384" s="194"/>
      <c r="P384" s="26"/>
      <c r="Q384" s="5"/>
      <c r="R384" s="4"/>
      <c r="S384" s="4"/>
      <c r="T384" s="5"/>
      <c r="U384" s="4"/>
      <c r="V384" s="4"/>
      <c r="W384" s="6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485"/>
    </row>
    <row r="385" spans="1:34" s="166" customFormat="1" ht="12" hidden="1" customHeight="1" x14ac:dyDescent="0.2">
      <c r="A385" s="23">
        <v>1</v>
      </c>
      <c r="B385" s="23" t="s">
        <v>120</v>
      </c>
      <c r="C385" s="30" t="s">
        <v>18</v>
      </c>
      <c r="D385" s="3" t="s">
        <v>82</v>
      </c>
      <c r="E385" s="503">
        <v>1988</v>
      </c>
      <c r="F385" s="385">
        <v>23</v>
      </c>
      <c r="G385" s="444">
        <v>59</v>
      </c>
      <c r="H385" s="445">
        <v>184</v>
      </c>
      <c r="I385" s="446">
        <v>243</v>
      </c>
      <c r="J385" s="444">
        <v>29</v>
      </c>
      <c r="K385" s="445">
        <v>136</v>
      </c>
      <c r="L385" s="446">
        <v>135</v>
      </c>
      <c r="M385" s="77">
        <v>76</v>
      </c>
      <c r="N385" s="443">
        <v>819</v>
      </c>
      <c r="O385" s="194"/>
      <c r="P385" s="26"/>
      <c r="Q385" s="5"/>
      <c r="R385" s="4"/>
      <c r="S385" s="4"/>
      <c r="T385" s="5"/>
      <c r="U385" s="4"/>
      <c r="V385" s="4"/>
      <c r="W385" s="6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485"/>
    </row>
    <row r="386" spans="1:34" s="166" customFormat="1" ht="12" hidden="1" customHeight="1" x14ac:dyDescent="0.2">
      <c r="A386" s="23">
        <v>1</v>
      </c>
      <c r="B386" s="23" t="s">
        <v>120</v>
      </c>
      <c r="C386" s="30" t="s">
        <v>18</v>
      </c>
      <c r="D386" s="3" t="s">
        <v>82</v>
      </c>
      <c r="E386" s="503">
        <v>1989</v>
      </c>
      <c r="F386" s="385">
        <v>24</v>
      </c>
      <c r="G386" s="444">
        <v>80</v>
      </c>
      <c r="H386" s="445">
        <v>173</v>
      </c>
      <c r="I386" s="446">
        <v>253</v>
      </c>
      <c r="J386" s="444">
        <v>51</v>
      </c>
      <c r="K386" s="445">
        <v>175</v>
      </c>
      <c r="L386" s="446">
        <v>226</v>
      </c>
      <c r="M386" s="77">
        <v>62</v>
      </c>
      <c r="N386" s="443">
        <v>954</v>
      </c>
      <c r="O386" s="194"/>
      <c r="P386" s="26"/>
      <c r="Q386" s="5"/>
      <c r="R386" s="4"/>
      <c r="S386" s="4"/>
      <c r="T386" s="5"/>
      <c r="U386" s="4"/>
      <c r="V386" s="4"/>
      <c r="W386" s="6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485"/>
    </row>
    <row r="387" spans="1:34" s="166" customFormat="1" ht="12" hidden="1" customHeight="1" x14ac:dyDescent="0.2">
      <c r="A387" s="23">
        <v>1</v>
      </c>
      <c r="B387" s="23" t="s">
        <v>120</v>
      </c>
      <c r="C387" s="30" t="s">
        <v>18</v>
      </c>
      <c r="D387" s="3" t="s">
        <v>82</v>
      </c>
      <c r="E387" s="503">
        <v>1990</v>
      </c>
      <c r="F387" s="385">
        <v>25</v>
      </c>
      <c r="G387" s="62">
        <v>68</v>
      </c>
      <c r="H387" s="95">
        <v>163</v>
      </c>
      <c r="I387" s="96">
        <v>231</v>
      </c>
      <c r="J387" s="62">
        <v>48</v>
      </c>
      <c r="K387" s="95">
        <v>172</v>
      </c>
      <c r="L387" s="96">
        <v>220</v>
      </c>
      <c r="M387" s="75">
        <v>156</v>
      </c>
      <c r="N387" s="75">
        <v>1018</v>
      </c>
      <c r="O387" s="194"/>
      <c r="P387" s="26"/>
      <c r="Q387" s="5"/>
      <c r="R387" s="4"/>
      <c r="S387" s="4"/>
      <c r="T387" s="5"/>
      <c r="U387" s="4"/>
      <c r="V387" s="4"/>
      <c r="W387" s="6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485"/>
    </row>
    <row r="388" spans="1:34" s="166" customFormat="1" ht="12" hidden="1" customHeight="1" x14ac:dyDescent="0.2">
      <c r="A388" s="23">
        <v>1</v>
      </c>
      <c r="B388" s="23" t="s">
        <v>120</v>
      </c>
      <c r="C388" s="30" t="s">
        <v>18</v>
      </c>
      <c r="D388" s="3" t="s">
        <v>82</v>
      </c>
      <c r="E388" s="503">
        <v>1991</v>
      </c>
      <c r="F388" s="385">
        <v>26</v>
      </c>
      <c r="G388" s="62">
        <v>83</v>
      </c>
      <c r="H388" s="95">
        <v>159</v>
      </c>
      <c r="I388" s="96">
        <v>242</v>
      </c>
      <c r="J388" s="62">
        <v>75</v>
      </c>
      <c r="K388" s="95">
        <v>175</v>
      </c>
      <c r="L388" s="96">
        <v>250</v>
      </c>
      <c r="M388" s="75">
        <v>92</v>
      </c>
      <c r="N388" s="75">
        <v>1176</v>
      </c>
      <c r="O388" s="194"/>
      <c r="P388" s="26"/>
      <c r="Q388" s="5"/>
      <c r="R388" s="4"/>
      <c r="S388" s="4"/>
      <c r="T388" s="5"/>
      <c r="U388" s="4"/>
      <c r="V388" s="4"/>
      <c r="W388" s="6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485"/>
    </row>
    <row r="389" spans="1:34" s="166" customFormat="1" ht="12" hidden="1" customHeight="1" x14ac:dyDescent="0.2">
      <c r="A389" s="23">
        <v>1</v>
      </c>
      <c r="B389" s="23" t="s">
        <v>120</v>
      </c>
      <c r="C389" s="30" t="s">
        <v>18</v>
      </c>
      <c r="D389" s="3" t="s">
        <v>82</v>
      </c>
      <c r="E389" s="503">
        <v>1992</v>
      </c>
      <c r="F389" s="385">
        <v>27</v>
      </c>
      <c r="G389" s="62">
        <v>131</v>
      </c>
      <c r="H389" s="95">
        <v>192</v>
      </c>
      <c r="I389" s="96">
        <v>323</v>
      </c>
      <c r="J389" s="62">
        <v>57</v>
      </c>
      <c r="K389" s="95">
        <v>137</v>
      </c>
      <c r="L389" s="96">
        <v>194</v>
      </c>
      <c r="M389" s="75">
        <v>162</v>
      </c>
      <c r="N389" s="75">
        <v>1208</v>
      </c>
      <c r="O389" s="194"/>
      <c r="P389" s="26"/>
      <c r="Q389" s="5"/>
      <c r="R389" s="4"/>
      <c r="S389" s="4"/>
      <c r="T389" s="5"/>
      <c r="U389" s="4"/>
      <c r="V389" s="4"/>
      <c r="W389" s="6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485"/>
    </row>
    <row r="390" spans="1:34" s="166" customFormat="1" ht="12" hidden="1" customHeight="1" x14ac:dyDescent="0.2">
      <c r="A390" s="23">
        <v>1</v>
      </c>
      <c r="B390" s="23" t="s">
        <v>120</v>
      </c>
      <c r="C390" s="30" t="s">
        <v>18</v>
      </c>
      <c r="D390" s="3" t="s">
        <v>82</v>
      </c>
      <c r="E390" s="503">
        <v>1993</v>
      </c>
      <c r="F390" s="385">
        <v>28</v>
      </c>
      <c r="G390" s="62">
        <v>93</v>
      </c>
      <c r="H390" s="95">
        <v>196</v>
      </c>
      <c r="I390" s="96">
        <v>289</v>
      </c>
      <c r="J390" s="62">
        <v>84</v>
      </c>
      <c r="K390" s="95">
        <v>190</v>
      </c>
      <c r="L390" s="96">
        <v>274</v>
      </c>
      <c r="M390" s="75">
        <v>175</v>
      </c>
      <c r="N390" s="75">
        <v>1307</v>
      </c>
      <c r="O390" s="194"/>
      <c r="P390" s="26"/>
      <c r="Q390" s="5"/>
      <c r="R390" s="4"/>
      <c r="S390" s="4"/>
      <c r="T390" s="5"/>
      <c r="U390" s="4"/>
      <c r="V390" s="4"/>
      <c r="W390" s="6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485"/>
    </row>
    <row r="391" spans="1:34" s="166" customFormat="1" ht="12" hidden="1" customHeight="1" x14ac:dyDescent="0.2">
      <c r="A391" s="23">
        <v>1</v>
      </c>
      <c r="B391" s="23" t="s">
        <v>120</v>
      </c>
      <c r="C391" s="30" t="s">
        <v>18</v>
      </c>
      <c r="D391" s="3" t="s">
        <v>82</v>
      </c>
      <c r="E391" s="503">
        <v>1994</v>
      </c>
      <c r="F391" s="385">
        <v>29</v>
      </c>
      <c r="G391" s="62">
        <v>85</v>
      </c>
      <c r="H391" s="95">
        <v>217</v>
      </c>
      <c r="I391" s="96">
        <v>302</v>
      </c>
      <c r="J391" s="62">
        <v>62</v>
      </c>
      <c r="K391" s="95">
        <v>192</v>
      </c>
      <c r="L391" s="96">
        <v>154</v>
      </c>
      <c r="M391" s="75">
        <v>186</v>
      </c>
      <c r="N391" s="75">
        <v>1375</v>
      </c>
      <c r="O391" s="194"/>
      <c r="P391" s="26"/>
      <c r="Q391" s="5"/>
      <c r="R391" s="4"/>
      <c r="S391" s="4"/>
      <c r="T391" s="5"/>
      <c r="U391" s="4"/>
      <c r="V391" s="4"/>
      <c r="W391" s="6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485"/>
    </row>
    <row r="392" spans="1:34" s="166" customFormat="1" ht="12" hidden="1" customHeight="1" x14ac:dyDescent="0.2">
      <c r="A392" s="23">
        <v>1</v>
      </c>
      <c r="B392" s="23" t="s">
        <v>120</v>
      </c>
      <c r="C392" s="30" t="s">
        <v>18</v>
      </c>
      <c r="D392" s="3" t="s">
        <v>82</v>
      </c>
      <c r="E392" s="503">
        <v>1995</v>
      </c>
      <c r="F392" s="385">
        <v>30</v>
      </c>
      <c r="G392" s="62">
        <v>27</v>
      </c>
      <c r="H392" s="95">
        <v>70</v>
      </c>
      <c r="I392" s="96">
        <v>97</v>
      </c>
      <c r="J392" s="62">
        <v>63</v>
      </c>
      <c r="K392" s="95">
        <v>159</v>
      </c>
      <c r="L392" s="96">
        <v>222</v>
      </c>
      <c r="M392" s="75">
        <v>177</v>
      </c>
      <c r="N392" s="75">
        <v>1420</v>
      </c>
      <c r="O392" s="194"/>
      <c r="P392" s="26"/>
      <c r="Q392" s="5"/>
      <c r="R392" s="4"/>
      <c r="S392" s="4"/>
      <c r="T392" s="5"/>
      <c r="U392" s="4"/>
      <c r="V392" s="4"/>
      <c r="W392" s="6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485"/>
    </row>
    <row r="393" spans="1:34" s="166" customFormat="1" ht="12" hidden="1" customHeight="1" x14ac:dyDescent="0.2">
      <c r="A393" s="23">
        <v>1</v>
      </c>
      <c r="B393" s="23" t="s">
        <v>120</v>
      </c>
      <c r="C393" s="30" t="s">
        <v>18</v>
      </c>
      <c r="D393" s="3" t="s">
        <v>82</v>
      </c>
      <c r="E393" s="503">
        <v>1996</v>
      </c>
      <c r="F393" s="385">
        <v>31</v>
      </c>
      <c r="G393" s="62">
        <v>26</v>
      </c>
      <c r="H393" s="95">
        <v>27</v>
      </c>
      <c r="I393" s="96">
        <v>53</v>
      </c>
      <c r="J393" s="62">
        <v>52</v>
      </c>
      <c r="K393" s="95">
        <v>66</v>
      </c>
      <c r="L393" s="96">
        <v>118</v>
      </c>
      <c r="M393" s="75">
        <v>223</v>
      </c>
      <c r="N393" s="75">
        <v>1315</v>
      </c>
      <c r="O393" s="194"/>
      <c r="P393" s="26"/>
      <c r="Q393" s="5"/>
      <c r="R393" s="4"/>
      <c r="S393" s="4"/>
      <c r="T393" s="5"/>
      <c r="U393" s="4"/>
      <c r="V393" s="4"/>
      <c r="W393" s="6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485"/>
    </row>
    <row r="394" spans="1:34" s="166" customFormat="1" ht="12" hidden="1" customHeight="1" x14ac:dyDescent="0.2">
      <c r="A394" s="23">
        <v>1</v>
      </c>
      <c r="B394" s="23" t="s">
        <v>120</v>
      </c>
      <c r="C394" s="30" t="s">
        <v>18</v>
      </c>
      <c r="D394" s="3" t="s">
        <v>82</v>
      </c>
      <c r="E394" s="503">
        <v>1997</v>
      </c>
      <c r="F394" s="385">
        <v>32</v>
      </c>
      <c r="G394" s="62">
        <v>11</v>
      </c>
      <c r="H394" s="95">
        <v>23</v>
      </c>
      <c r="I394" s="96">
        <v>34</v>
      </c>
      <c r="J394" s="62">
        <v>12</v>
      </c>
      <c r="K394" s="95">
        <v>20</v>
      </c>
      <c r="L394" s="96">
        <v>32</v>
      </c>
      <c r="M394" s="75">
        <v>332</v>
      </c>
      <c r="N394" s="75">
        <v>1015</v>
      </c>
      <c r="O394" s="194"/>
      <c r="P394" s="26"/>
      <c r="Q394" s="5"/>
      <c r="R394" s="4"/>
      <c r="S394" s="4"/>
      <c r="T394" s="5"/>
      <c r="U394" s="4"/>
      <c r="V394" s="4"/>
      <c r="W394" s="6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485"/>
    </row>
    <row r="395" spans="1:34" s="166" customFormat="1" ht="12" hidden="1" customHeight="1" x14ac:dyDescent="0.2">
      <c r="A395" s="23">
        <v>1</v>
      </c>
      <c r="B395" s="23" t="s">
        <v>120</v>
      </c>
      <c r="C395" s="30" t="s">
        <v>18</v>
      </c>
      <c r="D395" s="3" t="s">
        <v>82</v>
      </c>
      <c r="E395" s="503">
        <v>1998</v>
      </c>
      <c r="F395" s="385">
        <v>33</v>
      </c>
      <c r="G395" s="62">
        <v>11</v>
      </c>
      <c r="H395" s="95">
        <v>21</v>
      </c>
      <c r="I395" s="96">
        <v>32</v>
      </c>
      <c r="J395" s="62">
        <v>17</v>
      </c>
      <c r="K395" s="95">
        <v>38</v>
      </c>
      <c r="L395" s="96">
        <v>55</v>
      </c>
      <c r="M395" s="76">
        <v>174</v>
      </c>
      <c r="N395" s="75">
        <v>896</v>
      </c>
      <c r="O395" s="194"/>
      <c r="P395" s="26"/>
      <c r="Q395" s="5"/>
      <c r="R395" s="4"/>
      <c r="S395" s="4"/>
      <c r="T395" s="5"/>
      <c r="U395" s="4"/>
      <c r="V395" s="4"/>
      <c r="W395" s="6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485"/>
    </row>
    <row r="396" spans="1:34" s="166" customFormat="1" ht="12" hidden="1" customHeight="1" x14ac:dyDescent="0.2">
      <c r="A396" s="23">
        <v>1</v>
      </c>
      <c r="B396" s="23" t="s">
        <v>120</v>
      </c>
      <c r="C396" s="30" t="s">
        <v>18</v>
      </c>
      <c r="D396" s="3" t="s">
        <v>82</v>
      </c>
      <c r="E396" s="503">
        <v>1999</v>
      </c>
      <c r="F396" s="385">
        <v>34</v>
      </c>
      <c r="G396" s="62">
        <v>25</v>
      </c>
      <c r="H396" s="95">
        <v>19</v>
      </c>
      <c r="I396" s="96">
        <v>44</v>
      </c>
      <c r="J396" s="62">
        <v>9</v>
      </c>
      <c r="K396" s="95">
        <v>16</v>
      </c>
      <c r="L396" s="96">
        <v>25</v>
      </c>
      <c r="M396" s="76">
        <v>91</v>
      </c>
      <c r="N396" s="75">
        <v>830</v>
      </c>
      <c r="O396" s="194"/>
      <c r="P396" s="26"/>
      <c r="Q396" s="5"/>
      <c r="R396" s="4"/>
      <c r="S396" s="4"/>
      <c r="T396" s="5"/>
      <c r="U396" s="4"/>
      <c r="V396" s="4"/>
      <c r="W396" s="6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485"/>
    </row>
    <row r="397" spans="1:34" s="166" customFormat="1" ht="12" hidden="1" customHeight="1" x14ac:dyDescent="0.2">
      <c r="A397" s="23">
        <v>1</v>
      </c>
      <c r="B397" s="23" t="s">
        <v>120</v>
      </c>
      <c r="C397" s="30" t="s">
        <v>18</v>
      </c>
      <c r="D397" s="3" t="s">
        <v>82</v>
      </c>
      <c r="E397" s="503">
        <v>2000</v>
      </c>
      <c r="F397" s="385">
        <v>35</v>
      </c>
      <c r="G397" s="62">
        <v>18</v>
      </c>
      <c r="H397" s="95">
        <v>20</v>
      </c>
      <c r="I397" s="96">
        <v>38</v>
      </c>
      <c r="J397" s="62">
        <v>20</v>
      </c>
      <c r="K397" s="95">
        <v>19</v>
      </c>
      <c r="L397" s="96">
        <v>39</v>
      </c>
      <c r="M397" s="76">
        <v>142</v>
      </c>
      <c r="N397" s="75">
        <v>727</v>
      </c>
      <c r="O397" s="194"/>
      <c r="P397" s="26"/>
      <c r="Q397" s="5"/>
      <c r="R397" s="4"/>
      <c r="S397" s="4"/>
      <c r="T397" s="5"/>
      <c r="U397" s="4"/>
      <c r="V397" s="4"/>
      <c r="W397" s="6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485"/>
    </row>
    <row r="398" spans="1:34" s="166" customFormat="1" ht="12" hidden="1" customHeight="1" x14ac:dyDescent="0.2">
      <c r="A398" s="23">
        <v>1</v>
      </c>
      <c r="B398" s="23" t="s">
        <v>120</v>
      </c>
      <c r="C398" s="30" t="s">
        <v>18</v>
      </c>
      <c r="D398" s="3" t="s">
        <v>82</v>
      </c>
      <c r="E398" s="503">
        <v>2001</v>
      </c>
      <c r="F398" s="385">
        <v>36</v>
      </c>
      <c r="G398" s="62">
        <v>10</v>
      </c>
      <c r="H398" s="95">
        <v>18</v>
      </c>
      <c r="I398" s="96">
        <v>28</v>
      </c>
      <c r="J398" s="62">
        <v>18</v>
      </c>
      <c r="K398" s="95">
        <v>16</v>
      </c>
      <c r="L398" s="96">
        <v>34</v>
      </c>
      <c r="M398" s="76">
        <v>102</v>
      </c>
      <c r="N398" s="75">
        <v>659</v>
      </c>
      <c r="O398" s="194"/>
      <c r="P398" s="26"/>
      <c r="Q398" s="5"/>
      <c r="R398" s="4"/>
      <c r="S398" s="4"/>
      <c r="T398" s="5"/>
      <c r="U398" s="4"/>
      <c r="V398" s="4"/>
      <c r="W398" s="6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485"/>
    </row>
    <row r="399" spans="1:34" s="166" customFormat="1" ht="12" hidden="1" customHeight="1" x14ac:dyDescent="0.2">
      <c r="A399" s="23">
        <v>1</v>
      </c>
      <c r="B399" s="23" t="s">
        <v>120</v>
      </c>
      <c r="C399" s="30" t="s">
        <v>18</v>
      </c>
      <c r="D399" s="3" t="s">
        <v>82</v>
      </c>
      <c r="E399" s="503">
        <v>2002</v>
      </c>
      <c r="F399" s="385">
        <v>37</v>
      </c>
      <c r="G399" s="62">
        <v>16</v>
      </c>
      <c r="H399" s="95">
        <v>13</v>
      </c>
      <c r="I399" s="96">
        <v>29</v>
      </c>
      <c r="J399" s="62">
        <v>14</v>
      </c>
      <c r="K399" s="95">
        <v>12</v>
      </c>
      <c r="L399" s="96">
        <v>26</v>
      </c>
      <c r="M399" s="76">
        <v>102</v>
      </c>
      <c r="N399" s="75">
        <v>583</v>
      </c>
      <c r="O399" s="194"/>
      <c r="P399" s="26"/>
      <c r="Q399" s="5"/>
      <c r="R399" s="4"/>
      <c r="S399" s="4"/>
      <c r="T399" s="5"/>
      <c r="U399" s="4"/>
      <c r="V399" s="4"/>
      <c r="W399" s="6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485"/>
    </row>
    <row r="400" spans="1:34" s="166" customFormat="1" ht="12" hidden="1" customHeight="1" x14ac:dyDescent="0.2">
      <c r="A400" s="23">
        <v>1</v>
      </c>
      <c r="B400" s="23" t="s">
        <v>120</v>
      </c>
      <c r="C400" s="30" t="s">
        <v>18</v>
      </c>
      <c r="D400" s="3" t="s">
        <v>82</v>
      </c>
      <c r="E400" s="503">
        <v>2003</v>
      </c>
      <c r="F400" s="385">
        <v>38</v>
      </c>
      <c r="G400" s="62">
        <v>7</v>
      </c>
      <c r="H400" s="95">
        <v>12</v>
      </c>
      <c r="I400" s="96">
        <v>19</v>
      </c>
      <c r="J400" s="62">
        <v>8</v>
      </c>
      <c r="K400" s="95">
        <v>13</v>
      </c>
      <c r="L400" s="96">
        <v>21</v>
      </c>
      <c r="M400" s="76">
        <v>68</v>
      </c>
      <c r="N400" s="75">
        <v>515</v>
      </c>
      <c r="O400" s="194" t="s">
        <v>5</v>
      </c>
      <c r="P400" s="26"/>
      <c r="Q400" s="5"/>
      <c r="R400" s="4"/>
      <c r="S400" s="4"/>
      <c r="T400" s="5"/>
      <c r="U400" s="4"/>
      <c r="V400" s="4"/>
      <c r="W400" s="6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485"/>
    </row>
    <row r="401" spans="1:34" s="166" customFormat="1" ht="12" hidden="1" customHeight="1" x14ac:dyDescent="0.2">
      <c r="A401" s="23">
        <v>1</v>
      </c>
      <c r="B401" s="23"/>
      <c r="C401" s="30" t="s">
        <v>18</v>
      </c>
      <c r="D401" s="3" t="s">
        <v>82</v>
      </c>
      <c r="E401" s="503">
        <v>2004</v>
      </c>
      <c r="F401" s="385">
        <v>39</v>
      </c>
      <c r="G401" s="62">
        <v>6</v>
      </c>
      <c r="H401" s="95">
        <v>1</v>
      </c>
      <c r="I401" s="96">
        <v>7</v>
      </c>
      <c r="J401" s="62">
        <v>2</v>
      </c>
      <c r="K401" s="95">
        <v>8</v>
      </c>
      <c r="L401" s="96">
        <v>10</v>
      </c>
      <c r="M401" s="75">
        <v>74</v>
      </c>
      <c r="N401" s="75">
        <v>451</v>
      </c>
      <c r="O401" s="194"/>
      <c r="P401" s="26"/>
      <c r="Q401" s="5"/>
      <c r="R401" s="4"/>
      <c r="S401" s="4"/>
      <c r="T401" s="5"/>
      <c r="U401" s="4"/>
      <c r="V401" s="4"/>
      <c r="W401" s="6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485"/>
    </row>
    <row r="402" spans="1:34" s="166" customFormat="1" ht="12" hidden="1" customHeight="1" x14ac:dyDescent="0.2">
      <c r="A402" s="23">
        <v>1</v>
      </c>
      <c r="B402" s="23"/>
      <c r="C402" s="30" t="s">
        <v>18</v>
      </c>
      <c r="D402" s="3" t="s">
        <v>208</v>
      </c>
      <c r="E402" s="502">
        <v>2006</v>
      </c>
      <c r="F402" s="385">
        <v>40</v>
      </c>
      <c r="G402" s="62">
        <v>8</v>
      </c>
      <c r="H402" s="95">
        <v>4</v>
      </c>
      <c r="I402" s="96">
        <v>12</v>
      </c>
      <c r="J402" s="62">
        <v>12</v>
      </c>
      <c r="K402" s="95">
        <v>4</v>
      </c>
      <c r="L402" s="96">
        <v>16</v>
      </c>
      <c r="M402" s="75">
        <v>55</v>
      </c>
      <c r="N402" s="75">
        <v>353</v>
      </c>
      <c r="O402" s="194"/>
      <c r="P402" s="26"/>
      <c r="Q402" s="4"/>
      <c r="R402" s="4"/>
      <c r="S402" s="4"/>
      <c r="T402" s="4"/>
      <c r="U402" s="4"/>
      <c r="V402" s="4"/>
      <c r="W402" s="4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485"/>
    </row>
    <row r="403" spans="1:34" s="166" customFormat="1" ht="12" hidden="1" customHeight="1" x14ac:dyDescent="0.2">
      <c r="A403" s="23">
        <v>1</v>
      </c>
      <c r="B403" s="23"/>
      <c r="C403" s="30" t="s">
        <v>18</v>
      </c>
      <c r="D403" s="3" t="s">
        <v>208</v>
      </c>
      <c r="E403" s="502">
        <v>2007</v>
      </c>
      <c r="F403" s="385">
        <v>41</v>
      </c>
      <c r="G403" s="62">
        <v>5</v>
      </c>
      <c r="H403" s="95">
        <v>6</v>
      </c>
      <c r="I403" s="96">
        <v>11</v>
      </c>
      <c r="J403" s="62">
        <v>6</v>
      </c>
      <c r="K403" s="95">
        <v>2</v>
      </c>
      <c r="L403" s="96">
        <v>8</v>
      </c>
      <c r="M403" s="75">
        <v>67</v>
      </c>
      <c r="N403" s="75">
        <v>294</v>
      </c>
      <c r="O403" s="194"/>
      <c r="P403" s="26"/>
      <c r="Q403" s="5"/>
      <c r="R403" s="4"/>
      <c r="S403" s="4"/>
      <c r="T403" s="5"/>
      <c r="U403" s="4"/>
      <c r="V403" s="4"/>
      <c r="W403" s="6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485"/>
    </row>
    <row r="404" spans="1:34" s="166" customFormat="1" ht="12" hidden="1" customHeight="1" thickBot="1" x14ac:dyDescent="0.25">
      <c r="A404" s="23">
        <v>1</v>
      </c>
      <c r="B404" s="23"/>
      <c r="C404" s="30" t="s">
        <v>18</v>
      </c>
      <c r="D404" s="3" t="s">
        <v>208</v>
      </c>
      <c r="E404" s="502">
        <v>2008</v>
      </c>
      <c r="F404" s="387">
        <v>42</v>
      </c>
      <c r="G404" s="62">
        <v>4</v>
      </c>
      <c r="H404" s="95">
        <v>29</v>
      </c>
      <c r="I404" s="96">
        <v>33</v>
      </c>
      <c r="J404" s="62">
        <v>3</v>
      </c>
      <c r="K404" s="95">
        <v>1</v>
      </c>
      <c r="L404" s="96">
        <v>4</v>
      </c>
      <c r="M404" s="75">
        <v>36</v>
      </c>
      <c r="N404" s="75">
        <v>262</v>
      </c>
      <c r="O404" s="194"/>
      <c r="P404" s="26"/>
      <c r="Q404" s="5"/>
      <c r="R404" s="4"/>
      <c r="S404" s="4"/>
      <c r="T404" s="5"/>
      <c r="U404" s="4"/>
      <c r="V404" s="4"/>
      <c r="W404" s="6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485"/>
    </row>
    <row r="405" spans="1:34" s="320" customFormat="1" ht="38.25" customHeight="1" x14ac:dyDescent="0.2">
      <c r="A405" s="571"/>
      <c r="B405" s="572"/>
      <c r="C405" s="57"/>
      <c r="D405" s="113" t="s">
        <v>200</v>
      </c>
      <c r="E405" s="500" t="s">
        <v>199</v>
      </c>
      <c r="F405" s="573">
        <v>11</v>
      </c>
      <c r="G405" s="58" t="s">
        <v>250</v>
      </c>
      <c r="H405" s="293"/>
      <c r="I405" s="294"/>
      <c r="J405" s="59" t="s">
        <v>251</v>
      </c>
      <c r="K405" s="293"/>
      <c r="L405" s="293"/>
      <c r="M405" s="84" t="s">
        <v>252</v>
      </c>
      <c r="N405" s="61" t="s">
        <v>253</v>
      </c>
      <c r="O405" s="195"/>
      <c r="P405" s="15"/>
      <c r="Q405" s="19"/>
      <c r="R405" s="17" t="s">
        <v>0</v>
      </c>
      <c r="S405" s="19"/>
      <c r="T405" s="20"/>
      <c r="U405" s="18" t="s">
        <v>0</v>
      </c>
      <c r="V405" s="21"/>
      <c r="W405" s="22" t="s">
        <v>2</v>
      </c>
      <c r="X405" s="15"/>
      <c r="Y405" s="17"/>
      <c r="Z405" s="19"/>
      <c r="AA405" s="17" t="s">
        <v>0</v>
      </c>
      <c r="AB405" s="19"/>
      <c r="AC405" s="19"/>
      <c r="AD405" s="17" t="s">
        <v>0</v>
      </c>
      <c r="AE405" s="19"/>
      <c r="AF405" s="17" t="s">
        <v>1</v>
      </c>
      <c r="AG405" s="17" t="s">
        <v>2</v>
      </c>
      <c r="AH405" s="485"/>
    </row>
    <row r="406" spans="1:34" s="166" customFormat="1" ht="6" customHeight="1" thickBot="1" x14ac:dyDescent="0.25">
      <c r="A406" s="23"/>
      <c r="B406" s="27"/>
      <c r="D406" s="3"/>
      <c r="E406" s="503"/>
      <c r="F406" s="385">
        <v>8</v>
      </c>
      <c r="G406" s="62"/>
      <c r="H406" s="95"/>
      <c r="I406" s="96"/>
      <c r="J406" s="62"/>
      <c r="K406" s="95"/>
      <c r="L406" s="96"/>
      <c r="M406" s="75"/>
      <c r="N406" s="75"/>
      <c r="O406" s="194"/>
      <c r="P406" s="26"/>
      <c r="Q406" s="5"/>
      <c r="R406" s="4"/>
      <c r="S406" s="4"/>
      <c r="T406" s="5"/>
      <c r="U406" s="4"/>
      <c r="V406" s="4"/>
      <c r="W406" s="6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485"/>
    </row>
    <row r="407" spans="1:34" s="166" customFormat="1" ht="12" customHeight="1" x14ac:dyDescent="0.2">
      <c r="A407" s="23">
        <v>1</v>
      </c>
      <c r="B407" s="23"/>
      <c r="C407" s="30" t="s">
        <v>18</v>
      </c>
      <c r="D407" s="3" t="s">
        <v>208</v>
      </c>
      <c r="E407" s="502">
        <v>2009</v>
      </c>
      <c r="F407" s="385">
        <v>0</v>
      </c>
      <c r="G407" s="62">
        <v>6</v>
      </c>
      <c r="H407" s="95">
        <v>9</v>
      </c>
      <c r="I407" s="96">
        <v>15</v>
      </c>
      <c r="J407" s="62">
        <v>5</v>
      </c>
      <c r="K407" s="90">
        <v>13</v>
      </c>
      <c r="L407" s="96">
        <v>18</v>
      </c>
      <c r="M407" s="75">
        <v>32</v>
      </c>
      <c r="N407" s="75">
        <v>248</v>
      </c>
      <c r="O407" s="194"/>
      <c r="P407" s="26"/>
      <c r="Q407" s="5"/>
      <c r="R407" s="4"/>
      <c r="S407" s="4"/>
      <c r="T407" s="5"/>
      <c r="U407" s="4"/>
      <c r="V407" s="4"/>
      <c r="W407" s="6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485"/>
    </row>
    <row r="408" spans="1:34" s="166" customFormat="1" ht="12" customHeight="1" x14ac:dyDescent="0.2">
      <c r="A408" s="23">
        <v>1</v>
      </c>
      <c r="B408" s="23"/>
      <c r="C408" s="30"/>
      <c r="D408" s="3"/>
      <c r="E408" s="503">
        <v>2010</v>
      </c>
      <c r="F408" s="385">
        <v>1</v>
      </c>
      <c r="G408" s="444">
        <v>0</v>
      </c>
      <c r="H408" s="445">
        <v>5</v>
      </c>
      <c r="I408" s="446">
        <f>SUM(H408,G408)</f>
        <v>5</v>
      </c>
      <c r="J408" s="444">
        <v>2</v>
      </c>
      <c r="K408" s="447">
        <v>5</v>
      </c>
      <c r="L408" s="446">
        <f>SUM(K408,J408)</f>
        <v>7</v>
      </c>
      <c r="M408" s="77">
        <v>59</v>
      </c>
      <c r="N408" s="443">
        <v>255</v>
      </c>
      <c r="O408" s="194" t="s">
        <v>5</v>
      </c>
      <c r="P408" s="26"/>
      <c r="Q408" s="5"/>
      <c r="R408" s="4"/>
      <c r="S408" s="4"/>
      <c r="T408" s="5"/>
      <c r="U408" s="4"/>
      <c r="V408" s="4"/>
      <c r="W408" s="6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476"/>
    </row>
    <row r="409" spans="1:34" s="484" customFormat="1" ht="12" customHeight="1" x14ac:dyDescent="0.2">
      <c r="A409" s="23"/>
      <c r="B409" s="23"/>
      <c r="C409" s="30"/>
      <c r="D409" s="3"/>
      <c r="E409" s="503">
        <v>2011</v>
      </c>
      <c r="F409" s="385"/>
      <c r="G409" s="444">
        <v>1</v>
      </c>
      <c r="H409" s="445">
        <v>14</v>
      </c>
      <c r="I409" s="446">
        <f>SUM(H409,G409)</f>
        <v>15</v>
      </c>
      <c r="J409" s="444">
        <v>4</v>
      </c>
      <c r="K409" s="447">
        <v>23</v>
      </c>
      <c r="L409" s="446">
        <f>SUM(K409,J409)</f>
        <v>27</v>
      </c>
      <c r="M409" s="77">
        <v>35</v>
      </c>
      <c r="N409" s="77">
        <v>247</v>
      </c>
      <c r="O409" s="575"/>
      <c r="P409" s="295"/>
      <c r="Q409" s="296"/>
      <c r="R409" s="297"/>
      <c r="S409" s="297"/>
      <c r="T409" s="296"/>
      <c r="U409" s="297"/>
      <c r="V409" s="297"/>
      <c r="W409" s="300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476">
        <f>N408+L409-M409</f>
        <v>247</v>
      </c>
    </row>
    <row r="410" spans="1:34" s="484" customFormat="1" ht="12" customHeight="1" x14ac:dyDescent="0.2">
      <c r="A410" s="23"/>
      <c r="B410" s="23"/>
      <c r="C410" s="30"/>
      <c r="D410" s="3"/>
      <c r="E410" s="503" t="s">
        <v>383</v>
      </c>
      <c r="F410" s="385"/>
      <c r="G410" s="376">
        <v>0</v>
      </c>
      <c r="H410" s="377">
        <v>6</v>
      </c>
      <c r="I410" s="378">
        <v>6</v>
      </c>
      <c r="J410" s="379">
        <v>2</v>
      </c>
      <c r="K410" s="377">
        <v>4</v>
      </c>
      <c r="L410" s="378">
        <v>6</v>
      </c>
      <c r="M410" s="380">
        <v>53</v>
      </c>
      <c r="N410" s="380">
        <v>214</v>
      </c>
      <c r="O410" s="194" t="s">
        <v>5</v>
      </c>
      <c r="P410" s="295"/>
      <c r="Q410" s="296"/>
      <c r="R410" s="297"/>
      <c r="S410" s="297"/>
      <c r="T410" s="296"/>
      <c r="U410" s="297"/>
      <c r="V410" s="297"/>
      <c r="W410" s="300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579">
        <f>N409+L410-M410</f>
        <v>200</v>
      </c>
    </row>
    <row r="411" spans="1:34" s="486" customFormat="1" ht="12" customHeight="1" x14ac:dyDescent="0.2">
      <c r="A411" s="15"/>
      <c r="B411" s="15"/>
      <c r="C411" s="310"/>
      <c r="D411" s="11"/>
      <c r="E411" s="504">
        <v>2013</v>
      </c>
      <c r="F411" s="386"/>
      <c r="G411" s="377">
        <v>2</v>
      </c>
      <c r="H411" s="377">
        <v>1</v>
      </c>
      <c r="I411" s="378">
        <v>3</v>
      </c>
      <c r="J411" s="379">
        <v>6</v>
      </c>
      <c r="K411" s="377">
        <v>1</v>
      </c>
      <c r="L411" s="378">
        <v>7</v>
      </c>
      <c r="M411" s="380">
        <v>28</v>
      </c>
      <c r="N411" s="380">
        <v>193</v>
      </c>
      <c r="O411" s="577"/>
      <c r="P411" s="301"/>
      <c r="Q411" s="302"/>
      <c r="R411" s="303"/>
      <c r="S411" s="303"/>
      <c r="T411" s="302"/>
      <c r="U411" s="303"/>
      <c r="V411" s="303"/>
      <c r="W411" s="30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578"/>
    </row>
    <row r="412" spans="1:34" s="166" customFormat="1" ht="6.75" customHeight="1" thickBot="1" x14ac:dyDescent="0.25">
      <c r="A412" s="23"/>
      <c r="B412" s="27"/>
      <c r="C412" s="30"/>
      <c r="D412" s="3"/>
      <c r="E412" s="503"/>
      <c r="F412" s="385">
        <v>2</v>
      </c>
      <c r="G412" s="62"/>
      <c r="H412" s="95"/>
      <c r="I412" s="96"/>
      <c r="J412" s="62"/>
      <c r="K412" s="95"/>
      <c r="L412" s="96"/>
      <c r="M412" s="75"/>
      <c r="N412" s="75"/>
      <c r="O412" s="194"/>
      <c r="P412" s="26"/>
      <c r="Q412" s="5"/>
      <c r="R412" s="4"/>
      <c r="S412" s="4"/>
      <c r="T412" s="5"/>
      <c r="U412" s="4"/>
      <c r="V412" s="4"/>
      <c r="W412" s="6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485"/>
    </row>
    <row r="413" spans="1:34" s="166" customFormat="1" ht="12" hidden="1" customHeight="1" thickBot="1" x14ac:dyDescent="0.25">
      <c r="A413" s="23">
        <v>1</v>
      </c>
      <c r="B413" s="23"/>
      <c r="C413" s="30"/>
      <c r="D413" s="69" t="s">
        <v>209</v>
      </c>
      <c r="E413" s="503">
        <v>2007</v>
      </c>
      <c r="F413" s="387">
        <v>3</v>
      </c>
      <c r="G413" s="62">
        <v>0</v>
      </c>
      <c r="H413" s="95">
        <v>0</v>
      </c>
      <c r="I413" s="96">
        <v>0</v>
      </c>
      <c r="J413" s="62">
        <v>0</v>
      </c>
      <c r="K413" s="95">
        <v>0</v>
      </c>
      <c r="L413" s="96">
        <v>0</v>
      </c>
      <c r="M413" s="75">
        <v>0</v>
      </c>
      <c r="N413" s="75">
        <v>0</v>
      </c>
      <c r="O413" s="194"/>
      <c r="P413" s="26"/>
      <c r="Q413" s="5"/>
      <c r="R413" s="4"/>
      <c r="S413" s="4"/>
      <c r="T413" s="5"/>
      <c r="U413" s="4"/>
      <c r="V413" s="4"/>
      <c r="W413" s="6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485"/>
    </row>
    <row r="414" spans="1:34" s="166" customFormat="1" ht="12" hidden="1" customHeight="1" x14ac:dyDescent="0.2">
      <c r="A414" s="23">
        <v>1</v>
      </c>
      <c r="B414" s="23"/>
      <c r="C414" s="30" t="s">
        <v>181</v>
      </c>
      <c r="D414" s="69" t="s">
        <v>209</v>
      </c>
      <c r="E414" s="503">
        <v>2008</v>
      </c>
      <c r="F414" s="385">
        <v>-1</v>
      </c>
      <c r="G414" s="62">
        <v>1</v>
      </c>
      <c r="H414" s="95">
        <v>0</v>
      </c>
      <c r="I414" s="96">
        <v>1</v>
      </c>
      <c r="J414" s="62">
        <v>1</v>
      </c>
      <c r="K414" s="95">
        <v>0</v>
      </c>
      <c r="L414" s="96">
        <v>1</v>
      </c>
      <c r="M414" s="75">
        <v>0</v>
      </c>
      <c r="N414" s="75">
        <v>3</v>
      </c>
      <c r="O414" s="194" t="s">
        <v>5</v>
      </c>
      <c r="P414" s="26"/>
      <c r="Q414" s="5"/>
      <c r="R414" s="4"/>
      <c r="S414" s="4"/>
      <c r="T414" s="5"/>
      <c r="U414" s="4"/>
      <c r="V414" s="4"/>
      <c r="W414" s="6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485"/>
    </row>
    <row r="415" spans="1:34" s="166" customFormat="1" ht="12" customHeight="1" x14ac:dyDescent="0.2">
      <c r="A415" s="23">
        <v>1</v>
      </c>
      <c r="B415" s="23"/>
      <c r="C415" s="30" t="s">
        <v>181</v>
      </c>
      <c r="D415" s="69" t="s">
        <v>209</v>
      </c>
      <c r="E415" s="503">
        <v>2009</v>
      </c>
      <c r="F415" s="385">
        <v>0</v>
      </c>
      <c r="G415" s="62">
        <v>5</v>
      </c>
      <c r="H415" s="95">
        <v>0</v>
      </c>
      <c r="I415" s="96">
        <v>5</v>
      </c>
      <c r="J415" s="62">
        <v>3</v>
      </c>
      <c r="K415" s="90">
        <v>0</v>
      </c>
      <c r="L415" s="96">
        <v>3</v>
      </c>
      <c r="M415" s="75">
        <v>0</v>
      </c>
      <c r="N415" s="75">
        <v>6</v>
      </c>
      <c r="O415" s="194"/>
      <c r="P415" s="26"/>
      <c r="Q415" s="5"/>
      <c r="R415" s="4"/>
      <c r="S415" s="4"/>
      <c r="T415" s="5"/>
      <c r="U415" s="4"/>
      <c r="V415" s="4"/>
      <c r="W415" s="6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485"/>
    </row>
    <row r="416" spans="1:34" s="166" customFormat="1" ht="12" customHeight="1" x14ac:dyDescent="0.2">
      <c r="A416" s="23">
        <v>1</v>
      </c>
      <c r="B416" s="23"/>
      <c r="C416" s="30"/>
      <c r="D416" s="70" t="s">
        <v>210</v>
      </c>
      <c r="E416" s="503">
        <v>2010</v>
      </c>
      <c r="F416" s="385">
        <v>0</v>
      </c>
      <c r="G416" s="62">
        <v>0</v>
      </c>
      <c r="H416" s="95">
        <v>0</v>
      </c>
      <c r="I416" s="446">
        <f>SUM(H416,G416)</f>
        <v>0</v>
      </c>
      <c r="J416" s="62">
        <v>5</v>
      </c>
      <c r="K416" s="90">
        <v>0</v>
      </c>
      <c r="L416" s="446">
        <f>SUM(K416,J416)</f>
        <v>5</v>
      </c>
      <c r="M416" s="75">
        <v>0</v>
      </c>
      <c r="N416" s="75">
        <v>11</v>
      </c>
      <c r="O416" s="194"/>
      <c r="P416" s="26"/>
      <c r="Q416" s="5"/>
      <c r="R416" s="4"/>
      <c r="S416" s="4"/>
      <c r="T416" s="5"/>
      <c r="U416" s="4"/>
      <c r="V416" s="4"/>
      <c r="W416" s="6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476"/>
    </row>
    <row r="417" spans="1:34" s="484" customFormat="1" ht="12" customHeight="1" x14ac:dyDescent="0.2">
      <c r="A417" s="23"/>
      <c r="B417" s="23"/>
      <c r="C417" s="30"/>
      <c r="D417" s="3"/>
      <c r="E417" s="503">
        <v>2011</v>
      </c>
      <c r="F417" s="385"/>
      <c r="G417" s="62">
        <v>0</v>
      </c>
      <c r="H417" s="95">
        <v>0</v>
      </c>
      <c r="I417" s="446">
        <f>SUM(H417,G417)</f>
        <v>0</v>
      </c>
      <c r="J417" s="62">
        <v>0</v>
      </c>
      <c r="K417" s="95">
        <v>0</v>
      </c>
      <c r="L417" s="446">
        <f>SUM(K417,J417)</f>
        <v>0</v>
      </c>
      <c r="M417" s="75">
        <v>0</v>
      </c>
      <c r="N417" s="75">
        <v>11</v>
      </c>
      <c r="O417" s="575"/>
      <c r="P417" s="295"/>
      <c r="Q417" s="296"/>
      <c r="R417" s="297"/>
      <c r="S417" s="297"/>
      <c r="T417" s="296"/>
      <c r="U417" s="297"/>
      <c r="V417" s="297"/>
      <c r="W417" s="300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476">
        <f>N416+L417-M417</f>
        <v>11</v>
      </c>
    </row>
    <row r="418" spans="1:34" s="484" customFormat="1" ht="12" customHeight="1" x14ac:dyDescent="0.2">
      <c r="A418" s="23"/>
      <c r="B418" s="23"/>
      <c r="C418" s="30"/>
      <c r="D418" s="3"/>
      <c r="E418" s="503" t="s">
        <v>383</v>
      </c>
      <c r="F418" s="385"/>
      <c r="G418" s="444" t="s">
        <v>332</v>
      </c>
      <c r="H418" s="445" t="s">
        <v>332</v>
      </c>
      <c r="I418" s="446" t="s">
        <v>332</v>
      </c>
      <c r="J418" s="444" t="s">
        <v>332</v>
      </c>
      <c r="K418" s="445" t="s">
        <v>332</v>
      </c>
      <c r="L418" s="446" t="s">
        <v>332</v>
      </c>
      <c r="M418" s="443" t="s">
        <v>332</v>
      </c>
      <c r="N418" s="443">
        <v>11</v>
      </c>
      <c r="O418" s="194" t="s">
        <v>119</v>
      </c>
      <c r="P418" s="295"/>
      <c r="Q418" s="296"/>
      <c r="R418" s="297"/>
      <c r="S418" s="297"/>
      <c r="T418" s="296"/>
      <c r="U418" s="297"/>
      <c r="V418" s="297"/>
      <c r="W418" s="300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476">
        <v>11</v>
      </c>
    </row>
    <row r="419" spans="1:34" s="484" customFormat="1" ht="12" customHeight="1" x14ac:dyDescent="0.2">
      <c r="A419" s="23"/>
      <c r="B419" s="23"/>
      <c r="C419" s="30"/>
      <c r="D419" s="3"/>
      <c r="E419" s="504">
        <v>2013</v>
      </c>
      <c r="F419" s="385"/>
      <c r="G419" s="444" t="s">
        <v>332</v>
      </c>
      <c r="H419" s="445" t="s">
        <v>332</v>
      </c>
      <c r="I419" s="446" t="s">
        <v>332</v>
      </c>
      <c r="J419" s="444" t="s">
        <v>332</v>
      </c>
      <c r="K419" s="445" t="s">
        <v>332</v>
      </c>
      <c r="L419" s="446" t="s">
        <v>332</v>
      </c>
      <c r="M419" s="443" t="s">
        <v>332</v>
      </c>
      <c r="N419" s="443">
        <v>11</v>
      </c>
      <c r="O419" s="194" t="s">
        <v>119</v>
      </c>
      <c r="P419" s="295"/>
      <c r="Q419" s="296"/>
      <c r="R419" s="297"/>
      <c r="S419" s="297"/>
      <c r="T419" s="296"/>
      <c r="U419" s="297"/>
      <c r="V419" s="297"/>
      <c r="W419" s="300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476"/>
    </row>
    <row r="420" spans="1:34" s="166" customFormat="1" ht="6.75" customHeight="1" thickBot="1" x14ac:dyDescent="0.25">
      <c r="A420" s="23"/>
      <c r="B420" s="27"/>
      <c r="C420" s="30"/>
      <c r="D420" s="3"/>
      <c r="E420" s="503"/>
      <c r="F420" s="385">
        <v>1</v>
      </c>
      <c r="G420" s="62"/>
      <c r="H420" s="95"/>
      <c r="I420" s="96"/>
      <c r="J420" s="62"/>
      <c r="K420" s="95"/>
      <c r="L420" s="96"/>
      <c r="M420" s="75"/>
      <c r="N420" s="75"/>
      <c r="O420" s="194"/>
      <c r="P420" s="26"/>
      <c r="Q420" s="5"/>
      <c r="R420" s="4"/>
      <c r="S420" s="4"/>
      <c r="T420" s="5"/>
      <c r="U420" s="4"/>
      <c r="V420" s="4"/>
      <c r="W420" s="6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485"/>
    </row>
    <row r="421" spans="1:34" s="166" customFormat="1" ht="12" hidden="1" customHeight="1" x14ac:dyDescent="0.2">
      <c r="A421" s="23">
        <v>1</v>
      </c>
      <c r="B421" s="2"/>
      <c r="C421" s="30"/>
      <c r="D421" s="11" t="s">
        <v>83</v>
      </c>
      <c r="E421" s="503">
        <v>1996</v>
      </c>
      <c r="F421" s="385">
        <v>2</v>
      </c>
      <c r="G421" s="62">
        <v>0</v>
      </c>
      <c r="H421" s="95">
        <v>264</v>
      </c>
      <c r="I421" s="96">
        <v>264</v>
      </c>
      <c r="J421" s="62">
        <v>0</v>
      </c>
      <c r="K421" s="95">
        <v>0</v>
      </c>
      <c r="L421" s="96">
        <v>0</v>
      </c>
      <c r="M421" s="75">
        <v>0</v>
      </c>
      <c r="N421" s="76">
        <v>0</v>
      </c>
      <c r="O421" s="194"/>
      <c r="P421" s="26"/>
      <c r="Q421" s="5"/>
      <c r="R421" s="4"/>
      <c r="S421" s="4"/>
      <c r="T421" s="5"/>
      <c r="U421" s="4"/>
      <c r="V421" s="4"/>
      <c r="W421" s="6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485"/>
    </row>
    <row r="422" spans="1:34" s="166" customFormat="1" ht="12" hidden="1" customHeight="1" x14ac:dyDescent="0.2">
      <c r="A422" s="23">
        <v>1</v>
      </c>
      <c r="B422" s="2"/>
      <c r="C422" s="310" t="s">
        <v>20</v>
      </c>
      <c r="D422" s="11" t="s">
        <v>83</v>
      </c>
      <c r="E422" s="503">
        <v>1997</v>
      </c>
      <c r="F422" s="385">
        <v>3</v>
      </c>
      <c r="G422" s="62">
        <v>1</v>
      </c>
      <c r="H422" s="95">
        <v>29</v>
      </c>
      <c r="I422" s="96">
        <v>30</v>
      </c>
      <c r="J422" s="62">
        <v>0</v>
      </c>
      <c r="K422" s="95">
        <v>0</v>
      </c>
      <c r="L422" s="96">
        <v>0</v>
      </c>
      <c r="M422" s="75">
        <v>0</v>
      </c>
      <c r="N422" s="76">
        <v>0</v>
      </c>
      <c r="O422" s="194"/>
      <c r="P422" s="26"/>
      <c r="Q422" s="5"/>
      <c r="R422" s="4"/>
      <c r="S422" s="4"/>
      <c r="T422" s="5"/>
      <c r="U422" s="4"/>
      <c r="V422" s="4"/>
      <c r="W422" s="6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485"/>
    </row>
    <row r="423" spans="1:34" s="166" customFormat="1" ht="12" hidden="1" customHeight="1" x14ac:dyDescent="0.2">
      <c r="A423" s="23">
        <v>1</v>
      </c>
      <c r="B423" s="2"/>
      <c r="C423" s="310" t="s">
        <v>20</v>
      </c>
      <c r="D423" s="11" t="s">
        <v>83</v>
      </c>
      <c r="E423" s="503">
        <v>1998</v>
      </c>
      <c r="F423" s="385">
        <v>4</v>
      </c>
      <c r="G423" s="62">
        <v>0</v>
      </c>
      <c r="H423" s="95">
        <v>99</v>
      </c>
      <c r="I423" s="96">
        <v>99</v>
      </c>
      <c r="J423" s="62">
        <v>0</v>
      </c>
      <c r="K423" s="95">
        <v>193</v>
      </c>
      <c r="L423" s="96">
        <v>193</v>
      </c>
      <c r="M423" s="76">
        <v>0</v>
      </c>
      <c r="N423" s="76">
        <v>193</v>
      </c>
      <c r="O423" s="194"/>
      <c r="P423" s="26"/>
      <c r="Q423" s="5"/>
      <c r="R423" s="4"/>
      <c r="S423" s="4"/>
      <c r="T423" s="5"/>
      <c r="U423" s="4"/>
      <c r="V423" s="4"/>
      <c r="W423" s="6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485"/>
    </row>
    <row r="424" spans="1:34" s="166" customFormat="1" ht="12" hidden="1" customHeight="1" x14ac:dyDescent="0.2">
      <c r="A424" s="23">
        <v>1</v>
      </c>
      <c r="B424" s="2"/>
      <c r="C424" s="310" t="s">
        <v>20</v>
      </c>
      <c r="D424" s="11" t="s">
        <v>83</v>
      </c>
      <c r="E424" s="503">
        <v>1999</v>
      </c>
      <c r="F424" s="385">
        <v>5</v>
      </c>
      <c r="G424" s="62">
        <v>0</v>
      </c>
      <c r="H424" s="95">
        <v>50</v>
      </c>
      <c r="I424" s="96">
        <v>50</v>
      </c>
      <c r="J424" s="62">
        <v>0</v>
      </c>
      <c r="K424" s="95">
        <v>0</v>
      </c>
      <c r="L424" s="96">
        <v>0</v>
      </c>
      <c r="M424" s="76">
        <v>0</v>
      </c>
      <c r="N424" s="76">
        <v>193</v>
      </c>
      <c r="O424" s="194"/>
      <c r="P424" s="26"/>
      <c r="Q424" s="5"/>
      <c r="R424" s="4"/>
      <c r="S424" s="4"/>
      <c r="T424" s="5"/>
      <c r="U424" s="4"/>
      <c r="V424" s="4"/>
      <c r="W424" s="6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485"/>
    </row>
    <row r="425" spans="1:34" s="166" customFormat="1" ht="12" hidden="1" customHeight="1" x14ac:dyDescent="0.2">
      <c r="A425" s="23">
        <v>1</v>
      </c>
      <c r="B425" s="2"/>
      <c r="C425" s="310" t="s">
        <v>20</v>
      </c>
      <c r="D425" s="11" t="s">
        <v>83</v>
      </c>
      <c r="E425" s="503">
        <v>2000</v>
      </c>
      <c r="F425" s="385">
        <v>6</v>
      </c>
      <c r="G425" s="62">
        <v>2</v>
      </c>
      <c r="H425" s="95">
        <v>45</v>
      </c>
      <c r="I425" s="96">
        <v>47</v>
      </c>
      <c r="J425" s="62">
        <v>0</v>
      </c>
      <c r="K425" s="95">
        <v>0</v>
      </c>
      <c r="L425" s="96">
        <v>0</v>
      </c>
      <c r="M425" s="76">
        <v>0</v>
      </c>
      <c r="N425" s="76">
        <v>193</v>
      </c>
      <c r="O425" s="194"/>
      <c r="P425" s="26"/>
      <c r="Q425" s="5"/>
      <c r="R425" s="4"/>
      <c r="S425" s="4"/>
      <c r="T425" s="5"/>
      <c r="U425" s="4"/>
      <c r="V425" s="4"/>
      <c r="W425" s="6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485"/>
    </row>
    <row r="426" spans="1:34" s="166" customFormat="1" ht="12" hidden="1" customHeight="1" x14ac:dyDescent="0.2">
      <c r="A426" s="23">
        <v>1</v>
      </c>
      <c r="B426" s="2"/>
      <c r="C426" s="310" t="s">
        <v>20</v>
      </c>
      <c r="D426" s="11" t="s">
        <v>83</v>
      </c>
      <c r="E426" s="503">
        <v>2001</v>
      </c>
      <c r="F426" s="385">
        <v>7</v>
      </c>
      <c r="G426" s="62">
        <v>5</v>
      </c>
      <c r="H426" s="95">
        <v>49</v>
      </c>
      <c r="I426" s="96">
        <v>54</v>
      </c>
      <c r="J426" s="62">
        <v>0</v>
      </c>
      <c r="K426" s="95">
        <v>0</v>
      </c>
      <c r="L426" s="96">
        <v>0</v>
      </c>
      <c r="M426" s="76">
        <v>22</v>
      </c>
      <c r="N426" s="76">
        <v>171</v>
      </c>
      <c r="O426" s="194"/>
      <c r="P426" s="26"/>
      <c r="Q426" s="5"/>
      <c r="R426" s="4"/>
      <c r="S426" s="4"/>
      <c r="T426" s="5"/>
      <c r="U426" s="4"/>
      <c r="V426" s="4"/>
      <c r="W426" s="6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485"/>
    </row>
    <row r="427" spans="1:34" s="166" customFormat="1" ht="12" hidden="1" customHeight="1" x14ac:dyDescent="0.2">
      <c r="A427" s="23">
        <v>1</v>
      </c>
      <c r="B427" s="2"/>
      <c r="C427" s="310" t="s">
        <v>20</v>
      </c>
      <c r="D427" s="11" t="s">
        <v>83</v>
      </c>
      <c r="E427" s="503">
        <v>2002</v>
      </c>
      <c r="F427" s="386">
        <v>8</v>
      </c>
      <c r="G427" s="62">
        <v>0</v>
      </c>
      <c r="H427" s="95">
        <v>78</v>
      </c>
      <c r="I427" s="96">
        <v>78</v>
      </c>
      <c r="J427" s="62">
        <v>0</v>
      </c>
      <c r="K427" s="95">
        <v>33</v>
      </c>
      <c r="L427" s="96">
        <v>33</v>
      </c>
      <c r="M427" s="76">
        <v>81</v>
      </c>
      <c r="N427" s="76">
        <v>123</v>
      </c>
      <c r="O427" s="194"/>
      <c r="P427" s="26"/>
      <c r="Q427" s="5"/>
      <c r="R427" s="4"/>
      <c r="S427" s="4"/>
      <c r="T427" s="5"/>
      <c r="U427" s="4"/>
      <c r="V427" s="4"/>
      <c r="W427" s="6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485"/>
    </row>
    <row r="428" spans="1:34" s="166" customFormat="1" ht="12" hidden="1" customHeight="1" x14ac:dyDescent="0.2">
      <c r="A428" s="23">
        <v>1</v>
      </c>
      <c r="B428" s="2"/>
      <c r="C428" s="310" t="s">
        <v>20</v>
      </c>
      <c r="D428" s="11" t="s">
        <v>83</v>
      </c>
      <c r="E428" s="503">
        <v>2003</v>
      </c>
      <c r="F428" s="385">
        <v>9</v>
      </c>
      <c r="G428" s="62">
        <v>2</v>
      </c>
      <c r="H428" s="95">
        <v>97</v>
      </c>
      <c r="I428" s="96">
        <v>99</v>
      </c>
      <c r="J428" s="62">
        <v>0</v>
      </c>
      <c r="K428" s="95">
        <v>53</v>
      </c>
      <c r="L428" s="96">
        <v>53</v>
      </c>
      <c r="M428" s="76">
        <v>17</v>
      </c>
      <c r="N428" s="76">
        <v>159</v>
      </c>
      <c r="O428" s="194"/>
      <c r="P428" s="26"/>
      <c r="Q428" s="5"/>
      <c r="R428" s="4"/>
      <c r="S428" s="4"/>
      <c r="T428" s="5"/>
      <c r="U428" s="4"/>
      <c r="V428" s="4"/>
      <c r="W428" s="6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485"/>
    </row>
    <row r="429" spans="1:34" s="166" customFormat="1" ht="12" hidden="1" customHeight="1" x14ac:dyDescent="0.2">
      <c r="A429" s="23">
        <v>1</v>
      </c>
      <c r="B429" s="2"/>
      <c r="C429" s="310" t="s">
        <v>20</v>
      </c>
      <c r="D429" s="11" t="s">
        <v>83</v>
      </c>
      <c r="E429" s="503">
        <v>2004</v>
      </c>
      <c r="F429" s="386">
        <v>10</v>
      </c>
      <c r="G429" s="62">
        <v>2</v>
      </c>
      <c r="H429" s="95">
        <v>78</v>
      </c>
      <c r="I429" s="96">
        <v>80</v>
      </c>
      <c r="J429" s="62">
        <v>0</v>
      </c>
      <c r="K429" s="95">
        <v>65</v>
      </c>
      <c r="L429" s="96">
        <v>65</v>
      </c>
      <c r="M429" s="75">
        <v>15</v>
      </c>
      <c r="N429" s="76">
        <v>195</v>
      </c>
      <c r="O429" s="194" t="s">
        <v>5</v>
      </c>
      <c r="P429" s="26"/>
      <c r="Q429" s="5"/>
      <c r="R429" s="4"/>
      <c r="S429" s="4"/>
      <c r="T429" s="5"/>
      <c r="U429" s="4"/>
      <c r="V429" s="4"/>
      <c r="W429" s="6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485"/>
    </row>
    <row r="430" spans="1:34" s="166" customFormat="1" ht="12" hidden="1" customHeight="1" x14ac:dyDescent="0.2">
      <c r="A430" s="23">
        <v>1</v>
      </c>
      <c r="B430" s="23"/>
      <c r="C430" s="310" t="s">
        <v>20</v>
      </c>
      <c r="D430" s="11" t="s">
        <v>83</v>
      </c>
      <c r="E430" s="502">
        <v>2006</v>
      </c>
      <c r="F430" s="385">
        <v>11</v>
      </c>
      <c r="G430" s="62">
        <v>10</v>
      </c>
      <c r="H430" s="95">
        <v>99</v>
      </c>
      <c r="I430" s="96">
        <v>109</v>
      </c>
      <c r="J430" s="62">
        <v>0</v>
      </c>
      <c r="K430" s="95">
        <v>22</v>
      </c>
      <c r="L430" s="96">
        <v>22</v>
      </c>
      <c r="M430" s="75">
        <v>30</v>
      </c>
      <c r="N430" s="75">
        <v>218</v>
      </c>
      <c r="O430" s="194"/>
      <c r="P430" s="26"/>
      <c r="Q430" s="4"/>
      <c r="R430" s="4"/>
      <c r="S430" s="4"/>
      <c r="T430" s="4"/>
      <c r="U430" s="4"/>
      <c r="V430" s="4"/>
      <c r="W430" s="4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485"/>
    </row>
    <row r="431" spans="1:34" s="166" customFormat="1" ht="12" hidden="1" customHeight="1" x14ac:dyDescent="0.2">
      <c r="A431" s="23">
        <v>1</v>
      </c>
      <c r="B431" s="23"/>
      <c r="C431" s="310" t="s">
        <v>20</v>
      </c>
      <c r="D431" s="11" t="s">
        <v>83</v>
      </c>
      <c r="E431" s="502">
        <v>2007</v>
      </c>
      <c r="F431" s="386">
        <v>12</v>
      </c>
      <c r="G431" s="62">
        <v>4</v>
      </c>
      <c r="H431" s="95">
        <v>90</v>
      </c>
      <c r="I431" s="96">
        <v>94</v>
      </c>
      <c r="J431" s="62">
        <v>0</v>
      </c>
      <c r="K431" s="95">
        <v>66</v>
      </c>
      <c r="L431" s="96">
        <v>66</v>
      </c>
      <c r="M431" s="75">
        <v>11</v>
      </c>
      <c r="N431" s="75">
        <v>273</v>
      </c>
      <c r="O431" s="194"/>
      <c r="P431" s="26"/>
      <c r="Q431" s="5"/>
      <c r="R431" s="4"/>
      <c r="S431" s="4"/>
      <c r="T431" s="5"/>
      <c r="U431" s="4"/>
      <c r="V431" s="4"/>
      <c r="W431" s="6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485"/>
    </row>
    <row r="432" spans="1:34" s="166" customFormat="1" ht="12" hidden="1" customHeight="1" thickBot="1" x14ac:dyDescent="0.25">
      <c r="A432" s="23">
        <v>1</v>
      </c>
      <c r="B432" s="23"/>
      <c r="C432" s="310" t="s">
        <v>20</v>
      </c>
      <c r="D432" s="11" t="s">
        <v>83</v>
      </c>
      <c r="E432" s="502">
        <v>2008</v>
      </c>
      <c r="F432" s="387">
        <v>13</v>
      </c>
      <c r="G432" s="62">
        <v>1</v>
      </c>
      <c r="H432" s="95">
        <v>52</v>
      </c>
      <c r="I432" s="96">
        <v>53</v>
      </c>
      <c r="J432" s="62">
        <v>0</v>
      </c>
      <c r="K432" s="95">
        <v>59</v>
      </c>
      <c r="L432" s="96">
        <v>59</v>
      </c>
      <c r="M432" s="75">
        <v>13</v>
      </c>
      <c r="N432" s="75">
        <v>319</v>
      </c>
      <c r="O432" s="194"/>
      <c r="P432" s="26"/>
      <c r="Q432" s="5"/>
      <c r="R432" s="4"/>
      <c r="S432" s="4"/>
      <c r="T432" s="5"/>
      <c r="U432" s="4"/>
      <c r="V432" s="4"/>
      <c r="W432" s="6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485"/>
    </row>
    <row r="433" spans="1:34" s="166" customFormat="1" ht="12" customHeight="1" x14ac:dyDescent="0.2">
      <c r="A433" s="23">
        <v>1</v>
      </c>
      <c r="B433" s="23"/>
      <c r="C433" s="310" t="s">
        <v>20</v>
      </c>
      <c r="D433" s="11" t="s">
        <v>83</v>
      </c>
      <c r="E433" s="502">
        <v>2009</v>
      </c>
      <c r="F433" s="385">
        <v>-2</v>
      </c>
      <c r="G433" s="62">
        <v>4</v>
      </c>
      <c r="H433" s="95">
        <v>44</v>
      </c>
      <c r="I433" s="96">
        <v>48</v>
      </c>
      <c r="J433" s="62">
        <v>0</v>
      </c>
      <c r="K433" s="90">
        <v>54</v>
      </c>
      <c r="L433" s="96">
        <v>54</v>
      </c>
      <c r="M433" s="75">
        <v>9</v>
      </c>
      <c r="N433" s="75">
        <v>364</v>
      </c>
      <c r="O433" s="194"/>
      <c r="P433" s="26"/>
      <c r="Q433" s="5"/>
      <c r="R433" s="4"/>
      <c r="S433" s="4"/>
      <c r="T433" s="5"/>
      <c r="U433" s="4"/>
      <c r="V433" s="4"/>
      <c r="W433" s="6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485"/>
    </row>
    <row r="434" spans="1:34" s="166" customFormat="1" ht="12" customHeight="1" x14ac:dyDescent="0.2">
      <c r="A434" s="23">
        <v>1</v>
      </c>
      <c r="B434" s="23"/>
      <c r="C434" s="310"/>
      <c r="D434" s="11"/>
      <c r="E434" s="503">
        <v>2010</v>
      </c>
      <c r="F434" s="385">
        <v>-1</v>
      </c>
      <c r="G434" s="444">
        <v>0</v>
      </c>
      <c r="H434" s="445">
        <v>47</v>
      </c>
      <c r="I434" s="446">
        <f>SUM(H434,G434)</f>
        <v>47</v>
      </c>
      <c r="J434" s="444">
        <v>0</v>
      </c>
      <c r="K434" s="447">
        <v>66</v>
      </c>
      <c r="L434" s="446">
        <f>SUM(K434,J434)</f>
        <v>66</v>
      </c>
      <c r="M434" s="77">
        <v>33</v>
      </c>
      <c r="N434" s="77">
        <v>397</v>
      </c>
      <c r="O434" s="194"/>
      <c r="P434" s="26"/>
      <c r="Q434" s="5"/>
      <c r="R434" s="4"/>
      <c r="S434" s="4"/>
      <c r="T434" s="5"/>
      <c r="U434" s="4"/>
      <c r="V434" s="4"/>
      <c r="W434" s="6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476"/>
    </row>
    <row r="435" spans="1:34" s="484" customFormat="1" ht="12" customHeight="1" x14ac:dyDescent="0.2">
      <c r="A435" s="23"/>
      <c r="B435" s="23"/>
      <c r="C435" s="310"/>
      <c r="D435" s="11"/>
      <c r="E435" s="503">
        <v>2011</v>
      </c>
      <c r="F435" s="385"/>
      <c r="G435" s="444">
        <v>2</v>
      </c>
      <c r="H435" s="445">
        <v>83</v>
      </c>
      <c r="I435" s="446">
        <f>SUM(H435,G435)</f>
        <v>85</v>
      </c>
      <c r="J435" s="444">
        <v>0</v>
      </c>
      <c r="K435" s="447">
        <v>33</v>
      </c>
      <c r="L435" s="446">
        <f>SUM(K435,J435)</f>
        <v>33</v>
      </c>
      <c r="M435" s="77">
        <v>28</v>
      </c>
      <c r="N435" s="77">
        <v>402</v>
      </c>
      <c r="O435" s="575"/>
      <c r="P435" s="295"/>
      <c r="Q435" s="296"/>
      <c r="R435" s="297"/>
      <c r="S435" s="297"/>
      <c r="T435" s="296"/>
      <c r="U435" s="297"/>
      <c r="V435" s="297"/>
      <c r="W435" s="300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476">
        <f>N434+L435-M435</f>
        <v>402</v>
      </c>
    </row>
    <row r="436" spans="1:34" s="484" customFormat="1" ht="12" customHeight="1" x14ac:dyDescent="0.2">
      <c r="A436" s="23"/>
      <c r="B436" s="23"/>
      <c r="C436" s="310"/>
      <c r="D436" s="11"/>
      <c r="E436" s="503" t="s">
        <v>383</v>
      </c>
      <c r="F436" s="385"/>
      <c r="G436" s="376">
        <v>15</v>
      </c>
      <c r="H436" s="377">
        <v>56</v>
      </c>
      <c r="I436" s="378">
        <v>71</v>
      </c>
      <c r="J436" s="379">
        <v>0</v>
      </c>
      <c r="K436" s="377">
        <v>76</v>
      </c>
      <c r="L436" s="378">
        <v>76</v>
      </c>
      <c r="M436" s="380">
        <v>83</v>
      </c>
      <c r="N436" s="380">
        <v>395</v>
      </c>
      <c r="O436" s="575"/>
      <c r="P436" s="295"/>
      <c r="Q436" s="296"/>
      <c r="R436" s="297"/>
      <c r="S436" s="297"/>
      <c r="T436" s="296"/>
      <c r="U436" s="297"/>
      <c r="V436" s="297"/>
      <c r="W436" s="300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579">
        <f>N435+L436-M436</f>
        <v>395</v>
      </c>
    </row>
    <row r="437" spans="1:34" s="486" customFormat="1" ht="12" customHeight="1" x14ac:dyDescent="0.2">
      <c r="A437" s="15"/>
      <c r="B437" s="15"/>
      <c r="C437" s="310"/>
      <c r="D437" s="11"/>
      <c r="E437" s="504">
        <v>2013</v>
      </c>
      <c r="F437" s="386"/>
      <c r="G437" s="377">
        <v>8</v>
      </c>
      <c r="H437" s="377">
        <v>13</v>
      </c>
      <c r="I437" s="378">
        <v>21</v>
      </c>
      <c r="J437" s="379">
        <v>0</v>
      </c>
      <c r="K437" s="377">
        <v>70</v>
      </c>
      <c r="L437" s="378">
        <v>70</v>
      </c>
      <c r="M437" s="380">
        <v>108</v>
      </c>
      <c r="N437" s="380">
        <v>372</v>
      </c>
      <c r="O437" s="577"/>
      <c r="P437" s="301"/>
      <c r="Q437" s="302"/>
      <c r="R437" s="303"/>
      <c r="S437" s="303"/>
      <c r="T437" s="302"/>
      <c r="U437" s="303"/>
      <c r="V437" s="303"/>
      <c r="W437" s="30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578"/>
    </row>
    <row r="438" spans="1:34" s="191" customFormat="1" ht="6.75" customHeight="1" x14ac:dyDescent="0.2">
      <c r="A438" s="23"/>
      <c r="B438" s="23"/>
      <c r="C438" s="310"/>
      <c r="D438" s="3"/>
      <c r="E438" s="503"/>
      <c r="F438" s="385">
        <v>1</v>
      </c>
      <c r="G438" s="62"/>
      <c r="H438" s="95"/>
      <c r="I438" s="96"/>
      <c r="J438" s="62"/>
      <c r="K438" s="95"/>
      <c r="L438" s="96"/>
      <c r="M438" s="75"/>
      <c r="N438" s="75"/>
      <c r="O438" s="194"/>
      <c r="P438" s="26"/>
      <c r="Q438" s="5"/>
      <c r="R438" s="4"/>
      <c r="S438" s="4"/>
      <c r="T438" s="5"/>
      <c r="U438" s="4"/>
      <c r="V438" s="4"/>
      <c r="W438" s="6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485"/>
    </row>
    <row r="439" spans="1:34" s="191" customFormat="1" ht="12" hidden="1" customHeight="1" x14ac:dyDescent="0.2">
      <c r="A439" s="23">
        <v>1</v>
      </c>
      <c r="B439" s="23" t="s">
        <v>121</v>
      </c>
      <c r="C439" s="310"/>
      <c r="D439" s="11" t="s">
        <v>84</v>
      </c>
      <c r="E439" s="503">
        <v>1998</v>
      </c>
      <c r="F439" s="385">
        <v>1</v>
      </c>
      <c r="G439" s="62">
        <v>0</v>
      </c>
      <c r="H439" s="95">
        <v>0</v>
      </c>
      <c r="I439" s="96">
        <v>0</v>
      </c>
      <c r="J439" s="62">
        <v>0</v>
      </c>
      <c r="K439" s="95">
        <v>0</v>
      </c>
      <c r="L439" s="96">
        <v>0</v>
      </c>
      <c r="M439" s="77"/>
      <c r="N439" s="76">
        <v>27</v>
      </c>
      <c r="O439" s="194" t="s">
        <v>5</v>
      </c>
      <c r="P439" s="26"/>
      <c r="Q439" s="5"/>
      <c r="R439" s="4"/>
      <c r="S439" s="4"/>
      <c r="T439" s="5"/>
      <c r="U439" s="4"/>
      <c r="V439" s="4"/>
      <c r="W439" s="6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485"/>
    </row>
    <row r="440" spans="1:34" s="166" customFormat="1" ht="12" hidden="1" customHeight="1" x14ac:dyDescent="0.2">
      <c r="A440" s="23">
        <v>1</v>
      </c>
      <c r="B440" s="2" t="s">
        <v>121</v>
      </c>
      <c r="C440" s="310" t="s">
        <v>53</v>
      </c>
      <c r="D440" s="11" t="s">
        <v>84</v>
      </c>
      <c r="E440" s="503">
        <v>1999</v>
      </c>
      <c r="F440" s="385">
        <v>2</v>
      </c>
      <c r="G440" s="62">
        <v>101</v>
      </c>
      <c r="H440" s="95">
        <v>0</v>
      </c>
      <c r="I440" s="96">
        <v>101</v>
      </c>
      <c r="J440" s="62">
        <v>1</v>
      </c>
      <c r="K440" s="95">
        <v>2</v>
      </c>
      <c r="L440" s="96">
        <v>3</v>
      </c>
      <c r="M440" s="76">
        <v>2</v>
      </c>
      <c r="N440" s="76">
        <v>28</v>
      </c>
      <c r="O440" s="194"/>
      <c r="P440" s="26"/>
      <c r="Q440" s="5"/>
      <c r="R440" s="4"/>
      <c r="S440" s="4"/>
      <c r="T440" s="5"/>
      <c r="U440" s="4"/>
      <c r="V440" s="4"/>
      <c r="W440" s="6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485"/>
    </row>
    <row r="441" spans="1:34" s="166" customFormat="1" ht="12" hidden="1" customHeight="1" x14ac:dyDescent="0.2">
      <c r="A441" s="23">
        <v>1</v>
      </c>
      <c r="B441" s="2" t="s">
        <v>121</v>
      </c>
      <c r="C441" s="310" t="s">
        <v>53</v>
      </c>
      <c r="D441" s="11" t="s">
        <v>84</v>
      </c>
      <c r="E441" s="503">
        <v>2000</v>
      </c>
      <c r="F441" s="385">
        <v>3</v>
      </c>
      <c r="G441" s="62">
        <v>4</v>
      </c>
      <c r="H441" s="95">
        <v>0</v>
      </c>
      <c r="I441" s="96">
        <v>4</v>
      </c>
      <c r="J441" s="62">
        <v>8</v>
      </c>
      <c r="K441" s="95">
        <v>1</v>
      </c>
      <c r="L441" s="96">
        <v>9</v>
      </c>
      <c r="M441" s="76">
        <v>0</v>
      </c>
      <c r="N441" s="76">
        <v>34</v>
      </c>
      <c r="O441" s="194" t="s">
        <v>5</v>
      </c>
      <c r="P441" s="26"/>
      <c r="Q441" s="5"/>
      <c r="R441" s="4"/>
      <c r="S441" s="4"/>
      <c r="T441" s="5"/>
      <c r="U441" s="4"/>
      <c r="V441" s="4"/>
      <c r="W441" s="6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485"/>
    </row>
    <row r="442" spans="1:34" s="166" customFormat="1" ht="12" hidden="1" customHeight="1" x14ac:dyDescent="0.2">
      <c r="A442" s="23">
        <v>1</v>
      </c>
      <c r="B442" s="2" t="s">
        <v>121</v>
      </c>
      <c r="C442" s="310" t="s">
        <v>53</v>
      </c>
      <c r="D442" s="11" t="s">
        <v>84</v>
      </c>
      <c r="E442" s="503">
        <v>2001</v>
      </c>
      <c r="F442" s="385">
        <v>4</v>
      </c>
      <c r="G442" s="62">
        <v>9</v>
      </c>
      <c r="H442" s="95">
        <v>15</v>
      </c>
      <c r="I442" s="96">
        <v>24</v>
      </c>
      <c r="J442" s="62">
        <v>11</v>
      </c>
      <c r="K442" s="95">
        <v>0</v>
      </c>
      <c r="L442" s="96">
        <v>11</v>
      </c>
      <c r="M442" s="76">
        <v>9</v>
      </c>
      <c r="N442" s="76">
        <v>36</v>
      </c>
      <c r="O442" s="194"/>
      <c r="P442" s="26"/>
      <c r="Q442" s="5"/>
      <c r="R442" s="4"/>
      <c r="S442" s="4"/>
      <c r="T442" s="5"/>
      <c r="U442" s="4"/>
      <c r="V442" s="4"/>
      <c r="W442" s="6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485"/>
    </row>
    <row r="443" spans="1:34" s="166" customFormat="1" ht="12" hidden="1" customHeight="1" x14ac:dyDescent="0.2">
      <c r="A443" s="23">
        <v>1</v>
      </c>
      <c r="B443" s="2" t="s">
        <v>121</v>
      </c>
      <c r="C443" s="310" t="s">
        <v>53</v>
      </c>
      <c r="D443" s="11" t="s">
        <v>84</v>
      </c>
      <c r="E443" s="503">
        <v>2002</v>
      </c>
      <c r="F443" s="386">
        <v>5</v>
      </c>
      <c r="G443" s="62">
        <v>2</v>
      </c>
      <c r="H443" s="95">
        <v>8</v>
      </c>
      <c r="I443" s="96">
        <v>10</v>
      </c>
      <c r="J443" s="62">
        <v>5</v>
      </c>
      <c r="K443" s="95">
        <v>7</v>
      </c>
      <c r="L443" s="96">
        <v>12</v>
      </c>
      <c r="M443" s="76">
        <v>0</v>
      </c>
      <c r="N443" s="76">
        <v>48</v>
      </c>
      <c r="O443" s="194"/>
      <c r="P443" s="26"/>
      <c r="Q443" s="5"/>
      <c r="R443" s="4"/>
      <c r="S443" s="4"/>
      <c r="T443" s="5"/>
      <c r="U443" s="4"/>
      <c r="V443" s="4"/>
      <c r="W443" s="6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485"/>
    </row>
    <row r="444" spans="1:34" s="166" customFormat="1" ht="12" hidden="1" customHeight="1" x14ac:dyDescent="0.2">
      <c r="A444" s="23">
        <v>1</v>
      </c>
      <c r="B444" s="2" t="s">
        <v>121</v>
      </c>
      <c r="C444" s="310" t="s">
        <v>53</v>
      </c>
      <c r="D444" s="11" t="s">
        <v>84</v>
      </c>
      <c r="E444" s="503">
        <v>2003</v>
      </c>
      <c r="F444" s="385">
        <v>6</v>
      </c>
      <c r="G444" s="62">
        <v>3</v>
      </c>
      <c r="H444" s="95">
        <v>6</v>
      </c>
      <c r="I444" s="96">
        <v>9</v>
      </c>
      <c r="J444" s="62">
        <v>2</v>
      </c>
      <c r="K444" s="95">
        <v>8</v>
      </c>
      <c r="L444" s="96">
        <v>10</v>
      </c>
      <c r="M444" s="76">
        <v>2</v>
      </c>
      <c r="N444" s="76">
        <v>56</v>
      </c>
      <c r="O444" s="194"/>
      <c r="P444" s="26"/>
      <c r="Q444" s="5"/>
      <c r="R444" s="4"/>
      <c r="S444" s="4"/>
      <c r="T444" s="5"/>
      <c r="U444" s="4"/>
      <c r="V444" s="4"/>
      <c r="W444" s="6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485"/>
    </row>
    <row r="445" spans="1:34" s="166" customFormat="1" ht="12" hidden="1" customHeight="1" x14ac:dyDescent="0.2">
      <c r="A445" s="23">
        <v>1</v>
      </c>
      <c r="B445" s="2"/>
      <c r="C445" s="310" t="s">
        <v>53</v>
      </c>
      <c r="D445" s="11" t="s">
        <v>84</v>
      </c>
      <c r="E445" s="503">
        <v>2004</v>
      </c>
      <c r="F445" s="386">
        <v>7</v>
      </c>
      <c r="G445" s="62">
        <v>1</v>
      </c>
      <c r="H445" s="95">
        <v>1</v>
      </c>
      <c r="I445" s="96">
        <v>2</v>
      </c>
      <c r="J445" s="62">
        <v>8</v>
      </c>
      <c r="K445" s="95">
        <v>1</v>
      </c>
      <c r="L445" s="96">
        <v>9</v>
      </c>
      <c r="M445" s="75">
        <v>5</v>
      </c>
      <c r="N445" s="76">
        <v>60</v>
      </c>
      <c r="O445" s="194"/>
      <c r="P445" s="26"/>
      <c r="Q445" s="5"/>
      <c r="R445" s="4"/>
      <c r="S445" s="4"/>
      <c r="T445" s="5"/>
      <c r="U445" s="4"/>
      <c r="V445" s="4"/>
      <c r="W445" s="6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485"/>
    </row>
    <row r="446" spans="1:34" s="166" customFormat="1" ht="12" hidden="1" customHeight="1" x14ac:dyDescent="0.2">
      <c r="A446" s="23">
        <v>1</v>
      </c>
      <c r="B446" s="23"/>
      <c r="C446" s="310" t="s">
        <v>53</v>
      </c>
      <c r="D446" s="11" t="s">
        <v>84</v>
      </c>
      <c r="E446" s="502">
        <v>2006</v>
      </c>
      <c r="F446" s="385">
        <v>8</v>
      </c>
      <c r="G446" s="62">
        <v>1</v>
      </c>
      <c r="H446" s="95">
        <v>7</v>
      </c>
      <c r="I446" s="96">
        <v>8</v>
      </c>
      <c r="J446" s="62">
        <v>0</v>
      </c>
      <c r="K446" s="95">
        <v>7</v>
      </c>
      <c r="L446" s="96">
        <v>7</v>
      </c>
      <c r="M446" s="75">
        <v>1</v>
      </c>
      <c r="N446" s="75">
        <v>64</v>
      </c>
      <c r="O446" s="194"/>
      <c r="P446" s="26"/>
      <c r="Q446" s="4"/>
      <c r="R446" s="4"/>
      <c r="S446" s="4"/>
      <c r="T446" s="4"/>
      <c r="U446" s="4"/>
      <c r="V446" s="4"/>
      <c r="W446" s="4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485"/>
    </row>
    <row r="447" spans="1:34" s="166" customFormat="1" ht="12" hidden="1" customHeight="1" x14ac:dyDescent="0.2">
      <c r="A447" s="23">
        <v>1</v>
      </c>
      <c r="B447" s="23"/>
      <c r="C447" s="310" t="s">
        <v>53</v>
      </c>
      <c r="D447" s="11" t="s">
        <v>84</v>
      </c>
      <c r="E447" s="502">
        <v>2007</v>
      </c>
      <c r="F447" s="386">
        <v>9</v>
      </c>
      <c r="G447" s="62">
        <v>5</v>
      </c>
      <c r="H447" s="95">
        <v>6</v>
      </c>
      <c r="I447" s="96">
        <v>11</v>
      </c>
      <c r="J447" s="62">
        <v>17</v>
      </c>
      <c r="K447" s="95">
        <v>4</v>
      </c>
      <c r="L447" s="96">
        <v>21</v>
      </c>
      <c r="M447" s="75">
        <v>10</v>
      </c>
      <c r="N447" s="75">
        <v>75</v>
      </c>
      <c r="O447" s="194"/>
      <c r="P447" s="26"/>
      <c r="Q447" s="5"/>
      <c r="R447" s="4"/>
      <c r="S447" s="4"/>
      <c r="T447" s="5"/>
      <c r="U447" s="4"/>
      <c r="V447" s="4"/>
      <c r="W447" s="6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485"/>
    </row>
    <row r="448" spans="1:34" s="166" customFormat="1" ht="12" hidden="1" customHeight="1" thickBot="1" x14ac:dyDescent="0.25">
      <c r="A448" s="23">
        <v>1</v>
      </c>
      <c r="B448" s="23"/>
      <c r="C448" s="310" t="s">
        <v>53</v>
      </c>
      <c r="D448" s="11" t="s">
        <v>84</v>
      </c>
      <c r="E448" s="502">
        <v>2008</v>
      </c>
      <c r="F448" s="387">
        <v>10</v>
      </c>
      <c r="G448" s="62">
        <v>9</v>
      </c>
      <c r="H448" s="95">
        <v>4</v>
      </c>
      <c r="I448" s="96">
        <v>13</v>
      </c>
      <c r="J448" s="62">
        <v>8</v>
      </c>
      <c r="K448" s="95">
        <v>2</v>
      </c>
      <c r="L448" s="96">
        <v>10</v>
      </c>
      <c r="M448" s="75">
        <v>0</v>
      </c>
      <c r="N448" s="75">
        <v>85</v>
      </c>
      <c r="O448" s="194"/>
      <c r="P448" s="26"/>
      <c r="Q448" s="5"/>
      <c r="R448" s="4"/>
      <c r="S448" s="4"/>
      <c r="T448" s="5"/>
      <c r="U448" s="4"/>
      <c r="V448" s="4"/>
      <c r="W448" s="6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485"/>
    </row>
    <row r="449" spans="1:34" s="166" customFormat="1" ht="12" customHeight="1" x14ac:dyDescent="0.2">
      <c r="A449" s="23">
        <v>1</v>
      </c>
      <c r="B449" s="23"/>
      <c r="C449" s="310" t="s">
        <v>53</v>
      </c>
      <c r="D449" s="11" t="s">
        <v>84</v>
      </c>
      <c r="E449" s="502">
        <v>2009</v>
      </c>
      <c r="F449" s="385">
        <v>4</v>
      </c>
      <c r="G449" s="62">
        <v>1</v>
      </c>
      <c r="H449" s="95">
        <v>11</v>
      </c>
      <c r="I449" s="96">
        <v>12</v>
      </c>
      <c r="J449" s="62">
        <v>1</v>
      </c>
      <c r="K449" s="90">
        <v>4</v>
      </c>
      <c r="L449" s="96">
        <v>5</v>
      </c>
      <c r="M449" s="75">
        <v>7</v>
      </c>
      <c r="N449" s="75">
        <v>83</v>
      </c>
      <c r="O449" s="194"/>
      <c r="P449" s="26"/>
      <c r="Q449" s="5"/>
      <c r="R449" s="4"/>
      <c r="S449" s="4"/>
      <c r="T449" s="5"/>
      <c r="U449" s="4"/>
      <c r="V449" s="4"/>
      <c r="W449" s="6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485"/>
    </row>
    <row r="450" spans="1:34" s="166" customFormat="1" ht="12" customHeight="1" x14ac:dyDescent="0.2">
      <c r="A450" s="23">
        <v>1</v>
      </c>
      <c r="B450" s="23"/>
      <c r="C450" s="310"/>
      <c r="D450" s="11"/>
      <c r="E450" s="503">
        <v>2010</v>
      </c>
      <c r="F450" s="385">
        <v>5</v>
      </c>
      <c r="G450" s="444">
        <v>12</v>
      </c>
      <c r="H450" s="445">
        <v>6</v>
      </c>
      <c r="I450" s="446">
        <f>SUM(H450,G450)</f>
        <v>18</v>
      </c>
      <c r="J450" s="444">
        <v>3</v>
      </c>
      <c r="K450" s="447">
        <v>6</v>
      </c>
      <c r="L450" s="446">
        <f>SUM(K450,J450)</f>
        <v>9</v>
      </c>
      <c r="M450" s="77">
        <v>6</v>
      </c>
      <c r="N450" s="443">
        <v>87</v>
      </c>
      <c r="O450" s="194" t="s">
        <v>5</v>
      </c>
      <c r="P450" s="26"/>
      <c r="Q450" s="5"/>
      <c r="R450" s="4"/>
      <c r="S450" s="4"/>
      <c r="T450" s="5"/>
      <c r="U450" s="4"/>
      <c r="V450" s="4"/>
      <c r="W450" s="6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476"/>
    </row>
    <row r="451" spans="1:34" s="485" customFormat="1" ht="12" customHeight="1" x14ac:dyDescent="0.2">
      <c r="A451" s="23"/>
      <c r="B451" s="23"/>
      <c r="C451" s="310"/>
      <c r="D451" s="11"/>
      <c r="E451" s="503">
        <v>2011</v>
      </c>
      <c r="F451" s="385"/>
      <c r="G451" s="444">
        <v>2</v>
      </c>
      <c r="H451" s="445">
        <v>10</v>
      </c>
      <c r="I451" s="446">
        <f>SUM(H451,G451)</f>
        <v>12</v>
      </c>
      <c r="J451" s="444">
        <v>4</v>
      </c>
      <c r="K451" s="447">
        <v>8</v>
      </c>
      <c r="L451" s="446">
        <f>SUM(K451,J451)</f>
        <v>12</v>
      </c>
      <c r="M451" s="77">
        <v>2</v>
      </c>
      <c r="N451" s="443">
        <v>97</v>
      </c>
      <c r="O451" s="575"/>
      <c r="P451" s="295"/>
      <c r="Q451" s="296"/>
      <c r="R451" s="297"/>
      <c r="S451" s="297"/>
      <c r="T451" s="296"/>
      <c r="U451" s="297"/>
      <c r="V451" s="297"/>
      <c r="W451" s="300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476">
        <f>N450+L451-M451</f>
        <v>97</v>
      </c>
    </row>
    <row r="452" spans="1:34" s="485" customFormat="1" ht="12" customHeight="1" x14ac:dyDescent="0.2">
      <c r="A452" s="23"/>
      <c r="B452" s="23"/>
      <c r="C452" s="310"/>
      <c r="D452" s="11"/>
      <c r="E452" s="503" t="s">
        <v>383</v>
      </c>
      <c r="F452" s="385"/>
      <c r="G452" s="376">
        <v>1</v>
      </c>
      <c r="H452" s="377">
        <v>6</v>
      </c>
      <c r="I452" s="378">
        <v>7</v>
      </c>
      <c r="J452" s="379">
        <v>0</v>
      </c>
      <c r="K452" s="377">
        <v>2</v>
      </c>
      <c r="L452" s="378">
        <v>2</v>
      </c>
      <c r="M452" s="380">
        <v>9</v>
      </c>
      <c r="N452" s="380">
        <v>90</v>
      </c>
      <c r="O452" s="575"/>
      <c r="P452" s="295"/>
      <c r="Q452" s="296"/>
      <c r="R452" s="297"/>
      <c r="S452" s="297"/>
      <c r="T452" s="296"/>
      <c r="U452" s="297"/>
      <c r="V452" s="297"/>
      <c r="W452" s="300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476">
        <f>N451+L452-M452</f>
        <v>90</v>
      </c>
    </row>
    <row r="453" spans="1:34" s="485" customFormat="1" ht="12" customHeight="1" x14ac:dyDescent="0.2">
      <c r="A453" s="23"/>
      <c r="B453" s="23"/>
      <c r="C453" s="310"/>
      <c r="D453" s="11"/>
      <c r="E453" s="503">
        <v>2013</v>
      </c>
      <c r="F453" s="385"/>
      <c r="G453" s="377">
        <v>5</v>
      </c>
      <c r="H453" s="377">
        <v>10</v>
      </c>
      <c r="I453" s="378">
        <v>15</v>
      </c>
      <c r="J453" s="379">
        <v>3</v>
      </c>
      <c r="K453" s="377">
        <v>9</v>
      </c>
      <c r="L453" s="378">
        <v>12</v>
      </c>
      <c r="M453" s="380">
        <v>17</v>
      </c>
      <c r="N453" s="380">
        <v>85</v>
      </c>
      <c r="O453" s="575"/>
      <c r="P453" s="295"/>
      <c r="Q453" s="296"/>
      <c r="R453" s="297"/>
      <c r="S453" s="297"/>
      <c r="T453" s="296"/>
      <c r="U453" s="297"/>
      <c r="V453" s="297"/>
      <c r="W453" s="300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476"/>
    </row>
    <row r="454" spans="1:34" s="191" customFormat="1" ht="6.75" customHeight="1" x14ac:dyDescent="0.2">
      <c r="A454" s="23"/>
      <c r="B454" s="23"/>
      <c r="C454" s="310"/>
      <c r="D454" s="11"/>
      <c r="E454" s="503"/>
      <c r="F454" s="385">
        <v>6</v>
      </c>
      <c r="G454" s="62"/>
      <c r="H454" s="95"/>
      <c r="I454" s="96"/>
      <c r="J454" s="62"/>
      <c r="K454" s="95"/>
      <c r="L454" s="96"/>
      <c r="M454" s="75"/>
      <c r="N454" s="75"/>
      <c r="O454" s="194"/>
      <c r="P454" s="26"/>
      <c r="Q454" s="5"/>
      <c r="R454" s="4"/>
      <c r="S454" s="4"/>
      <c r="T454" s="5"/>
      <c r="U454" s="4"/>
      <c r="V454" s="4"/>
      <c r="W454" s="6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485"/>
    </row>
    <row r="455" spans="1:34" s="191" customFormat="1" ht="12" hidden="1" customHeight="1" x14ac:dyDescent="0.2">
      <c r="A455" s="23">
        <v>1</v>
      </c>
      <c r="B455" s="23" t="s">
        <v>120</v>
      </c>
      <c r="C455" s="310"/>
      <c r="D455" s="11" t="s">
        <v>85</v>
      </c>
      <c r="E455" s="503">
        <v>1984</v>
      </c>
      <c r="F455" s="385">
        <v>7</v>
      </c>
      <c r="G455" s="62">
        <v>19</v>
      </c>
      <c r="H455" s="95">
        <v>125</v>
      </c>
      <c r="I455" s="96">
        <v>144</v>
      </c>
      <c r="J455" s="62">
        <v>0</v>
      </c>
      <c r="K455" s="95">
        <v>0</v>
      </c>
      <c r="L455" s="96">
        <v>0</v>
      </c>
      <c r="M455" s="75">
        <v>2</v>
      </c>
      <c r="N455" s="75">
        <v>284</v>
      </c>
      <c r="O455" s="194"/>
      <c r="P455" s="31"/>
      <c r="Q455" s="5"/>
      <c r="R455" s="4"/>
      <c r="S455" s="4"/>
      <c r="T455" s="5"/>
      <c r="U455" s="4"/>
      <c r="V455" s="4"/>
      <c r="W455" s="6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485"/>
    </row>
    <row r="456" spans="1:34" s="191" customFormat="1" ht="12" hidden="1" customHeight="1" x14ac:dyDescent="0.2">
      <c r="A456" s="23">
        <v>1</v>
      </c>
      <c r="B456" s="23" t="s">
        <v>120</v>
      </c>
      <c r="C456" s="310" t="s">
        <v>21</v>
      </c>
      <c r="D456" s="11" t="s">
        <v>85</v>
      </c>
      <c r="E456" s="503">
        <v>1985</v>
      </c>
      <c r="F456" s="385">
        <v>8</v>
      </c>
      <c r="G456" s="62">
        <v>44</v>
      </c>
      <c r="H456" s="95">
        <v>133</v>
      </c>
      <c r="I456" s="96">
        <v>177</v>
      </c>
      <c r="J456" s="62">
        <v>48</v>
      </c>
      <c r="K456" s="95">
        <v>32</v>
      </c>
      <c r="L456" s="96">
        <v>80</v>
      </c>
      <c r="M456" s="75">
        <v>39</v>
      </c>
      <c r="N456" s="75">
        <v>325</v>
      </c>
      <c r="O456" s="194"/>
      <c r="P456" s="31"/>
      <c r="Q456" s="5"/>
      <c r="R456" s="4"/>
      <c r="S456" s="4"/>
      <c r="T456" s="5"/>
      <c r="U456" s="4"/>
      <c r="V456" s="4"/>
      <c r="W456" s="6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485"/>
    </row>
    <row r="457" spans="1:34" s="191" customFormat="1" ht="12" hidden="1" customHeight="1" x14ac:dyDescent="0.2">
      <c r="A457" s="23">
        <v>1</v>
      </c>
      <c r="B457" s="23" t="s">
        <v>120</v>
      </c>
      <c r="C457" s="310" t="s">
        <v>21</v>
      </c>
      <c r="D457" s="11" t="s">
        <v>85</v>
      </c>
      <c r="E457" s="503">
        <v>1986</v>
      </c>
      <c r="F457" s="385">
        <v>9</v>
      </c>
      <c r="G457" s="62">
        <v>0</v>
      </c>
      <c r="H457" s="95">
        <v>0</v>
      </c>
      <c r="I457" s="96">
        <v>0</v>
      </c>
      <c r="J457" s="62">
        <v>0</v>
      </c>
      <c r="K457" s="95">
        <v>0</v>
      </c>
      <c r="L457" s="96">
        <v>0</v>
      </c>
      <c r="M457" s="75">
        <v>0</v>
      </c>
      <c r="N457" s="75">
        <v>0</v>
      </c>
      <c r="O457" s="194"/>
      <c r="P457" s="31"/>
      <c r="Q457" s="5"/>
      <c r="R457" s="4"/>
      <c r="S457" s="4"/>
      <c r="T457" s="5"/>
      <c r="U457" s="4"/>
      <c r="V457" s="4"/>
      <c r="W457" s="6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485"/>
    </row>
    <row r="458" spans="1:34" s="191" customFormat="1" ht="12" hidden="1" customHeight="1" x14ac:dyDescent="0.2">
      <c r="A458" s="23">
        <v>1</v>
      </c>
      <c r="B458" s="23" t="s">
        <v>120</v>
      </c>
      <c r="C458" s="310" t="s">
        <v>21</v>
      </c>
      <c r="D458" s="11" t="s">
        <v>85</v>
      </c>
      <c r="E458" s="503">
        <v>1987</v>
      </c>
      <c r="F458" s="385">
        <v>10</v>
      </c>
      <c r="G458" s="62">
        <v>78</v>
      </c>
      <c r="H458" s="95">
        <v>181</v>
      </c>
      <c r="I458" s="96">
        <v>259</v>
      </c>
      <c r="J458" s="62">
        <v>35</v>
      </c>
      <c r="K458" s="95">
        <v>83</v>
      </c>
      <c r="L458" s="96">
        <v>118</v>
      </c>
      <c r="M458" s="75">
        <v>34</v>
      </c>
      <c r="N458" s="75">
        <v>523</v>
      </c>
      <c r="O458" s="194"/>
      <c r="P458" s="31"/>
      <c r="Q458" s="5"/>
      <c r="R458" s="4"/>
      <c r="S458" s="4"/>
      <c r="T458" s="5"/>
      <c r="U458" s="4"/>
      <c r="V458" s="4"/>
      <c r="W458" s="6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485"/>
    </row>
    <row r="459" spans="1:34" s="191" customFormat="1" ht="12" hidden="1" customHeight="1" x14ac:dyDescent="0.2">
      <c r="A459" s="23">
        <v>1</v>
      </c>
      <c r="B459" s="23" t="s">
        <v>120</v>
      </c>
      <c r="C459" s="310" t="s">
        <v>21</v>
      </c>
      <c r="D459" s="11" t="s">
        <v>85</v>
      </c>
      <c r="E459" s="503">
        <v>1988</v>
      </c>
      <c r="F459" s="385">
        <v>11</v>
      </c>
      <c r="G459" s="62">
        <v>116</v>
      </c>
      <c r="H459" s="95">
        <v>203</v>
      </c>
      <c r="I459" s="96">
        <v>319</v>
      </c>
      <c r="J459" s="62">
        <v>0</v>
      </c>
      <c r="K459" s="95">
        <v>0</v>
      </c>
      <c r="L459" s="96">
        <v>0</v>
      </c>
      <c r="M459" s="75">
        <v>7</v>
      </c>
      <c r="N459" s="75">
        <v>516</v>
      </c>
      <c r="O459" s="194"/>
      <c r="P459" s="31"/>
      <c r="Q459" s="5"/>
      <c r="R459" s="4"/>
      <c r="S459" s="4"/>
      <c r="T459" s="5"/>
      <c r="U459" s="4"/>
      <c r="V459" s="4"/>
      <c r="W459" s="6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485"/>
    </row>
    <row r="460" spans="1:34" s="191" customFormat="1" ht="12" hidden="1" customHeight="1" x14ac:dyDescent="0.2">
      <c r="A460" s="23">
        <v>1</v>
      </c>
      <c r="B460" s="23" t="s">
        <v>120</v>
      </c>
      <c r="C460" s="310" t="s">
        <v>21</v>
      </c>
      <c r="D460" s="11" t="s">
        <v>85</v>
      </c>
      <c r="E460" s="503">
        <v>1989</v>
      </c>
      <c r="F460" s="385">
        <v>12</v>
      </c>
      <c r="G460" s="62">
        <v>138</v>
      </c>
      <c r="H460" s="95">
        <v>201</v>
      </c>
      <c r="I460" s="96">
        <v>339</v>
      </c>
      <c r="J460" s="62">
        <v>19</v>
      </c>
      <c r="K460" s="95">
        <v>96</v>
      </c>
      <c r="L460" s="96">
        <v>115</v>
      </c>
      <c r="M460" s="75">
        <v>31</v>
      </c>
      <c r="N460" s="75">
        <v>602</v>
      </c>
      <c r="O460" s="194"/>
      <c r="P460" s="31"/>
      <c r="Q460" s="5"/>
      <c r="R460" s="4"/>
      <c r="S460" s="4"/>
      <c r="T460" s="5"/>
      <c r="U460" s="4"/>
      <c r="V460" s="4"/>
      <c r="W460" s="6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485"/>
    </row>
    <row r="461" spans="1:34" s="191" customFormat="1" ht="12" hidden="1" customHeight="1" x14ac:dyDescent="0.2">
      <c r="A461" s="23">
        <v>1</v>
      </c>
      <c r="B461" s="23" t="s">
        <v>120</v>
      </c>
      <c r="C461" s="310" t="s">
        <v>21</v>
      </c>
      <c r="D461" s="11" t="s">
        <v>85</v>
      </c>
      <c r="E461" s="503">
        <v>1990</v>
      </c>
      <c r="F461" s="385">
        <v>13</v>
      </c>
      <c r="G461" s="62">
        <v>86</v>
      </c>
      <c r="H461" s="95">
        <v>214</v>
      </c>
      <c r="I461" s="96">
        <v>300</v>
      </c>
      <c r="J461" s="62">
        <v>34</v>
      </c>
      <c r="K461" s="95">
        <v>68</v>
      </c>
      <c r="L461" s="96">
        <v>102</v>
      </c>
      <c r="M461" s="75">
        <v>54</v>
      </c>
      <c r="N461" s="75">
        <v>654</v>
      </c>
      <c r="O461" s="194"/>
      <c r="P461" s="31"/>
      <c r="Q461" s="5"/>
      <c r="R461" s="4"/>
      <c r="S461" s="4"/>
      <c r="T461" s="5"/>
      <c r="U461" s="4"/>
      <c r="V461" s="4"/>
      <c r="W461" s="6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485"/>
    </row>
    <row r="462" spans="1:34" s="191" customFormat="1" ht="12" hidden="1" customHeight="1" x14ac:dyDescent="0.2">
      <c r="A462" s="23">
        <v>1</v>
      </c>
      <c r="B462" s="23" t="s">
        <v>120</v>
      </c>
      <c r="C462" s="310" t="s">
        <v>21</v>
      </c>
      <c r="D462" s="11" t="s">
        <v>85</v>
      </c>
      <c r="E462" s="503">
        <v>1991</v>
      </c>
      <c r="F462" s="385">
        <v>14</v>
      </c>
      <c r="G462" s="62">
        <v>117</v>
      </c>
      <c r="H462" s="95">
        <v>237</v>
      </c>
      <c r="I462" s="96">
        <v>354</v>
      </c>
      <c r="J462" s="62">
        <v>0</v>
      </c>
      <c r="K462" s="95">
        <v>0</v>
      </c>
      <c r="L462" s="96">
        <v>0</v>
      </c>
      <c r="M462" s="75">
        <v>10</v>
      </c>
      <c r="N462" s="75">
        <v>644</v>
      </c>
      <c r="O462" s="194"/>
      <c r="P462" s="31"/>
      <c r="Q462" s="5"/>
      <c r="R462" s="4"/>
      <c r="S462" s="4"/>
      <c r="T462" s="5"/>
      <c r="U462" s="4"/>
      <c r="V462" s="4"/>
      <c r="W462" s="6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485"/>
    </row>
    <row r="463" spans="1:34" s="191" customFormat="1" ht="12" hidden="1" customHeight="1" x14ac:dyDescent="0.2">
      <c r="A463" s="23">
        <v>1</v>
      </c>
      <c r="B463" s="23" t="s">
        <v>120</v>
      </c>
      <c r="C463" s="310" t="s">
        <v>21</v>
      </c>
      <c r="D463" s="11" t="s">
        <v>85</v>
      </c>
      <c r="E463" s="503">
        <v>1992</v>
      </c>
      <c r="F463" s="385">
        <v>15</v>
      </c>
      <c r="G463" s="62">
        <v>43</v>
      </c>
      <c r="H463" s="95">
        <v>140</v>
      </c>
      <c r="I463" s="96">
        <v>183</v>
      </c>
      <c r="J463" s="62">
        <v>81</v>
      </c>
      <c r="K463" s="95">
        <v>148</v>
      </c>
      <c r="L463" s="96">
        <v>229</v>
      </c>
      <c r="M463" s="75">
        <v>110</v>
      </c>
      <c r="N463" s="75">
        <v>763</v>
      </c>
      <c r="O463" s="194"/>
      <c r="P463" s="31"/>
      <c r="Q463" s="5"/>
      <c r="R463" s="4"/>
      <c r="S463" s="4"/>
      <c r="T463" s="5"/>
      <c r="U463" s="4"/>
      <c r="V463" s="4"/>
      <c r="W463" s="6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485"/>
    </row>
    <row r="464" spans="1:34" s="191" customFormat="1" ht="12" hidden="1" customHeight="1" x14ac:dyDescent="0.2">
      <c r="A464" s="23">
        <v>1</v>
      </c>
      <c r="B464" s="23" t="s">
        <v>120</v>
      </c>
      <c r="C464" s="310" t="s">
        <v>21</v>
      </c>
      <c r="D464" s="11" t="s">
        <v>85</v>
      </c>
      <c r="E464" s="503">
        <v>1993</v>
      </c>
      <c r="F464" s="385">
        <v>16</v>
      </c>
      <c r="G464" s="62">
        <v>67</v>
      </c>
      <c r="H464" s="95">
        <v>193</v>
      </c>
      <c r="I464" s="96">
        <v>260</v>
      </c>
      <c r="J464" s="62">
        <v>61</v>
      </c>
      <c r="K464" s="95">
        <v>112</v>
      </c>
      <c r="L464" s="96">
        <v>173</v>
      </c>
      <c r="M464" s="75">
        <v>44</v>
      </c>
      <c r="N464" s="75">
        <v>892</v>
      </c>
      <c r="O464" s="194"/>
      <c r="P464" s="31"/>
      <c r="Q464" s="5"/>
      <c r="R464" s="4"/>
      <c r="S464" s="4"/>
      <c r="T464" s="5"/>
      <c r="U464" s="4"/>
      <c r="V464" s="4"/>
      <c r="W464" s="6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485"/>
    </row>
    <row r="465" spans="1:34" s="191" customFormat="1" ht="12" hidden="1" customHeight="1" x14ac:dyDescent="0.2">
      <c r="A465" s="23">
        <v>1</v>
      </c>
      <c r="B465" s="23" t="s">
        <v>120</v>
      </c>
      <c r="C465" s="310" t="s">
        <v>21</v>
      </c>
      <c r="D465" s="11" t="s">
        <v>85</v>
      </c>
      <c r="E465" s="503">
        <v>1994</v>
      </c>
      <c r="F465" s="385">
        <v>17</v>
      </c>
      <c r="G465" s="62">
        <v>83</v>
      </c>
      <c r="H465" s="95">
        <v>130</v>
      </c>
      <c r="I465" s="96">
        <v>213</v>
      </c>
      <c r="J465" s="62">
        <v>96</v>
      </c>
      <c r="K465" s="95">
        <v>210</v>
      </c>
      <c r="L465" s="96">
        <v>306</v>
      </c>
      <c r="M465" s="75">
        <v>218</v>
      </c>
      <c r="N465" s="75">
        <v>980</v>
      </c>
      <c r="O465" s="194"/>
      <c r="P465" s="31"/>
      <c r="Q465" s="5"/>
      <c r="R465" s="4"/>
      <c r="S465" s="4"/>
      <c r="T465" s="5"/>
      <c r="U465" s="4"/>
      <c r="V465" s="4"/>
      <c r="W465" s="6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485"/>
    </row>
    <row r="466" spans="1:34" s="191" customFormat="1" ht="12" hidden="1" customHeight="1" x14ac:dyDescent="0.2">
      <c r="A466" s="23">
        <v>1</v>
      </c>
      <c r="B466" s="23" t="s">
        <v>120</v>
      </c>
      <c r="C466" s="310" t="s">
        <v>21</v>
      </c>
      <c r="D466" s="11" t="s">
        <v>85</v>
      </c>
      <c r="E466" s="503">
        <v>1995</v>
      </c>
      <c r="F466" s="385">
        <v>18</v>
      </c>
      <c r="G466" s="62">
        <v>50</v>
      </c>
      <c r="H466" s="95">
        <v>66</v>
      </c>
      <c r="I466" s="96">
        <v>116</v>
      </c>
      <c r="J466" s="62">
        <v>0</v>
      </c>
      <c r="K466" s="95">
        <v>0</v>
      </c>
      <c r="L466" s="96">
        <v>0</v>
      </c>
      <c r="M466" s="75">
        <v>6</v>
      </c>
      <c r="N466" s="75">
        <v>974</v>
      </c>
      <c r="O466" s="194"/>
      <c r="P466" s="31"/>
      <c r="Q466" s="5"/>
      <c r="R466" s="4"/>
      <c r="S466" s="4"/>
      <c r="T466" s="5"/>
      <c r="U466" s="4"/>
      <c r="V466" s="4"/>
      <c r="W466" s="6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485"/>
    </row>
    <row r="467" spans="1:34" s="191" customFormat="1" ht="12" hidden="1" customHeight="1" x14ac:dyDescent="0.2">
      <c r="A467" s="23">
        <v>1</v>
      </c>
      <c r="B467" s="23" t="s">
        <v>120</v>
      </c>
      <c r="C467" s="310" t="s">
        <v>21</v>
      </c>
      <c r="D467" s="11" t="s">
        <v>85</v>
      </c>
      <c r="E467" s="503">
        <v>1996</v>
      </c>
      <c r="F467" s="385">
        <v>19</v>
      </c>
      <c r="G467" s="62">
        <v>46</v>
      </c>
      <c r="H467" s="95">
        <v>42</v>
      </c>
      <c r="I467" s="96">
        <v>88</v>
      </c>
      <c r="J467" s="62">
        <v>59</v>
      </c>
      <c r="K467" s="95">
        <v>175</v>
      </c>
      <c r="L467" s="96">
        <v>234</v>
      </c>
      <c r="M467" s="75">
        <v>97</v>
      </c>
      <c r="N467" s="75">
        <v>1111</v>
      </c>
      <c r="O467" s="194"/>
      <c r="P467" s="31"/>
      <c r="Q467" s="5"/>
      <c r="R467" s="4"/>
      <c r="S467" s="4"/>
      <c r="T467" s="5"/>
      <c r="U467" s="4"/>
      <c r="V467" s="4"/>
      <c r="W467" s="6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485"/>
    </row>
    <row r="468" spans="1:34" s="191" customFormat="1" ht="12" hidden="1" customHeight="1" x14ac:dyDescent="0.2">
      <c r="A468" s="23">
        <v>1</v>
      </c>
      <c r="B468" s="23" t="s">
        <v>120</v>
      </c>
      <c r="C468" s="310" t="s">
        <v>21</v>
      </c>
      <c r="D468" s="11" t="s">
        <v>85</v>
      </c>
      <c r="E468" s="503">
        <v>1997</v>
      </c>
      <c r="F468" s="385">
        <v>20</v>
      </c>
      <c r="G468" s="62">
        <v>62</v>
      </c>
      <c r="H468" s="95">
        <v>52</v>
      </c>
      <c r="I468" s="96">
        <v>114</v>
      </c>
      <c r="J468" s="62">
        <v>0</v>
      </c>
      <c r="K468" s="95">
        <v>0</v>
      </c>
      <c r="L468" s="96">
        <v>0</v>
      </c>
      <c r="M468" s="75">
        <v>5</v>
      </c>
      <c r="N468" s="75">
        <v>1106</v>
      </c>
      <c r="O468" s="194"/>
      <c r="P468" s="31"/>
      <c r="Q468" s="5"/>
      <c r="R468" s="4"/>
      <c r="S468" s="4"/>
      <c r="T468" s="5"/>
      <c r="U468" s="4"/>
      <c r="V468" s="4"/>
      <c r="W468" s="6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485"/>
    </row>
    <row r="469" spans="1:34" s="191" customFormat="1" ht="12" hidden="1" customHeight="1" x14ac:dyDescent="0.2">
      <c r="A469" s="23">
        <v>1</v>
      </c>
      <c r="B469" s="23" t="s">
        <v>120</v>
      </c>
      <c r="C469" s="310" t="s">
        <v>21</v>
      </c>
      <c r="D469" s="11" t="s">
        <v>85</v>
      </c>
      <c r="E469" s="503">
        <v>1998</v>
      </c>
      <c r="F469" s="385">
        <v>21</v>
      </c>
      <c r="G469" s="62">
        <v>48</v>
      </c>
      <c r="H469" s="95">
        <v>28</v>
      </c>
      <c r="I469" s="96">
        <v>76</v>
      </c>
      <c r="J469" s="62">
        <v>0</v>
      </c>
      <c r="K469" s="95">
        <v>0</v>
      </c>
      <c r="L469" s="96">
        <v>0</v>
      </c>
      <c r="M469" s="75">
        <v>76</v>
      </c>
      <c r="N469" s="75">
        <v>1030</v>
      </c>
      <c r="O469" s="194"/>
      <c r="P469" s="31"/>
      <c r="Q469" s="5"/>
      <c r="R469" s="4"/>
      <c r="S469" s="4"/>
      <c r="T469" s="5"/>
      <c r="U469" s="4"/>
      <c r="V469" s="4"/>
      <c r="W469" s="6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485"/>
    </row>
    <row r="470" spans="1:34" s="191" customFormat="1" ht="12" hidden="1" customHeight="1" x14ac:dyDescent="0.2">
      <c r="A470" s="23">
        <v>1</v>
      </c>
      <c r="B470" s="23" t="s">
        <v>120</v>
      </c>
      <c r="C470" s="310" t="s">
        <v>21</v>
      </c>
      <c r="D470" s="11" t="s">
        <v>85</v>
      </c>
      <c r="E470" s="503">
        <v>1999</v>
      </c>
      <c r="F470" s="385">
        <v>22</v>
      </c>
      <c r="G470" s="62">
        <v>29</v>
      </c>
      <c r="H470" s="95">
        <v>19</v>
      </c>
      <c r="I470" s="96">
        <v>48</v>
      </c>
      <c r="J470" s="62">
        <v>125</v>
      </c>
      <c r="K470" s="95">
        <v>141</v>
      </c>
      <c r="L470" s="96">
        <v>266</v>
      </c>
      <c r="M470" s="75">
        <v>275</v>
      </c>
      <c r="N470" s="75">
        <v>1021</v>
      </c>
      <c r="O470" s="194"/>
      <c r="P470" s="31"/>
      <c r="Q470" s="5"/>
      <c r="R470" s="4"/>
      <c r="S470" s="4"/>
      <c r="T470" s="5"/>
      <c r="U470" s="4"/>
      <c r="V470" s="4"/>
      <c r="W470" s="6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485"/>
    </row>
    <row r="471" spans="1:34" s="191" customFormat="1" ht="12" hidden="1" customHeight="1" x14ac:dyDescent="0.2">
      <c r="A471" s="23">
        <v>1</v>
      </c>
      <c r="B471" s="23" t="s">
        <v>120</v>
      </c>
      <c r="C471" s="310" t="s">
        <v>21</v>
      </c>
      <c r="D471" s="11" t="s">
        <v>85</v>
      </c>
      <c r="E471" s="503">
        <v>2000</v>
      </c>
      <c r="F471" s="385">
        <v>23</v>
      </c>
      <c r="G471" s="62">
        <v>34</v>
      </c>
      <c r="H471" s="95">
        <v>23</v>
      </c>
      <c r="I471" s="96">
        <v>57</v>
      </c>
      <c r="J471" s="62">
        <v>40</v>
      </c>
      <c r="K471" s="95">
        <v>28</v>
      </c>
      <c r="L471" s="96">
        <v>68</v>
      </c>
      <c r="M471" s="75">
        <v>15</v>
      </c>
      <c r="N471" s="75">
        <v>1074</v>
      </c>
      <c r="O471" s="194"/>
      <c r="P471" s="31"/>
      <c r="Q471" s="5"/>
      <c r="R471" s="4"/>
      <c r="S471" s="4"/>
      <c r="T471" s="5"/>
      <c r="U471" s="4"/>
      <c r="V471" s="4"/>
      <c r="W471" s="6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485"/>
    </row>
    <row r="472" spans="1:34" s="191" customFormat="1" ht="12" hidden="1" customHeight="1" x14ac:dyDescent="0.2">
      <c r="A472" s="23">
        <v>1</v>
      </c>
      <c r="B472" s="23" t="s">
        <v>120</v>
      </c>
      <c r="C472" s="310" t="s">
        <v>21</v>
      </c>
      <c r="D472" s="11" t="s">
        <v>85</v>
      </c>
      <c r="E472" s="503">
        <v>2001</v>
      </c>
      <c r="F472" s="385">
        <v>24</v>
      </c>
      <c r="G472" s="62">
        <v>34</v>
      </c>
      <c r="H472" s="95">
        <v>25</v>
      </c>
      <c r="I472" s="96">
        <v>59</v>
      </c>
      <c r="J472" s="62">
        <v>0</v>
      </c>
      <c r="K472" s="95">
        <v>0</v>
      </c>
      <c r="L472" s="96">
        <v>0</v>
      </c>
      <c r="M472" s="75">
        <v>51</v>
      </c>
      <c r="N472" s="75">
        <v>1023</v>
      </c>
      <c r="O472" s="194"/>
      <c r="P472" s="31"/>
      <c r="Q472" s="5"/>
      <c r="R472" s="4"/>
      <c r="S472" s="4"/>
      <c r="T472" s="5"/>
      <c r="U472" s="4"/>
      <c r="V472" s="4"/>
      <c r="W472" s="6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485"/>
    </row>
    <row r="473" spans="1:34" s="191" customFormat="1" ht="12" hidden="1" customHeight="1" x14ac:dyDescent="0.2">
      <c r="A473" s="23">
        <v>1</v>
      </c>
      <c r="B473" s="23" t="s">
        <v>120</v>
      </c>
      <c r="C473" s="310" t="s">
        <v>21</v>
      </c>
      <c r="D473" s="11" t="s">
        <v>85</v>
      </c>
      <c r="E473" s="503">
        <v>2002</v>
      </c>
      <c r="F473" s="386">
        <v>25</v>
      </c>
      <c r="G473" s="62">
        <v>70</v>
      </c>
      <c r="H473" s="95">
        <v>20</v>
      </c>
      <c r="I473" s="96">
        <v>90</v>
      </c>
      <c r="J473" s="62">
        <v>0</v>
      </c>
      <c r="K473" s="95">
        <v>0</v>
      </c>
      <c r="L473" s="96">
        <v>0</v>
      </c>
      <c r="M473" s="75">
        <v>51</v>
      </c>
      <c r="N473" s="75">
        <v>972</v>
      </c>
      <c r="O473" s="194"/>
      <c r="P473" s="31"/>
      <c r="Q473" s="5"/>
      <c r="R473" s="4"/>
      <c r="S473" s="4"/>
      <c r="T473" s="5"/>
      <c r="U473" s="4"/>
      <c r="V473" s="4"/>
      <c r="W473" s="6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485"/>
    </row>
    <row r="474" spans="1:34" s="191" customFormat="1" ht="12" hidden="1" customHeight="1" x14ac:dyDescent="0.2">
      <c r="A474" s="23">
        <v>1</v>
      </c>
      <c r="B474" s="23" t="s">
        <v>120</v>
      </c>
      <c r="C474" s="310" t="s">
        <v>21</v>
      </c>
      <c r="D474" s="11" t="s">
        <v>85</v>
      </c>
      <c r="E474" s="503">
        <v>2003</v>
      </c>
      <c r="F474" s="385">
        <v>26</v>
      </c>
      <c r="G474" s="62">
        <v>45</v>
      </c>
      <c r="H474" s="95">
        <v>12</v>
      </c>
      <c r="I474" s="96">
        <v>57</v>
      </c>
      <c r="J474" s="62">
        <v>80</v>
      </c>
      <c r="K474" s="95">
        <v>69</v>
      </c>
      <c r="L474" s="96">
        <v>149</v>
      </c>
      <c r="M474" s="75">
        <v>330</v>
      </c>
      <c r="N474" s="75">
        <v>791</v>
      </c>
      <c r="O474" s="194"/>
      <c r="P474" s="31"/>
      <c r="Q474" s="5"/>
      <c r="R474" s="4"/>
      <c r="S474" s="4"/>
      <c r="T474" s="5"/>
      <c r="U474" s="4"/>
      <c r="V474" s="4"/>
      <c r="W474" s="6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485"/>
    </row>
    <row r="475" spans="1:34" s="191" customFormat="1" ht="12" hidden="1" customHeight="1" x14ac:dyDescent="0.2">
      <c r="A475" s="23">
        <v>1</v>
      </c>
      <c r="B475" s="23"/>
      <c r="C475" s="310" t="s">
        <v>21</v>
      </c>
      <c r="D475" s="11" t="s">
        <v>85</v>
      </c>
      <c r="E475" s="503">
        <v>2004</v>
      </c>
      <c r="F475" s="386">
        <v>27</v>
      </c>
      <c r="G475" s="62">
        <v>70</v>
      </c>
      <c r="H475" s="95">
        <v>9</v>
      </c>
      <c r="I475" s="96">
        <v>79</v>
      </c>
      <c r="J475" s="62">
        <v>0</v>
      </c>
      <c r="K475" s="95">
        <v>0</v>
      </c>
      <c r="L475" s="96">
        <v>0</v>
      </c>
      <c r="M475" s="75">
        <v>82</v>
      </c>
      <c r="N475" s="75">
        <v>709</v>
      </c>
      <c r="O475" s="194"/>
      <c r="P475" s="31"/>
      <c r="Q475" s="5"/>
      <c r="R475" s="4"/>
      <c r="S475" s="4"/>
      <c r="T475" s="5"/>
      <c r="U475" s="4"/>
      <c r="V475" s="4"/>
      <c r="W475" s="6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485"/>
    </row>
    <row r="476" spans="1:34" s="191" customFormat="1" ht="12" hidden="1" customHeight="1" x14ac:dyDescent="0.2">
      <c r="A476" s="23">
        <v>1</v>
      </c>
      <c r="B476" s="15"/>
      <c r="C476" s="310" t="s">
        <v>21</v>
      </c>
      <c r="D476" s="69" t="s">
        <v>211</v>
      </c>
      <c r="E476" s="502">
        <v>2006</v>
      </c>
      <c r="F476" s="385">
        <v>30</v>
      </c>
      <c r="G476" s="62">
        <v>49</v>
      </c>
      <c r="H476" s="95">
        <v>22</v>
      </c>
      <c r="I476" s="96">
        <v>71</v>
      </c>
      <c r="J476" s="62">
        <v>46</v>
      </c>
      <c r="K476" s="95">
        <v>28</v>
      </c>
      <c r="L476" s="96">
        <v>74</v>
      </c>
      <c r="M476" s="75">
        <v>260</v>
      </c>
      <c r="N476" s="75">
        <v>362</v>
      </c>
      <c r="O476" s="195"/>
      <c r="P476" s="34"/>
      <c r="Q476" s="12"/>
      <c r="R476" s="12"/>
      <c r="S476" s="12"/>
      <c r="T476" s="12"/>
      <c r="U476" s="12"/>
      <c r="V476" s="12"/>
      <c r="W476" s="12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485"/>
    </row>
    <row r="477" spans="1:34" s="191" customFormat="1" ht="12" hidden="1" customHeight="1" x14ac:dyDescent="0.2">
      <c r="A477" s="23"/>
      <c r="B477" s="23"/>
      <c r="C477" s="310" t="s">
        <v>21</v>
      </c>
      <c r="D477" s="3"/>
      <c r="E477" s="501"/>
      <c r="F477" s="386">
        <v>29</v>
      </c>
      <c r="G477" s="325"/>
      <c r="H477" s="326"/>
      <c r="I477" s="328"/>
      <c r="J477" s="325"/>
      <c r="K477" s="90"/>
      <c r="L477" s="328"/>
      <c r="M477" s="329"/>
      <c r="N477" s="331"/>
      <c r="O477" s="194"/>
      <c r="P477" s="26"/>
      <c r="Q477" s="5"/>
      <c r="R477" s="4"/>
      <c r="S477" s="4"/>
      <c r="T477" s="5"/>
      <c r="U477" s="4"/>
      <c r="V477" s="4"/>
      <c r="W477" s="6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485"/>
    </row>
    <row r="478" spans="1:34" s="191" customFormat="1" ht="12" hidden="1" customHeight="1" x14ac:dyDescent="0.2">
      <c r="A478" s="23">
        <v>1</v>
      </c>
      <c r="B478" s="15"/>
      <c r="C478" s="30"/>
      <c r="D478" s="69" t="s">
        <v>211</v>
      </c>
      <c r="E478" s="502">
        <v>2007</v>
      </c>
      <c r="F478" s="385">
        <v>0</v>
      </c>
      <c r="G478" s="62">
        <v>64</v>
      </c>
      <c r="H478" s="95">
        <v>8</v>
      </c>
      <c r="I478" s="96">
        <v>72</v>
      </c>
      <c r="J478" s="62">
        <v>41</v>
      </c>
      <c r="K478" s="95">
        <v>6</v>
      </c>
      <c r="L478" s="96">
        <v>47</v>
      </c>
      <c r="M478" s="75">
        <v>52</v>
      </c>
      <c r="N478" s="75">
        <v>357</v>
      </c>
      <c r="O478" s="195"/>
      <c r="P478" s="33"/>
      <c r="Q478" s="13"/>
      <c r="R478" s="12"/>
      <c r="S478" s="12"/>
      <c r="T478" s="13"/>
      <c r="U478" s="12"/>
      <c r="V478" s="12"/>
      <c r="W478" s="14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485"/>
    </row>
    <row r="479" spans="1:34" s="166" customFormat="1" ht="12" hidden="1" customHeight="1" x14ac:dyDescent="0.2">
      <c r="A479" s="23">
        <v>1</v>
      </c>
      <c r="B479" s="15"/>
      <c r="C479" s="310" t="s">
        <v>21</v>
      </c>
      <c r="D479" s="69" t="s">
        <v>211</v>
      </c>
      <c r="E479" s="502">
        <v>2008</v>
      </c>
      <c r="F479" s="385">
        <v>1</v>
      </c>
      <c r="G479" s="62">
        <v>65</v>
      </c>
      <c r="H479" s="95">
        <v>12</v>
      </c>
      <c r="I479" s="96">
        <v>77</v>
      </c>
      <c r="J479" s="62">
        <v>37</v>
      </c>
      <c r="K479" s="95">
        <v>8</v>
      </c>
      <c r="L479" s="96">
        <v>45</v>
      </c>
      <c r="M479" s="75">
        <v>5</v>
      </c>
      <c r="N479" s="75">
        <v>402</v>
      </c>
      <c r="O479" s="195" t="s">
        <v>5</v>
      </c>
      <c r="P479" s="33"/>
      <c r="Q479" s="13"/>
      <c r="R479" s="12"/>
      <c r="S479" s="12"/>
      <c r="T479" s="13"/>
      <c r="U479" s="12"/>
      <c r="V479" s="12"/>
      <c r="W479" s="14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485"/>
    </row>
    <row r="480" spans="1:34" s="166" customFormat="1" ht="12" customHeight="1" x14ac:dyDescent="0.2">
      <c r="A480" s="23">
        <v>1</v>
      </c>
      <c r="B480" s="15"/>
      <c r="C480" s="310" t="s">
        <v>21</v>
      </c>
      <c r="D480" s="69" t="s">
        <v>211</v>
      </c>
      <c r="E480" s="502">
        <v>2009</v>
      </c>
      <c r="F480" s="385">
        <v>2</v>
      </c>
      <c r="G480" s="62">
        <v>42</v>
      </c>
      <c r="H480" s="95">
        <v>7</v>
      </c>
      <c r="I480" s="96">
        <v>49</v>
      </c>
      <c r="J480" s="62">
        <v>69</v>
      </c>
      <c r="K480" s="90">
        <v>22</v>
      </c>
      <c r="L480" s="96">
        <v>91</v>
      </c>
      <c r="M480" s="75">
        <v>147</v>
      </c>
      <c r="N480" s="75">
        <v>346</v>
      </c>
      <c r="O480" s="195"/>
      <c r="P480" s="33"/>
      <c r="Q480" s="13"/>
      <c r="R480" s="12"/>
      <c r="S480" s="12"/>
      <c r="T480" s="13"/>
      <c r="U480" s="12"/>
      <c r="V480" s="12"/>
      <c r="W480" s="14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485"/>
    </row>
    <row r="481" spans="1:34" s="166" customFormat="1" ht="12" customHeight="1" x14ac:dyDescent="0.2">
      <c r="A481" s="23">
        <v>1</v>
      </c>
      <c r="B481" s="15"/>
      <c r="C481" s="310"/>
      <c r="D481" s="11"/>
      <c r="E481" s="503">
        <v>2010</v>
      </c>
      <c r="F481" s="385">
        <v>3</v>
      </c>
      <c r="G481" s="444">
        <v>36</v>
      </c>
      <c r="H481" s="445">
        <v>12</v>
      </c>
      <c r="I481" s="446">
        <f>SUM(H481,G481)</f>
        <v>48</v>
      </c>
      <c r="J481" s="444">
        <v>16</v>
      </c>
      <c r="K481" s="447">
        <v>2</v>
      </c>
      <c r="L481" s="446">
        <f>SUM(K481,J481)</f>
        <v>18</v>
      </c>
      <c r="M481" s="77">
        <v>13</v>
      </c>
      <c r="N481" s="77">
        <v>351</v>
      </c>
      <c r="O481" s="194"/>
      <c r="P481" s="33"/>
      <c r="Q481" s="13"/>
      <c r="R481" s="12"/>
      <c r="S481" s="12"/>
      <c r="T481" s="13"/>
      <c r="U481" s="12"/>
      <c r="V481" s="12"/>
      <c r="W481" s="14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476"/>
    </row>
    <row r="482" spans="1:34" s="484" customFormat="1" ht="12" customHeight="1" x14ac:dyDescent="0.2">
      <c r="A482" s="23"/>
      <c r="B482" s="15"/>
      <c r="C482" s="310"/>
      <c r="D482" s="11"/>
      <c r="E482" s="503">
        <v>2011</v>
      </c>
      <c r="F482" s="385"/>
      <c r="G482" s="444">
        <v>56</v>
      </c>
      <c r="H482" s="445">
        <v>5</v>
      </c>
      <c r="I482" s="446">
        <f>SUM(H482,G482)</f>
        <v>61</v>
      </c>
      <c r="J482" s="444">
        <v>46</v>
      </c>
      <c r="K482" s="447">
        <v>1</v>
      </c>
      <c r="L482" s="446">
        <f>SUM(K482,J482)</f>
        <v>47</v>
      </c>
      <c r="M482" s="77">
        <v>66</v>
      </c>
      <c r="N482" s="77">
        <v>332</v>
      </c>
      <c r="O482" s="575"/>
      <c r="P482" s="299"/>
      <c r="Q482" s="302"/>
      <c r="R482" s="303"/>
      <c r="S482" s="303"/>
      <c r="T482" s="302"/>
      <c r="U482" s="303"/>
      <c r="V482" s="303"/>
      <c r="W482" s="30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476">
        <f>N481+L482-M482</f>
        <v>332</v>
      </c>
    </row>
    <row r="483" spans="1:34" s="484" customFormat="1" ht="12" customHeight="1" x14ac:dyDescent="0.2">
      <c r="A483" s="23"/>
      <c r="B483" s="15"/>
      <c r="C483" s="310"/>
      <c r="D483" s="11"/>
      <c r="E483" s="503" t="s">
        <v>383</v>
      </c>
      <c r="F483" s="385"/>
      <c r="G483" s="376">
        <v>37</v>
      </c>
      <c r="H483" s="377">
        <v>10</v>
      </c>
      <c r="I483" s="378">
        <v>47</v>
      </c>
      <c r="J483" s="379">
        <v>16</v>
      </c>
      <c r="K483" s="377">
        <v>2</v>
      </c>
      <c r="L483" s="378">
        <v>18</v>
      </c>
      <c r="M483" s="380">
        <v>22</v>
      </c>
      <c r="N483" s="380">
        <v>328</v>
      </c>
      <c r="O483" s="575"/>
      <c r="P483" s="299"/>
      <c r="Q483" s="302"/>
      <c r="R483" s="303"/>
      <c r="S483" s="303"/>
      <c r="T483" s="302"/>
      <c r="U483" s="303"/>
      <c r="V483" s="303"/>
      <c r="W483" s="30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476">
        <f>N482+L483-M483</f>
        <v>328</v>
      </c>
    </row>
    <row r="484" spans="1:34" s="484" customFormat="1" ht="12" customHeight="1" x14ac:dyDescent="0.2">
      <c r="A484" s="23"/>
      <c r="B484" s="15"/>
      <c r="C484" s="310"/>
      <c r="D484" s="11"/>
      <c r="E484" s="503">
        <v>2013</v>
      </c>
      <c r="F484" s="385"/>
      <c r="G484" s="377">
        <v>64</v>
      </c>
      <c r="H484" s="377">
        <v>10</v>
      </c>
      <c r="I484" s="378">
        <v>74</v>
      </c>
      <c r="J484" s="379">
        <v>57</v>
      </c>
      <c r="K484" s="377">
        <v>5</v>
      </c>
      <c r="L484" s="378">
        <v>62</v>
      </c>
      <c r="M484" s="380">
        <v>41</v>
      </c>
      <c r="N484" s="380">
        <v>349</v>
      </c>
      <c r="O484" s="575"/>
      <c r="P484" s="299"/>
      <c r="Q484" s="302"/>
      <c r="R484" s="303"/>
      <c r="S484" s="303"/>
      <c r="T484" s="302"/>
      <c r="U484" s="303"/>
      <c r="V484" s="303"/>
      <c r="W484" s="30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476"/>
    </row>
    <row r="485" spans="1:34" s="166" customFormat="1" ht="6.75" customHeight="1" thickBot="1" x14ac:dyDescent="0.25">
      <c r="A485" s="23"/>
      <c r="B485" s="35"/>
      <c r="C485" s="310"/>
      <c r="D485" s="11"/>
      <c r="E485" s="503"/>
      <c r="F485" s="385">
        <v>4</v>
      </c>
      <c r="G485" s="62"/>
      <c r="H485" s="95"/>
      <c r="I485" s="96"/>
      <c r="J485" s="62"/>
      <c r="K485" s="95"/>
      <c r="L485" s="96"/>
      <c r="M485" s="75"/>
      <c r="N485" s="75"/>
      <c r="O485" s="195"/>
      <c r="P485" s="33"/>
      <c r="Q485" s="13"/>
      <c r="R485" s="12"/>
      <c r="S485" s="12"/>
      <c r="T485" s="13"/>
      <c r="U485" s="12"/>
      <c r="V485" s="12"/>
      <c r="W485" s="14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485"/>
    </row>
    <row r="486" spans="1:34" s="166" customFormat="1" ht="12" hidden="1" customHeight="1" x14ac:dyDescent="0.2">
      <c r="A486" s="23">
        <v>1</v>
      </c>
      <c r="B486" s="23" t="s">
        <v>120</v>
      </c>
      <c r="C486" s="310"/>
      <c r="D486" s="11" t="s">
        <v>86</v>
      </c>
      <c r="E486" s="503">
        <v>1993</v>
      </c>
      <c r="F486" s="385">
        <v>5</v>
      </c>
      <c r="G486" s="62">
        <v>10</v>
      </c>
      <c r="H486" s="95">
        <v>11</v>
      </c>
      <c r="I486" s="96">
        <v>21</v>
      </c>
      <c r="J486" s="62">
        <v>0</v>
      </c>
      <c r="K486" s="95">
        <v>0</v>
      </c>
      <c r="L486" s="96">
        <v>0</v>
      </c>
      <c r="M486" s="75">
        <v>0</v>
      </c>
      <c r="N486" s="76">
        <v>0</v>
      </c>
      <c r="O486" s="194"/>
      <c r="P486" s="31"/>
      <c r="Q486" s="5"/>
      <c r="R486" s="4"/>
      <c r="S486" s="4"/>
      <c r="T486" s="5"/>
      <c r="U486" s="4"/>
      <c r="V486" s="4"/>
      <c r="W486" s="6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485"/>
    </row>
    <row r="487" spans="1:34" s="166" customFormat="1" ht="12" hidden="1" customHeight="1" x14ac:dyDescent="0.2">
      <c r="A487" s="23">
        <v>1</v>
      </c>
      <c r="B487" s="23" t="s">
        <v>120</v>
      </c>
      <c r="C487" s="310" t="s">
        <v>22</v>
      </c>
      <c r="D487" s="11" t="s">
        <v>86</v>
      </c>
      <c r="E487" s="503">
        <v>1994</v>
      </c>
      <c r="F487" s="385">
        <v>6</v>
      </c>
      <c r="G487" s="62">
        <v>14</v>
      </c>
      <c r="H487" s="95">
        <v>43</v>
      </c>
      <c r="I487" s="96">
        <v>57</v>
      </c>
      <c r="J487" s="62">
        <v>6</v>
      </c>
      <c r="K487" s="95">
        <v>14</v>
      </c>
      <c r="L487" s="96">
        <v>20</v>
      </c>
      <c r="M487" s="75">
        <v>0</v>
      </c>
      <c r="N487" s="76">
        <v>20</v>
      </c>
      <c r="O487" s="194"/>
      <c r="P487" s="31"/>
      <c r="Q487" s="5"/>
      <c r="R487" s="4"/>
      <c r="S487" s="4"/>
      <c r="T487" s="5"/>
      <c r="U487" s="4"/>
      <c r="V487" s="4"/>
      <c r="W487" s="6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485"/>
    </row>
    <row r="488" spans="1:34" s="166" customFormat="1" ht="12" hidden="1" customHeight="1" x14ac:dyDescent="0.2">
      <c r="A488" s="23">
        <v>1</v>
      </c>
      <c r="B488" s="23" t="s">
        <v>120</v>
      </c>
      <c r="C488" s="310" t="s">
        <v>22</v>
      </c>
      <c r="D488" s="11" t="s">
        <v>86</v>
      </c>
      <c r="E488" s="503">
        <v>1995</v>
      </c>
      <c r="F488" s="385">
        <v>7</v>
      </c>
      <c r="G488" s="62">
        <v>9</v>
      </c>
      <c r="H488" s="95">
        <v>42</v>
      </c>
      <c r="I488" s="96">
        <v>51</v>
      </c>
      <c r="J488" s="62">
        <v>12</v>
      </c>
      <c r="K488" s="95">
        <v>15</v>
      </c>
      <c r="L488" s="96">
        <v>27</v>
      </c>
      <c r="M488" s="75">
        <v>1</v>
      </c>
      <c r="N488" s="76">
        <v>46</v>
      </c>
      <c r="O488" s="194"/>
      <c r="P488" s="31"/>
      <c r="Q488" s="5"/>
      <c r="R488" s="4"/>
      <c r="S488" s="4"/>
      <c r="T488" s="5"/>
      <c r="U488" s="4"/>
      <c r="V488" s="4"/>
      <c r="W488" s="6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485"/>
    </row>
    <row r="489" spans="1:34" s="166" customFormat="1" ht="12" hidden="1" customHeight="1" x14ac:dyDescent="0.2">
      <c r="A489" s="23">
        <v>1</v>
      </c>
      <c r="B489" s="23" t="s">
        <v>120</v>
      </c>
      <c r="C489" s="310" t="s">
        <v>22</v>
      </c>
      <c r="D489" s="11" t="s">
        <v>86</v>
      </c>
      <c r="E489" s="503">
        <v>1996</v>
      </c>
      <c r="F489" s="385">
        <v>8</v>
      </c>
      <c r="G489" s="62">
        <v>13</v>
      </c>
      <c r="H489" s="95">
        <v>7</v>
      </c>
      <c r="I489" s="96">
        <v>20</v>
      </c>
      <c r="J489" s="62">
        <v>6</v>
      </c>
      <c r="K489" s="95">
        <v>57</v>
      </c>
      <c r="L489" s="96">
        <v>63</v>
      </c>
      <c r="M489" s="75">
        <v>21</v>
      </c>
      <c r="N489" s="76">
        <v>45</v>
      </c>
      <c r="O489" s="194"/>
      <c r="P489" s="31"/>
      <c r="Q489" s="5"/>
      <c r="R489" s="4"/>
      <c r="S489" s="4"/>
      <c r="T489" s="5"/>
      <c r="U489" s="4"/>
      <c r="V489" s="4"/>
      <c r="W489" s="6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485"/>
    </row>
    <row r="490" spans="1:34" s="166" customFormat="1" ht="12" hidden="1" customHeight="1" x14ac:dyDescent="0.2">
      <c r="A490" s="23">
        <v>1</v>
      </c>
      <c r="B490" s="23" t="s">
        <v>120</v>
      </c>
      <c r="C490" s="310" t="s">
        <v>22</v>
      </c>
      <c r="D490" s="11" t="s">
        <v>86</v>
      </c>
      <c r="E490" s="503">
        <v>1997</v>
      </c>
      <c r="F490" s="385">
        <v>9</v>
      </c>
      <c r="G490" s="62">
        <v>6</v>
      </c>
      <c r="H490" s="95">
        <v>9</v>
      </c>
      <c r="I490" s="96">
        <v>15</v>
      </c>
      <c r="J490" s="62">
        <v>6</v>
      </c>
      <c r="K490" s="95">
        <v>9</v>
      </c>
      <c r="L490" s="96">
        <v>15</v>
      </c>
      <c r="M490" s="75">
        <v>0</v>
      </c>
      <c r="N490" s="76">
        <v>60</v>
      </c>
      <c r="O490" s="194"/>
      <c r="P490" s="31"/>
      <c r="Q490" s="5"/>
      <c r="R490" s="4"/>
      <c r="S490" s="4"/>
      <c r="T490" s="5"/>
      <c r="U490" s="4"/>
      <c r="V490" s="4"/>
      <c r="W490" s="6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485"/>
    </row>
    <row r="491" spans="1:34" s="166" customFormat="1" ht="12" hidden="1" customHeight="1" x14ac:dyDescent="0.2">
      <c r="A491" s="23">
        <v>1</v>
      </c>
      <c r="B491" s="23" t="s">
        <v>120</v>
      </c>
      <c r="C491" s="310" t="s">
        <v>22</v>
      </c>
      <c r="D491" s="11" t="s">
        <v>86</v>
      </c>
      <c r="E491" s="503">
        <v>1998</v>
      </c>
      <c r="F491" s="385">
        <v>10</v>
      </c>
      <c r="G491" s="62">
        <v>10</v>
      </c>
      <c r="H491" s="95">
        <v>2</v>
      </c>
      <c r="I491" s="96">
        <v>12</v>
      </c>
      <c r="J491" s="62">
        <v>0</v>
      </c>
      <c r="K491" s="95">
        <v>3</v>
      </c>
      <c r="L491" s="96">
        <v>3</v>
      </c>
      <c r="M491" s="76">
        <v>0</v>
      </c>
      <c r="N491" s="76">
        <v>63</v>
      </c>
      <c r="O491" s="194"/>
      <c r="P491" s="31"/>
      <c r="Q491" s="5"/>
      <c r="R491" s="4"/>
      <c r="S491" s="4"/>
      <c r="T491" s="5"/>
      <c r="U491" s="4"/>
      <c r="V491" s="4"/>
      <c r="W491" s="6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485"/>
    </row>
    <row r="492" spans="1:34" s="166" customFormat="1" ht="12" hidden="1" customHeight="1" x14ac:dyDescent="0.2">
      <c r="A492" s="23">
        <v>1</v>
      </c>
      <c r="B492" s="23" t="s">
        <v>120</v>
      </c>
      <c r="C492" s="310" t="s">
        <v>22</v>
      </c>
      <c r="D492" s="11" t="s">
        <v>86</v>
      </c>
      <c r="E492" s="503">
        <v>1999</v>
      </c>
      <c r="F492" s="385">
        <v>11</v>
      </c>
      <c r="G492" s="62">
        <v>3</v>
      </c>
      <c r="H492" s="95">
        <v>5</v>
      </c>
      <c r="I492" s="96">
        <v>8</v>
      </c>
      <c r="J492" s="62">
        <v>10</v>
      </c>
      <c r="K492" s="95">
        <v>2</v>
      </c>
      <c r="L492" s="96">
        <v>12</v>
      </c>
      <c r="M492" s="76">
        <v>13</v>
      </c>
      <c r="N492" s="76">
        <v>62</v>
      </c>
      <c r="O492" s="194"/>
      <c r="P492" s="31"/>
      <c r="Q492" s="5"/>
      <c r="R492" s="4"/>
      <c r="S492" s="4"/>
      <c r="T492" s="5"/>
      <c r="U492" s="4"/>
      <c r="V492" s="4"/>
      <c r="W492" s="6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485"/>
    </row>
    <row r="493" spans="1:34" s="166" customFormat="1" ht="12" hidden="1" customHeight="1" x14ac:dyDescent="0.2">
      <c r="A493" s="23">
        <v>1</v>
      </c>
      <c r="B493" s="23" t="s">
        <v>120</v>
      </c>
      <c r="C493" s="310" t="s">
        <v>22</v>
      </c>
      <c r="D493" s="11" t="s">
        <v>86</v>
      </c>
      <c r="E493" s="503">
        <v>2000</v>
      </c>
      <c r="F493" s="385">
        <v>12</v>
      </c>
      <c r="G493" s="62">
        <v>12</v>
      </c>
      <c r="H493" s="95">
        <v>5</v>
      </c>
      <c r="I493" s="96">
        <v>17</v>
      </c>
      <c r="J493" s="62">
        <v>0</v>
      </c>
      <c r="K493" s="95">
        <v>4</v>
      </c>
      <c r="L493" s="96">
        <v>4</v>
      </c>
      <c r="M493" s="76">
        <v>12</v>
      </c>
      <c r="N493" s="76">
        <v>54</v>
      </c>
      <c r="O493" s="194"/>
      <c r="P493" s="31"/>
      <c r="Q493" s="5"/>
      <c r="R493" s="4"/>
      <c r="S493" s="4"/>
      <c r="T493" s="5"/>
      <c r="U493" s="4"/>
      <c r="V493" s="4"/>
      <c r="W493" s="6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485"/>
    </row>
    <row r="494" spans="1:34" s="166" customFormat="1" ht="12" hidden="1" customHeight="1" x14ac:dyDescent="0.2">
      <c r="A494" s="23">
        <v>1</v>
      </c>
      <c r="B494" s="23" t="s">
        <v>120</v>
      </c>
      <c r="C494" s="310" t="s">
        <v>22</v>
      </c>
      <c r="D494" s="11" t="s">
        <v>86</v>
      </c>
      <c r="E494" s="503">
        <v>2001</v>
      </c>
      <c r="F494" s="385">
        <v>13</v>
      </c>
      <c r="G494" s="62">
        <v>6</v>
      </c>
      <c r="H494" s="95">
        <v>4</v>
      </c>
      <c r="I494" s="96">
        <v>10</v>
      </c>
      <c r="J494" s="62">
        <v>8</v>
      </c>
      <c r="K494" s="95">
        <v>5</v>
      </c>
      <c r="L494" s="96">
        <v>13</v>
      </c>
      <c r="M494" s="76">
        <v>0</v>
      </c>
      <c r="N494" s="76">
        <v>67</v>
      </c>
      <c r="O494" s="194"/>
      <c r="P494" s="31"/>
      <c r="Q494" s="5"/>
      <c r="R494" s="4"/>
      <c r="S494" s="4"/>
      <c r="T494" s="5"/>
      <c r="U494" s="4"/>
      <c r="V494" s="4"/>
      <c r="W494" s="6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485"/>
    </row>
    <row r="495" spans="1:34" s="166" customFormat="1" ht="12" hidden="1" customHeight="1" x14ac:dyDescent="0.2">
      <c r="A495" s="23">
        <v>1</v>
      </c>
      <c r="B495" s="23" t="s">
        <v>120</v>
      </c>
      <c r="C495" s="310" t="s">
        <v>22</v>
      </c>
      <c r="D495" s="11" t="s">
        <v>86</v>
      </c>
      <c r="E495" s="503">
        <v>2002</v>
      </c>
      <c r="F495" s="385">
        <v>14</v>
      </c>
      <c r="G495" s="62">
        <v>7</v>
      </c>
      <c r="H495" s="95">
        <v>1</v>
      </c>
      <c r="I495" s="96">
        <v>8</v>
      </c>
      <c r="J495" s="62">
        <v>6</v>
      </c>
      <c r="K495" s="95">
        <v>6</v>
      </c>
      <c r="L495" s="96">
        <v>12</v>
      </c>
      <c r="M495" s="76">
        <v>9</v>
      </c>
      <c r="N495" s="76">
        <v>70</v>
      </c>
      <c r="O495" s="194"/>
      <c r="P495" s="31"/>
      <c r="Q495" s="5"/>
      <c r="R495" s="4"/>
      <c r="S495" s="4"/>
      <c r="T495" s="5"/>
      <c r="U495" s="4"/>
      <c r="V495" s="4"/>
      <c r="W495" s="6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485"/>
    </row>
    <row r="496" spans="1:34" s="166" customFormat="1" ht="12" hidden="1" customHeight="1" x14ac:dyDescent="0.2">
      <c r="A496" s="23">
        <v>1</v>
      </c>
      <c r="B496" s="23" t="s">
        <v>120</v>
      </c>
      <c r="C496" s="310" t="s">
        <v>22</v>
      </c>
      <c r="D496" s="11" t="s">
        <v>86</v>
      </c>
      <c r="E496" s="503">
        <v>2003</v>
      </c>
      <c r="F496" s="385">
        <v>15</v>
      </c>
      <c r="G496" s="62">
        <v>0</v>
      </c>
      <c r="H496" s="95">
        <v>2</v>
      </c>
      <c r="I496" s="96">
        <v>2</v>
      </c>
      <c r="J496" s="62">
        <v>6</v>
      </c>
      <c r="K496" s="95">
        <v>4</v>
      </c>
      <c r="L496" s="96">
        <v>10</v>
      </c>
      <c r="M496" s="76">
        <v>6</v>
      </c>
      <c r="N496" s="76">
        <v>74</v>
      </c>
      <c r="O496" s="194"/>
      <c r="P496" s="31"/>
      <c r="Q496" s="5"/>
      <c r="R496" s="4"/>
      <c r="S496" s="4"/>
      <c r="T496" s="5"/>
      <c r="U496" s="4"/>
      <c r="V496" s="4"/>
      <c r="W496" s="6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485"/>
    </row>
    <row r="497" spans="1:34" s="166" customFormat="1" ht="12" hidden="1" customHeight="1" x14ac:dyDescent="0.2">
      <c r="A497" s="23">
        <v>1</v>
      </c>
      <c r="B497" s="15"/>
      <c r="C497" s="310" t="s">
        <v>22</v>
      </c>
      <c r="D497" s="11" t="s">
        <v>86</v>
      </c>
      <c r="E497" s="503">
        <v>2004</v>
      </c>
      <c r="F497" s="385">
        <v>16</v>
      </c>
      <c r="G497" s="62">
        <v>7</v>
      </c>
      <c r="H497" s="95">
        <v>5</v>
      </c>
      <c r="I497" s="96">
        <v>12</v>
      </c>
      <c r="J497" s="62">
        <v>4</v>
      </c>
      <c r="K497" s="95">
        <v>4</v>
      </c>
      <c r="L497" s="96">
        <v>8</v>
      </c>
      <c r="M497" s="74"/>
      <c r="N497" s="75">
        <v>93</v>
      </c>
      <c r="O497" s="195" t="s">
        <v>5</v>
      </c>
      <c r="P497" s="33"/>
      <c r="Q497" s="13"/>
      <c r="R497" s="12"/>
      <c r="S497" s="12"/>
      <c r="T497" s="13"/>
      <c r="U497" s="12"/>
      <c r="V497" s="12"/>
      <c r="W497" s="14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485"/>
    </row>
    <row r="498" spans="1:34" s="166" customFormat="1" ht="12" hidden="1" customHeight="1" thickBot="1" x14ac:dyDescent="0.25">
      <c r="A498" s="23">
        <v>1</v>
      </c>
      <c r="B498" s="15"/>
      <c r="C498" s="310" t="s">
        <v>22</v>
      </c>
      <c r="D498" s="69" t="s">
        <v>212</v>
      </c>
      <c r="E498" s="502">
        <v>2006</v>
      </c>
      <c r="F498" s="387">
        <v>17</v>
      </c>
      <c r="G498" s="62" t="s">
        <v>332</v>
      </c>
      <c r="H498" s="95" t="s">
        <v>332</v>
      </c>
      <c r="I498" s="96" t="s">
        <v>332</v>
      </c>
      <c r="J498" s="62" t="s">
        <v>332</v>
      </c>
      <c r="K498" s="95" t="s">
        <v>332</v>
      </c>
      <c r="L498" s="96" t="s">
        <v>332</v>
      </c>
      <c r="M498" s="75" t="s">
        <v>332</v>
      </c>
      <c r="N498" s="75">
        <v>104</v>
      </c>
      <c r="O498" s="195" t="s">
        <v>5</v>
      </c>
      <c r="P498" s="34"/>
      <c r="Q498" s="12"/>
      <c r="R498" s="12"/>
      <c r="S498" s="12"/>
      <c r="T498" s="12"/>
      <c r="U498" s="12"/>
      <c r="V498" s="12"/>
      <c r="W498" s="12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485"/>
    </row>
    <row r="499" spans="1:34" s="166" customFormat="1" ht="12" hidden="1" customHeight="1" x14ac:dyDescent="0.2">
      <c r="A499" s="23">
        <v>1</v>
      </c>
      <c r="B499" s="15"/>
      <c r="C499" s="310" t="s">
        <v>22</v>
      </c>
      <c r="D499" s="69" t="s">
        <v>212</v>
      </c>
      <c r="E499" s="502">
        <v>2007</v>
      </c>
      <c r="F499" s="385">
        <v>0</v>
      </c>
      <c r="G499" s="62">
        <v>9</v>
      </c>
      <c r="H499" s="95">
        <v>1</v>
      </c>
      <c r="I499" s="96">
        <v>10</v>
      </c>
      <c r="J499" s="62">
        <v>5</v>
      </c>
      <c r="K499" s="95">
        <v>6</v>
      </c>
      <c r="L499" s="96">
        <v>11</v>
      </c>
      <c r="M499" s="75">
        <v>1</v>
      </c>
      <c r="N499" s="75">
        <v>123</v>
      </c>
      <c r="O499" s="195" t="s">
        <v>5</v>
      </c>
      <c r="P499" s="34"/>
      <c r="Q499" s="13"/>
      <c r="R499" s="12"/>
      <c r="S499" s="12"/>
      <c r="T499" s="13"/>
      <c r="U499" s="12"/>
      <c r="V499" s="12"/>
      <c r="W499" s="12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485"/>
    </row>
    <row r="500" spans="1:34" s="166" customFormat="1" ht="12" hidden="1" customHeight="1" x14ac:dyDescent="0.2">
      <c r="A500" s="23">
        <v>1</v>
      </c>
      <c r="B500" s="15"/>
      <c r="C500" s="310" t="s">
        <v>22</v>
      </c>
      <c r="D500" s="69" t="s">
        <v>212</v>
      </c>
      <c r="E500" s="502">
        <v>2008</v>
      </c>
      <c r="F500" s="385">
        <v>1</v>
      </c>
      <c r="G500" s="62">
        <v>11</v>
      </c>
      <c r="H500" s="95">
        <v>0</v>
      </c>
      <c r="I500" s="96">
        <v>11</v>
      </c>
      <c r="J500" s="62">
        <v>5</v>
      </c>
      <c r="K500" s="95">
        <v>0</v>
      </c>
      <c r="L500" s="96">
        <v>5</v>
      </c>
      <c r="M500" s="75">
        <v>6</v>
      </c>
      <c r="N500" s="75">
        <v>122</v>
      </c>
      <c r="O500" s="195"/>
      <c r="P500" s="34"/>
      <c r="Q500" s="13"/>
      <c r="R500" s="12"/>
      <c r="S500" s="12"/>
      <c r="T500" s="13"/>
      <c r="U500" s="12"/>
      <c r="V500" s="12"/>
      <c r="W500" s="12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485"/>
    </row>
    <row r="501" spans="1:34" s="166" customFormat="1" ht="12" customHeight="1" x14ac:dyDescent="0.2">
      <c r="A501" s="23">
        <v>1</v>
      </c>
      <c r="B501" s="15"/>
      <c r="C501" s="310" t="s">
        <v>22</v>
      </c>
      <c r="D501" s="69" t="s">
        <v>212</v>
      </c>
      <c r="E501" s="502">
        <v>2009</v>
      </c>
      <c r="F501" s="385">
        <v>2</v>
      </c>
      <c r="G501" s="62">
        <v>20</v>
      </c>
      <c r="H501" s="95">
        <v>1</v>
      </c>
      <c r="I501" s="96">
        <v>21</v>
      </c>
      <c r="J501" s="62">
        <v>8</v>
      </c>
      <c r="K501" s="90">
        <v>3</v>
      </c>
      <c r="L501" s="96">
        <v>11</v>
      </c>
      <c r="M501" s="75">
        <v>6</v>
      </c>
      <c r="N501" s="75">
        <v>127</v>
      </c>
      <c r="O501" s="195"/>
      <c r="P501" s="34"/>
      <c r="Q501" s="13"/>
      <c r="R501" s="12"/>
      <c r="S501" s="12"/>
      <c r="T501" s="13"/>
      <c r="U501" s="12"/>
      <c r="V501" s="12"/>
      <c r="W501" s="12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485"/>
    </row>
    <row r="502" spans="1:34" s="166" customFormat="1" ht="12" customHeight="1" x14ac:dyDescent="0.2">
      <c r="A502" s="23">
        <v>1</v>
      </c>
      <c r="B502" s="15"/>
      <c r="C502" s="310"/>
      <c r="D502" s="11"/>
      <c r="E502" s="503">
        <v>2010</v>
      </c>
      <c r="F502" s="385">
        <v>3</v>
      </c>
      <c r="G502" s="444">
        <v>7</v>
      </c>
      <c r="H502" s="445">
        <v>8</v>
      </c>
      <c r="I502" s="446">
        <f>SUM(H502,G502)</f>
        <v>15</v>
      </c>
      <c r="J502" s="444">
        <v>11</v>
      </c>
      <c r="K502" s="447">
        <v>2</v>
      </c>
      <c r="L502" s="446">
        <f>SUM(K502,J502)</f>
        <v>13</v>
      </c>
      <c r="M502" s="77">
        <v>0</v>
      </c>
      <c r="N502" s="77">
        <v>140</v>
      </c>
      <c r="O502" s="194"/>
      <c r="P502" s="34"/>
      <c r="Q502" s="13"/>
      <c r="R502" s="12"/>
      <c r="S502" s="12"/>
      <c r="T502" s="13"/>
      <c r="U502" s="12"/>
      <c r="V502" s="12"/>
      <c r="W502" s="12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476"/>
    </row>
    <row r="503" spans="1:34" s="486" customFormat="1" ht="12" customHeight="1" x14ac:dyDescent="0.2">
      <c r="A503" s="15"/>
      <c r="B503" s="15"/>
      <c r="C503" s="310"/>
      <c r="D503" s="11"/>
      <c r="E503" s="504">
        <v>2011</v>
      </c>
      <c r="F503" s="386"/>
      <c r="G503" s="444" t="s">
        <v>332</v>
      </c>
      <c r="H503" s="445" t="s">
        <v>332</v>
      </c>
      <c r="I503" s="446" t="s">
        <v>332</v>
      </c>
      <c r="J503" s="444" t="s">
        <v>332</v>
      </c>
      <c r="K503" s="445" t="s">
        <v>332</v>
      </c>
      <c r="L503" s="446" t="s">
        <v>332</v>
      </c>
      <c r="M503" s="443" t="s">
        <v>332</v>
      </c>
      <c r="N503" s="443">
        <v>154</v>
      </c>
      <c r="O503" s="577" t="s">
        <v>5</v>
      </c>
      <c r="P503" s="301"/>
      <c r="Q503" s="302"/>
      <c r="R503" s="303"/>
      <c r="S503" s="303"/>
      <c r="T503" s="302"/>
      <c r="U503" s="303"/>
      <c r="V503" s="303"/>
      <c r="W503" s="303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476">
        <v>154</v>
      </c>
    </row>
    <row r="504" spans="1:34" s="486" customFormat="1" ht="12" customHeight="1" x14ac:dyDescent="0.2">
      <c r="A504" s="15"/>
      <c r="B504" s="15"/>
      <c r="C504" s="310"/>
      <c r="D504" s="11"/>
      <c r="E504" s="503" t="s">
        <v>383</v>
      </c>
      <c r="F504" s="386"/>
      <c r="G504" s="376">
        <v>5</v>
      </c>
      <c r="H504" s="377">
        <v>0</v>
      </c>
      <c r="I504" s="378">
        <v>5</v>
      </c>
      <c r="J504" s="379">
        <v>0</v>
      </c>
      <c r="K504" s="377">
        <v>0</v>
      </c>
      <c r="L504" s="378">
        <v>0</v>
      </c>
      <c r="M504" s="380">
        <v>0</v>
      </c>
      <c r="N504" s="380">
        <v>154</v>
      </c>
      <c r="O504" s="577"/>
      <c r="P504" s="301"/>
      <c r="Q504" s="302"/>
      <c r="R504" s="303"/>
      <c r="S504" s="303"/>
      <c r="T504" s="302"/>
      <c r="U504" s="303"/>
      <c r="V504" s="303"/>
      <c r="W504" s="303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476">
        <f t="shared" ref="AH504" si="0">N503+L504-M504</f>
        <v>154</v>
      </c>
    </row>
    <row r="505" spans="1:34" s="486" customFormat="1" ht="12" customHeight="1" x14ac:dyDescent="0.2">
      <c r="A505" s="15"/>
      <c r="B505" s="15"/>
      <c r="C505" s="310"/>
      <c r="D505" s="11"/>
      <c r="E505" s="503">
        <v>2013</v>
      </c>
      <c r="F505" s="386"/>
      <c r="G505" s="377">
        <v>6</v>
      </c>
      <c r="H505" s="377">
        <v>5</v>
      </c>
      <c r="I505" s="378">
        <v>11</v>
      </c>
      <c r="J505" s="379">
        <v>5</v>
      </c>
      <c r="K505" s="377">
        <v>0</v>
      </c>
      <c r="L505" s="378">
        <v>5</v>
      </c>
      <c r="M505" s="380">
        <v>0</v>
      </c>
      <c r="N505" s="380">
        <v>170</v>
      </c>
      <c r="O505" s="577"/>
      <c r="P505" s="301"/>
      <c r="Q505" s="302"/>
      <c r="R505" s="303"/>
      <c r="S505" s="303"/>
      <c r="T505" s="302"/>
      <c r="U505" s="303"/>
      <c r="V505" s="303"/>
      <c r="W505" s="303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476"/>
    </row>
    <row r="506" spans="1:34" s="166" customFormat="1" ht="6.75" customHeight="1" thickBot="1" x14ac:dyDescent="0.25">
      <c r="A506" s="23"/>
      <c r="B506" s="35"/>
      <c r="C506" s="310"/>
      <c r="D506" s="11"/>
      <c r="E506" s="503"/>
      <c r="F506" s="385">
        <v>4</v>
      </c>
      <c r="G506" s="62"/>
      <c r="H506" s="95"/>
      <c r="I506" s="96"/>
      <c r="J506" s="62"/>
      <c r="K506" s="95"/>
      <c r="L506" s="96"/>
      <c r="M506" s="75"/>
      <c r="N506" s="75"/>
      <c r="O506" s="195"/>
      <c r="P506" s="34"/>
      <c r="Q506" s="13"/>
      <c r="R506" s="12"/>
      <c r="S506" s="12"/>
      <c r="T506" s="13"/>
      <c r="U506" s="12"/>
      <c r="V506" s="12"/>
      <c r="W506" s="12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485"/>
    </row>
    <row r="507" spans="1:34" s="166" customFormat="1" ht="12" hidden="1" customHeight="1" x14ac:dyDescent="0.2">
      <c r="A507" s="23">
        <v>1</v>
      </c>
      <c r="B507" s="15"/>
      <c r="C507" s="310"/>
      <c r="D507" s="11" t="s">
        <v>87</v>
      </c>
      <c r="E507" s="503">
        <v>1971</v>
      </c>
      <c r="F507" s="385">
        <v>5</v>
      </c>
      <c r="G507" s="444"/>
      <c r="H507" s="445"/>
      <c r="I507" s="446"/>
      <c r="J507" s="444"/>
      <c r="K507" s="445"/>
      <c r="L507" s="446"/>
      <c r="M507" s="77"/>
      <c r="N507" s="76">
        <v>0</v>
      </c>
      <c r="O507" s="194" t="s">
        <v>5</v>
      </c>
      <c r="P507" s="25"/>
      <c r="Q507" s="24"/>
      <c r="R507" s="25"/>
      <c r="S507" s="25"/>
      <c r="T507" s="24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485"/>
    </row>
    <row r="508" spans="1:34" s="166" customFormat="1" ht="12" hidden="1" customHeight="1" x14ac:dyDescent="0.2">
      <c r="A508" s="23">
        <v>1</v>
      </c>
      <c r="B508" s="15"/>
      <c r="C508" s="310" t="s">
        <v>23</v>
      </c>
      <c r="D508" s="11" t="s">
        <v>87</v>
      </c>
      <c r="E508" s="503">
        <v>1972</v>
      </c>
      <c r="F508" s="385">
        <v>6</v>
      </c>
      <c r="G508" s="444"/>
      <c r="H508" s="445"/>
      <c r="I508" s="446"/>
      <c r="J508" s="444"/>
      <c r="K508" s="445"/>
      <c r="L508" s="446"/>
      <c r="M508" s="77"/>
      <c r="N508" s="76">
        <v>6</v>
      </c>
      <c r="O508" s="194" t="s">
        <v>5</v>
      </c>
      <c r="P508" s="25"/>
      <c r="Q508" s="24"/>
      <c r="R508" s="25"/>
      <c r="S508" s="25"/>
      <c r="T508" s="24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485"/>
    </row>
    <row r="509" spans="1:34" s="166" customFormat="1" ht="12" hidden="1" customHeight="1" x14ac:dyDescent="0.2">
      <c r="A509" s="23">
        <v>1</v>
      </c>
      <c r="B509" s="15"/>
      <c r="C509" s="310" t="s">
        <v>23</v>
      </c>
      <c r="D509" s="11" t="s">
        <v>87</v>
      </c>
      <c r="E509" s="503">
        <v>1973</v>
      </c>
      <c r="F509" s="385">
        <v>7</v>
      </c>
      <c r="G509" s="444"/>
      <c r="H509" s="445"/>
      <c r="I509" s="446"/>
      <c r="J509" s="444"/>
      <c r="K509" s="445"/>
      <c r="L509" s="446"/>
      <c r="M509" s="77"/>
      <c r="N509" s="76">
        <v>27</v>
      </c>
      <c r="O509" s="194" t="s">
        <v>5</v>
      </c>
      <c r="P509" s="25"/>
      <c r="Q509" s="24"/>
      <c r="R509" s="25"/>
      <c r="S509" s="25"/>
      <c r="T509" s="24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485"/>
    </row>
    <row r="510" spans="1:34" s="166" customFormat="1" ht="12" hidden="1" customHeight="1" x14ac:dyDescent="0.2">
      <c r="A510" s="23">
        <v>1</v>
      </c>
      <c r="B510" s="15"/>
      <c r="C510" s="310" t="s">
        <v>23</v>
      </c>
      <c r="D510" s="11" t="s">
        <v>87</v>
      </c>
      <c r="E510" s="503">
        <v>1974</v>
      </c>
      <c r="F510" s="385">
        <v>8</v>
      </c>
      <c r="G510" s="444"/>
      <c r="H510" s="445"/>
      <c r="I510" s="446"/>
      <c r="J510" s="444"/>
      <c r="K510" s="445"/>
      <c r="L510" s="446"/>
      <c r="M510" s="77"/>
      <c r="N510" s="76">
        <v>274</v>
      </c>
      <c r="O510" s="194" t="s">
        <v>5</v>
      </c>
      <c r="P510" s="25"/>
      <c r="Q510" s="24"/>
      <c r="R510" s="25"/>
      <c r="S510" s="25"/>
      <c r="T510" s="24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485"/>
    </row>
    <row r="511" spans="1:34" s="166" customFormat="1" ht="12" hidden="1" customHeight="1" x14ac:dyDescent="0.2">
      <c r="A511" s="23">
        <v>1</v>
      </c>
      <c r="B511" s="15"/>
      <c r="C511" s="310" t="s">
        <v>23</v>
      </c>
      <c r="D511" s="11" t="s">
        <v>87</v>
      </c>
      <c r="E511" s="503">
        <v>1975</v>
      </c>
      <c r="F511" s="385">
        <v>9</v>
      </c>
      <c r="G511" s="444"/>
      <c r="H511" s="445"/>
      <c r="I511" s="446"/>
      <c r="J511" s="444"/>
      <c r="K511" s="445"/>
      <c r="L511" s="446"/>
      <c r="M511" s="77"/>
      <c r="N511" s="76">
        <v>392</v>
      </c>
      <c r="O511" s="194" t="s">
        <v>5</v>
      </c>
      <c r="P511" s="25"/>
      <c r="Q511" s="24"/>
      <c r="R511" s="25"/>
      <c r="S511" s="25"/>
      <c r="T511" s="24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485"/>
    </row>
    <row r="512" spans="1:34" s="166" customFormat="1" ht="12" hidden="1" customHeight="1" x14ac:dyDescent="0.2">
      <c r="A512" s="23">
        <v>1</v>
      </c>
      <c r="B512" s="15"/>
      <c r="C512" s="310" t="s">
        <v>23</v>
      </c>
      <c r="D512" s="11" t="s">
        <v>87</v>
      </c>
      <c r="E512" s="503">
        <v>1976</v>
      </c>
      <c r="F512" s="385">
        <v>10</v>
      </c>
      <c r="G512" s="444"/>
      <c r="H512" s="445"/>
      <c r="I512" s="446"/>
      <c r="J512" s="444"/>
      <c r="K512" s="445"/>
      <c r="L512" s="446"/>
      <c r="M512" s="77"/>
      <c r="N512" s="76">
        <v>507</v>
      </c>
      <c r="O512" s="194" t="s">
        <v>5</v>
      </c>
      <c r="P512" s="25"/>
      <c r="Q512" s="24"/>
      <c r="R512" s="25"/>
      <c r="S512" s="25"/>
      <c r="T512" s="24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485"/>
    </row>
    <row r="513" spans="1:34" s="166" customFormat="1" ht="12" hidden="1" customHeight="1" x14ac:dyDescent="0.2">
      <c r="A513" s="23">
        <v>1</v>
      </c>
      <c r="B513" s="15"/>
      <c r="C513" s="310" t="s">
        <v>23</v>
      </c>
      <c r="D513" s="11" t="s">
        <v>87</v>
      </c>
      <c r="E513" s="503">
        <v>1977</v>
      </c>
      <c r="F513" s="385">
        <v>11</v>
      </c>
      <c r="G513" s="444"/>
      <c r="H513" s="445"/>
      <c r="I513" s="446"/>
      <c r="J513" s="444"/>
      <c r="K513" s="445"/>
      <c r="L513" s="446"/>
      <c r="M513" s="77"/>
      <c r="N513" s="76">
        <v>607</v>
      </c>
      <c r="O513" s="194" t="s">
        <v>5</v>
      </c>
      <c r="P513" s="25"/>
      <c r="Q513" s="24"/>
      <c r="R513" s="25"/>
      <c r="S513" s="25"/>
      <c r="T513" s="24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485"/>
    </row>
    <row r="514" spans="1:34" s="166" customFormat="1" ht="12" hidden="1" customHeight="1" x14ac:dyDescent="0.2">
      <c r="A514" s="23">
        <v>1</v>
      </c>
      <c r="B514" s="15"/>
      <c r="C514" s="310" t="s">
        <v>23</v>
      </c>
      <c r="D514" s="11" t="s">
        <v>87</v>
      </c>
      <c r="E514" s="503">
        <v>1978</v>
      </c>
      <c r="F514" s="385">
        <v>12</v>
      </c>
      <c r="G514" s="444"/>
      <c r="H514" s="445"/>
      <c r="I514" s="446"/>
      <c r="J514" s="444"/>
      <c r="K514" s="445"/>
      <c r="L514" s="446"/>
      <c r="M514" s="77"/>
      <c r="N514" s="76">
        <v>788</v>
      </c>
      <c r="O514" s="194" t="s">
        <v>5</v>
      </c>
      <c r="P514" s="25"/>
      <c r="Q514" s="24"/>
      <c r="R514" s="25"/>
      <c r="S514" s="25"/>
      <c r="T514" s="24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485"/>
    </row>
    <row r="515" spans="1:34" s="166" customFormat="1" ht="12" hidden="1" customHeight="1" x14ac:dyDescent="0.2">
      <c r="A515" s="23">
        <v>1</v>
      </c>
      <c r="B515" s="15"/>
      <c r="C515" s="310" t="s">
        <v>23</v>
      </c>
      <c r="D515" s="11" t="s">
        <v>87</v>
      </c>
      <c r="E515" s="503">
        <v>1979</v>
      </c>
      <c r="F515" s="385">
        <v>13</v>
      </c>
      <c r="G515" s="444"/>
      <c r="H515" s="445"/>
      <c r="I515" s="446"/>
      <c r="J515" s="444"/>
      <c r="K515" s="445"/>
      <c r="L515" s="446"/>
      <c r="M515" s="77"/>
      <c r="N515" s="76">
        <v>842</v>
      </c>
      <c r="O515" s="194" t="s">
        <v>5</v>
      </c>
      <c r="P515" s="25"/>
      <c r="Q515" s="24"/>
      <c r="R515" s="25"/>
      <c r="S515" s="25"/>
      <c r="T515" s="24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485"/>
    </row>
    <row r="516" spans="1:34" s="166" customFormat="1" ht="12" hidden="1" customHeight="1" x14ac:dyDescent="0.2">
      <c r="A516" s="23">
        <v>1</v>
      </c>
      <c r="B516" s="15"/>
      <c r="C516" s="310" t="s">
        <v>23</v>
      </c>
      <c r="D516" s="11" t="s">
        <v>87</v>
      </c>
      <c r="E516" s="503">
        <v>1980</v>
      </c>
      <c r="F516" s="385">
        <v>14</v>
      </c>
      <c r="G516" s="444"/>
      <c r="H516" s="445"/>
      <c r="I516" s="446"/>
      <c r="J516" s="444"/>
      <c r="K516" s="445"/>
      <c r="L516" s="446"/>
      <c r="M516" s="77"/>
      <c r="N516" s="76">
        <v>963</v>
      </c>
      <c r="O516" s="194" t="s">
        <v>5</v>
      </c>
      <c r="P516" s="25"/>
      <c r="Q516" s="24"/>
      <c r="R516" s="25"/>
      <c r="S516" s="25"/>
      <c r="T516" s="24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485"/>
    </row>
    <row r="517" spans="1:34" s="166" customFormat="1" ht="12" hidden="1" customHeight="1" x14ac:dyDescent="0.2">
      <c r="A517" s="23">
        <v>1</v>
      </c>
      <c r="B517" s="15"/>
      <c r="C517" s="310" t="s">
        <v>23</v>
      </c>
      <c r="D517" s="11" t="s">
        <v>87</v>
      </c>
      <c r="E517" s="503">
        <v>1981</v>
      </c>
      <c r="F517" s="385">
        <v>15</v>
      </c>
      <c r="G517" s="444"/>
      <c r="H517" s="445"/>
      <c r="I517" s="446"/>
      <c r="J517" s="444"/>
      <c r="K517" s="445"/>
      <c r="L517" s="446"/>
      <c r="M517" s="77"/>
      <c r="N517" s="76">
        <v>1291</v>
      </c>
      <c r="O517" s="194" t="s">
        <v>5</v>
      </c>
      <c r="P517" s="25"/>
      <c r="Q517" s="24"/>
      <c r="R517" s="25"/>
      <c r="S517" s="25"/>
      <c r="T517" s="24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485"/>
    </row>
    <row r="518" spans="1:34" s="166" customFormat="1" ht="12" hidden="1" customHeight="1" x14ac:dyDescent="0.2">
      <c r="A518" s="23">
        <v>1</v>
      </c>
      <c r="B518" s="15"/>
      <c r="C518" s="310" t="s">
        <v>23</v>
      </c>
      <c r="D518" s="11" t="s">
        <v>87</v>
      </c>
      <c r="E518" s="503">
        <v>1982</v>
      </c>
      <c r="F518" s="385">
        <v>16</v>
      </c>
      <c r="G518" s="444"/>
      <c r="H518" s="445"/>
      <c r="I518" s="446"/>
      <c r="J518" s="444"/>
      <c r="K518" s="445"/>
      <c r="L518" s="446"/>
      <c r="M518" s="77"/>
      <c r="N518" s="76">
        <v>1559</v>
      </c>
      <c r="O518" s="194" t="s">
        <v>5</v>
      </c>
      <c r="P518" s="25"/>
      <c r="Q518" s="24"/>
      <c r="R518" s="25"/>
      <c r="S518" s="25"/>
      <c r="T518" s="24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485"/>
    </row>
    <row r="519" spans="1:34" s="166" customFormat="1" ht="12" hidden="1" customHeight="1" x14ac:dyDescent="0.2">
      <c r="A519" s="23">
        <v>1</v>
      </c>
      <c r="B519" s="15"/>
      <c r="C519" s="310" t="s">
        <v>23</v>
      </c>
      <c r="D519" s="11" t="s">
        <v>87</v>
      </c>
      <c r="E519" s="503">
        <v>1983</v>
      </c>
      <c r="F519" s="385">
        <v>17</v>
      </c>
      <c r="G519" s="444"/>
      <c r="H519" s="445"/>
      <c r="I519" s="446"/>
      <c r="J519" s="444"/>
      <c r="K519" s="445"/>
      <c r="L519" s="446"/>
      <c r="M519" s="77"/>
      <c r="N519" s="76">
        <v>1788</v>
      </c>
      <c r="O519" s="194" t="s">
        <v>5</v>
      </c>
      <c r="P519" s="25"/>
      <c r="Q519" s="24"/>
      <c r="R519" s="25"/>
      <c r="S519" s="25"/>
      <c r="T519" s="24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485"/>
    </row>
    <row r="520" spans="1:34" s="166" customFormat="1" ht="12" hidden="1" customHeight="1" x14ac:dyDescent="0.2">
      <c r="A520" s="23">
        <v>1</v>
      </c>
      <c r="B520" s="23" t="s">
        <v>120</v>
      </c>
      <c r="C520" s="310" t="s">
        <v>23</v>
      </c>
      <c r="D520" s="11" t="s">
        <v>87</v>
      </c>
      <c r="E520" s="503">
        <v>1984</v>
      </c>
      <c r="F520" s="385">
        <v>18</v>
      </c>
      <c r="G520" s="62">
        <v>380</v>
      </c>
      <c r="H520" s="95">
        <v>193</v>
      </c>
      <c r="I520" s="96">
        <v>553</v>
      </c>
      <c r="J520" s="62">
        <v>219</v>
      </c>
      <c r="K520" s="95">
        <v>69</v>
      </c>
      <c r="L520" s="96">
        <v>288</v>
      </c>
      <c r="M520" s="76">
        <v>147</v>
      </c>
      <c r="N520" s="76">
        <v>1929</v>
      </c>
      <c r="O520" s="194"/>
      <c r="P520" s="26"/>
      <c r="Q520" s="5"/>
      <c r="R520" s="4"/>
      <c r="S520" s="4"/>
      <c r="T520" s="5"/>
      <c r="U520" s="4"/>
      <c r="V520" s="4"/>
      <c r="W520" s="6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485"/>
    </row>
    <row r="521" spans="1:34" s="166" customFormat="1" ht="12" hidden="1" customHeight="1" x14ac:dyDescent="0.2">
      <c r="A521" s="23">
        <v>1</v>
      </c>
      <c r="B521" s="23" t="s">
        <v>120</v>
      </c>
      <c r="C521" s="310" t="s">
        <v>23</v>
      </c>
      <c r="D521" s="11" t="s">
        <v>87</v>
      </c>
      <c r="E521" s="503">
        <v>1985</v>
      </c>
      <c r="F521" s="385">
        <v>19</v>
      </c>
      <c r="G521" s="62">
        <v>550</v>
      </c>
      <c r="H521" s="95">
        <v>225</v>
      </c>
      <c r="I521" s="96">
        <v>775</v>
      </c>
      <c r="J521" s="62">
        <v>247</v>
      </c>
      <c r="K521" s="95">
        <v>96</v>
      </c>
      <c r="L521" s="96">
        <v>343</v>
      </c>
      <c r="M521" s="76">
        <v>139</v>
      </c>
      <c r="N521" s="76">
        <v>2145</v>
      </c>
      <c r="O521" s="194" t="s">
        <v>5</v>
      </c>
      <c r="P521" s="26"/>
      <c r="Q521" s="5"/>
      <c r="R521" s="4"/>
      <c r="S521" s="4"/>
      <c r="T521" s="5"/>
      <c r="U521" s="4"/>
      <c r="V521" s="4"/>
      <c r="W521" s="6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485"/>
    </row>
    <row r="522" spans="1:34" s="166" customFormat="1" ht="12" hidden="1" customHeight="1" x14ac:dyDescent="0.2">
      <c r="A522" s="23">
        <v>1</v>
      </c>
      <c r="B522" s="23" t="s">
        <v>120</v>
      </c>
      <c r="C522" s="310" t="s">
        <v>23</v>
      </c>
      <c r="D522" s="11" t="s">
        <v>87</v>
      </c>
      <c r="E522" s="503">
        <v>1986</v>
      </c>
      <c r="F522" s="385">
        <v>20</v>
      </c>
      <c r="G522" s="62">
        <v>519</v>
      </c>
      <c r="H522" s="95">
        <v>210</v>
      </c>
      <c r="I522" s="96">
        <v>729</v>
      </c>
      <c r="J522" s="62">
        <v>221</v>
      </c>
      <c r="K522" s="95">
        <v>91</v>
      </c>
      <c r="L522" s="96">
        <v>312</v>
      </c>
      <c r="M522" s="76">
        <v>190</v>
      </c>
      <c r="N522" s="76">
        <v>2267</v>
      </c>
      <c r="O522" s="194" t="s">
        <v>5</v>
      </c>
      <c r="P522" s="26"/>
      <c r="Q522" s="5"/>
      <c r="R522" s="4"/>
      <c r="S522" s="4"/>
      <c r="T522" s="5"/>
      <c r="U522" s="4"/>
      <c r="V522" s="4"/>
      <c r="W522" s="6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485"/>
    </row>
    <row r="523" spans="1:34" s="166" customFormat="1" ht="12" hidden="1" customHeight="1" x14ac:dyDescent="0.2">
      <c r="A523" s="23">
        <v>1</v>
      </c>
      <c r="B523" s="23" t="s">
        <v>120</v>
      </c>
      <c r="C523" s="310" t="s">
        <v>23</v>
      </c>
      <c r="D523" s="11" t="s">
        <v>87</v>
      </c>
      <c r="E523" s="503">
        <v>1987</v>
      </c>
      <c r="F523" s="385">
        <v>21</v>
      </c>
      <c r="G523" s="62">
        <v>571</v>
      </c>
      <c r="H523" s="95">
        <v>286</v>
      </c>
      <c r="I523" s="96">
        <v>857</v>
      </c>
      <c r="J523" s="62">
        <v>333</v>
      </c>
      <c r="K523" s="95">
        <v>209</v>
      </c>
      <c r="L523" s="96">
        <v>542</v>
      </c>
      <c r="M523" s="76">
        <v>280</v>
      </c>
      <c r="N523" s="76">
        <v>2534</v>
      </c>
      <c r="O523" s="194" t="s">
        <v>5</v>
      </c>
      <c r="P523" s="26"/>
      <c r="Q523" s="5"/>
      <c r="R523" s="4"/>
      <c r="S523" s="4"/>
      <c r="T523" s="5"/>
      <c r="U523" s="4"/>
      <c r="V523" s="4"/>
      <c r="W523" s="6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485"/>
    </row>
    <row r="524" spans="1:34" s="166" customFormat="1" ht="12" hidden="1" customHeight="1" x14ac:dyDescent="0.2">
      <c r="A524" s="23">
        <v>1</v>
      </c>
      <c r="B524" s="23" t="s">
        <v>120</v>
      </c>
      <c r="C524" s="310" t="s">
        <v>23</v>
      </c>
      <c r="D524" s="11" t="s">
        <v>87</v>
      </c>
      <c r="E524" s="503">
        <v>1988</v>
      </c>
      <c r="F524" s="385">
        <v>22</v>
      </c>
      <c r="G524" s="62">
        <v>608</v>
      </c>
      <c r="H524" s="95">
        <v>269</v>
      </c>
      <c r="I524" s="96">
        <v>877</v>
      </c>
      <c r="J524" s="62">
        <v>350</v>
      </c>
      <c r="K524" s="95">
        <v>250</v>
      </c>
      <c r="L524" s="96">
        <v>600</v>
      </c>
      <c r="M524" s="76">
        <v>290</v>
      </c>
      <c r="N524" s="76">
        <v>2820</v>
      </c>
      <c r="O524" s="194" t="s">
        <v>5</v>
      </c>
      <c r="P524" s="26"/>
      <c r="Q524" s="5"/>
      <c r="R524" s="4"/>
      <c r="S524" s="4"/>
      <c r="T524" s="5"/>
      <c r="U524" s="4"/>
      <c r="V524" s="4"/>
      <c r="W524" s="6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485"/>
    </row>
    <row r="525" spans="1:34" s="166" customFormat="1" ht="12" hidden="1" customHeight="1" x14ac:dyDescent="0.2">
      <c r="A525" s="23">
        <v>1</v>
      </c>
      <c r="B525" s="23" t="s">
        <v>120</v>
      </c>
      <c r="C525" s="310" t="s">
        <v>23</v>
      </c>
      <c r="D525" s="11" t="s">
        <v>87</v>
      </c>
      <c r="E525" s="503">
        <v>1989</v>
      </c>
      <c r="F525" s="385">
        <v>23</v>
      </c>
      <c r="G525" s="62">
        <v>645</v>
      </c>
      <c r="H525" s="95">
        <v>251</v>
      </c>
      <c r="I525" s="96">
        <v>896</v>
      </c>
      <c r="J525" s="62">
        <v>306</v>
      </c>
      <c r="K525" s="95">
        <v>177</v>
      </c>
      <c r="L525" s="96">
        <v>483</v>
      </c>
      <c r="M525" s="76">
        <v>268</v>
      </c>
      <c r="N525" s="76">
        <v>3040</v>
      </c>
      <c r="O525" s="194" t="s">
        <v>5</v>
      </c>
      <c r="P525" s="26"/>
      <c r="Q525" s="5"/>
      <c r="R525" s="4"/>
      <c r="S525" s="4"/>
      <c r="T525" s="5"/>
      <c r="U525" s="4"/>
      <c r="V525" s="4"/>
      <c r="W525" s="6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485"/>
    </row>
    <row r="526" spans="1:34" s="166" customFormat="1" ht="12" hidden="1" customHeight="1" x14ac:dyDescent="0.2">
      <c r="A526" s="23">
        <v>1</v>
      </c>
      <c r="B526" s="23" t="s">
        <v>120</v>
      </c>
      <c r="C526" s="310" t="s">
        <v>23</v>
      </c>
      <c r="D526" s="11" t="s">
        <v>87</v>
      </c>
      <c r="E526" s="503">
        <v>1990</v>
      </c>
      <c r="F526" s="385">
        <v>24</v>
      </c>
      <c r="G526" s="62">
        <v>687</v>
      </c>
      <c r="H526" s="95">
        <v>337</v>
      </c>
      <c r="I526" s="96">
        <v>1024</v>
      </c>
      <c r="J526" s="62">
        <v>552</v>
      </c>
      <c r="K526" s="95">
        <v>271</v>
      </c>
      <c r="L526" s="96">
        <v>823</v>
      </c>
      <c r="M526" s="76">
        <v>346</v>
      </c>
      <c r="N526" s="76">
        <v>3503</v>
      </c>
      <c r="O526" s="194" t="s">
        <v>5</v>
      </c>
      <c r="P526" s="26"/>
      <c r="Q526" s="5"/>
      <c r="R526" s="4"/>
      <c r="S526" s="4"/>
      <c r="T526" s="5"/>
      <c r="U526" s="4"/>
      <c r="V526" s="4"/>
      <c r="W526" s="6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485"/>
    </row>
    <row r="527" spans="1:34" s="166" customFormat="1" ht="12" hidden="1" customHeight="1" x14ac:dyDescent="0.2">
      <c r="A527" s="23">
        <v>1</v>
      </c>
      <c r="B527" s="23" t="s">
        <v>120</v>
      </c>
      <c r="C527" s="310" t="s">
        <v>23</v>
      </c>
      <c r="D527" s="11" t="s">
        <v>87</v>
      </c>
      <c r="E527" s="503">
        <v>1991</v>
      </c>
      <c r="F527" s="385">
        <v>25</v>
      </c>
      <c r="G527" s="62">
        <v>577</v>
      </c>
      <c r="H527" s="95">
        <v>299</v>
      </c>
      <c r="I527" s="96">
        <v>876</v>
      </c>
      <c r="J527" s="62">
        <v>377</v>
      </c>
      <c r="K527" s="95">
        <v>193</v>
      </c>
      <c r="L527" s="96">
        <v>570</v>
      </c>
      <c r="M527" s="76">
        <v>405</v>
      </c>
      <c r="N527" s="76">
        <v>3684</v>
      </c>
      <c r="O527" s="194"/>
      <c r="P527" s="26"/>
      <c r="Q527" s="5"/>
      <c r="R527" s="4"/>
      <c r="S527" s="4"/>
      <c r="T527" s="5"/>
      <c r="U527" s="4"/>
      <c r="V527" s="4"/>
      <c r="W527" s="6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485"/>
    </row>
    <row r="528" spans="1:34" s="166" customFormat="1" ht="12" hidden="1" customHeight="1" x14ac:dyDescent="0.2">
      <c r="A528" s="23">
        <v>1</v>
      </c>
      <c r="B528" s="23" t="s">
        <v>120</v>
      </c>
      <c r="C528" s="310" t="s">
        <v>23</v>
      </c>
      <c r="D528" s="11" t="s">
        <v>87</v>
      </c>
      <c r="E528" s="503">
        <v>1992</v>
      </c>
      <c r="F528" s="385">
        <v>26</v>
      </c>
      <c r="G528" s="62">
        <v>670</v>
      </c>
      <c r="H528" s="95">
        <v>343</v>
      </c>
      <c r="I528" s="96">
        <v>1013</v>
      </c>
      <c r="J528" s="62">
        <v>355</v>
      </c>
      <c r="K528" s="95">
        <v>211</v>
      </c>
      <c r="L528" s="96">
        <v>566</v>
      </c>
      <c r="M528" s="76">
        <v>429</v>
      </c>
      <c r="N528" s="76">
        <v>3821</v>
      </c>
      <c r="O528" s="194"/>
      <c r="P528" s="26"/>
      <c r="Q528" s="5"/>
      <c r="R528" s="4"/>
      <c r="S528" s="4"/>
      <c r="T528" s="5"/>
      <c r="U528" s="4"/>
      <c r="V528" s="4"/>
      <c r="W528" s="6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485"/>
    </row>
    <row r="529" spans="1:34" s="166" customFormat="1" ht="12" hidden="1" customHeight="1" x14ac:dyDescent="0.2">
      <c r="A529" s="23">
        <v>1</v>
      </c>
      <c r="B529" s="23" t="s">
        <v>120</v>
      </c>
      <c r="C529" s="310" t="s">
        <v>23</v>
      </c>
      <c r="D529" s="11" t="s">
        <v>87</v>
      </c>
      <c r="E529" s="503">
        <v>1993</v>
      </c>
      <c r="F529" s="385">
        <v>27</v>
      </c>
      <c r="G529" s="62">
        <v>654</v>
      </c>
      <c r="H529" s="95">
        <v>390</v>
      </c>
      <c r="I529" s="96">
        <v>1044</v>
      </c>
      <c r="J529" s="62">
        <v>0</v>
      </c>
      <c r="K529" s="95">
        <v>0</v>
      </c>
      <c r="L529" s="96">
        <v>0</v>
      </c>
      <c r="M529" s="76">
        <v>418</v>
      </c>
      <c r="N529" s="76">
        <v>3403</v>
      </c>
      <c r="O529" s="194"/>
      <c r="P529" s="26"/>
      <c r="Q529" s="5"/>
      <c r="R529" s="4"/>
      <c r="S529" s="4"/>
      <c r="T529" s="5"/>
      <c r="U529" s="4"/>
      <c r="V529" s="4"/>
      <c r="W529" s="6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485"/>
    </row>
    <row r="530" spans="1:34" s="166" customFormat="1" ht="12" hidden="1" customHeight="1" x14ac:dyDescent="0.2">
      <c r="A530" s="23">
        <v>1</v>
      </c>
      <c r="B530" s="23" t="s">
        <v>120</v>
      </c>
      <c r="C530" s="310" t="s">
        <v>23</v>
      </c>
      <c r="D530" s="11" t="s">
        <v>87</v>
      </c>
      <c r="E530" s="503">
        <v>1994</v>
      </c>
      <c r="F530" s="385">
        <v>28</v>
      </c>
      <c r="G530" s="62">
        <v>601</v>
      </c>
      <c r="H530" s="95">
        <v>265</v>
      </c>
      <c r="I530" s="96">
        <v>866</v>
      </c>
      <c r="J530" s="62">
        <v>910</v>
      </c>
      <c r="K530" s="95">
        <v>643</v>
      </c>
      <c r="L530" s="96">
        <v>1553</v>
      </c>
      <c r="M530" s="76">
        <v>398</v>
      </c>
      <c r="N530" s="76">
        <v>4542</v>
      </c>
      <c r="O530" s="194" t="s">
        <v>5</v>
      </c>
      <c r="P530" s="26"/>
      <c r="Q530" s="5"/>
      <c r="R530" s="4"/>
      <c r="S530" s="4"/>
      <c r="T530" s="5"/>
      <c r="U530" s="4"/>
      <c r="V530" s="4"/>
      <c r="W530" s="6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485"/>
    </row>
    <row r="531" spans="1:34" s="166" customFormat="1" ht="12" hidden="1" customHeight="1" x14ac:dyDescent="0.2">
      <c r="A531" s="23">
        <v>1</v>
      </c>
      <c r="B531" s="23" t="s">
        <v>120</v>
      </c>
      <c r="C531" s="310" t="s">
        <v>23</v>
      </c>
      <c r="D531" s="11" t="s">
        <v>87</v>
      </c>
      <c r="E531" s="503">
        <v>1995</v>
      </c>
      <c r="F531" s="385">
        <v>29</v>
      </c>
      <c r="G531" s="62">
        <v>513</v>
      </c>
      <c r="H531" s="95">
        <v>163</v>
      </c>
      <c r="I531" s="96">
        <v>676</v>
      </c>
      <c r="J531" s="62">
        <v>542</v>
      </c>
      <c r="K531" s="95">
        <v>277</v>
      </c>
      <c r="L531" s="96">
        <v>819</v>
      </c>
      <c r="M531" s="76">
        <v>537</v>
      </c>
      <c r="N531" s="76">
        <v>4840</v>
      </c>
      <c r="O531" s="194"/>
      <c r="P531" s="26"/>
      <c r="Q531" s="5"/>
      <c r="R531" s="4"/>
      <c r="S531" s="4"/>
      <c r="T531" s="5"/>
      <c r="U531" s="4"/>
      <c r="V531" s="4"/>
      <c r="W531" s="6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485"/>
    </row>
    <row r="532" spans="1:34" s="166" customFormat="1" ht="12" hidden="1" customHeight="1" x14ac:dyDescent="0.2">
      <c r="A532" s="23">
        <v>1</v>
      </c>
      <c r="B532" s="23" t="s">
        <v>120</v>
      </c>
      <c r="C532" s="310" t="s">
        <v>23</v>
      </c>
      <c r="D532" s="11" t="s">
        <v>87</v>
      </c>
      <c r="E532" s="503">
        <v>1996</v>
      </c>
      <c r="F532" s="385">
        <v>30</v>
      </c>
      <c r="G532" s="62">
        <v>483</v>
      </c>
      <c r="H532" s="95">
        <v>121</v>
      </c>
      <c r="I532" s="96">
        <v>604</v>
      </c>
      <c r="J532" s="62">
        <v>426</v>
      </c>
      <c r="K532" s="95">
        <v>160</v>
      </c>
      <c r="L532" s="96">
        <v>586</v>
      </c>
      <c r="M532" s="76">
        <v>723</v>
      </c>
      <c r="N532" s="76">
        <v>4703</v>
      </c>
      <c r="O532" s="194"/>
      <c r="P532" s="26"/>
      <c r="Q532" s="5"/>
      <c r="R532" s="4"/>
      <c r="S532" s="4"/>
      <c r="T532" s="5"/>
      <c r="U532" s="4"/>
      <c r="V532" s="4"/>
      <c r="W532" s="6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485"/>
    </row>
    <row r="533" spans="1:34" s="166" customFormat="1" ht="12" hidden="1" customHeight="1" x14ac:dyDescent="0.2">
      <c r="A533" s="23">
        <v>1</v>
      </c>
      <c r="B533" s="23" t="s">
        <v>120</v>
      </c>
      <c r="C533" s="310" t="s">
        <v>23</v>
      </c>
      <c r="D533" s="11" t="s">
        <v>87</v>
      </c>
      <c r="E533" s="503">
        <v>1997</v>
      </c>
      <c r="F533" s="385">
        <v>31</v>
      </c>
      <c r="G533" s="62">
        <v>553</v>
      </c>
      <c r="H533" s="95">
        <v>60</v>
      </c>
      <c r="I533" s="96">
        <v>613</v>
      </c>
      <c r="J533" s="62">
        <v>594</v>
      </c>
      <c r="K533" s="95">
        <v>154</v>
      </c>
      <c r="L533" s="96">
        <v>748</v>
      </c>
      <c r="M533" s="76">
        <v>792</v>
      </c>
      <c r="N533" s="76">
        <v>4659</v>
      </c>
      <c r="O533" s="194"/>
      <c r="P533" s="26"/>
      <c r="Q533" s="5"/>
      <c r="R533" s="4"/>
      <c r="S533" s="4"/>
      <c r="T533" s="5"/>
      <c r="U533" s="4"/>
      <c r="V533" s="4"/>
      <c r="W533" s="6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485"/>
    </row>
    <row r="534" spans="1:34" s="166" customFormat="1" ht="12" hidden="1" customHeight="1" x14ac:dyDescent="0.2">
      <c r="A534" s="23">
        <v>1</v>
      </c>
      <c r="B534" s="23" t="s">
        <v>120</v>
      </c>
      <c r="C534" s="310" t="s">
        <v>23</v>
      </c>
      <c r="D534" s="11" t="s">
        <v>87</v>
      </c>
      <c r="E534" s="503">
        <v>1998</v>
      </c>
      <c r="F534" s="385">
        <v>32</v>
      </c>
      <c r="G534" s="62">
        <v>558</v>
      </c>
      <c r="H534" s="95">
        <v>68</v>
      </c>
      <c r="I534" s="96">
        <v>626</v>
      </c>
      <c r="J534" s="62">
        <v>495</v>
      </c>
      <c r="K534" s="95">
        <v>125</v>
      </c>
      <c r="L534" s="96">
        <v>620</v>
      </c>
      <c r="M534" s="76">
        <v>563</v>
      </c>
      <c r="N534" s="76">
        <v>4716</v>
      </c>
      <c r="O534" s="194"/>
      <c r="P534" s="26"/>
      <c r="Q534" s="5"/>
      <c r="R534" s="4"/>
      <c r="S534" s="4"/>
      <c r="T534" s="5"/>
      <c r="U534" s="4"/>
      <c r="V534" s="4"/>
      <c r="W534" s="6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485"/>
    </row>
    <row r="535" spans="1:34" s="166" customFormat="1" ht="12" hidden="1" customHeight="1" x14ac:dyDescent="0.2">
      <c r="A535" s="23">
        <v>1</v>
      </c>
      <c r="B535" s="23" t="s">
        <v>120</v>
      </c>
      <c r="C535" s="310" t="s">
        <v>23</v>
      </c>
      <c r="D535" s="11" t="s">
        <v>87</v>
      </c>
      <c r="E535" s="503">
        <v>1999</v>
      </c>
      <c r="F535" s="385">
        <v>33</v>
      </c>
      <c r="G535" s="62">
        <v>473</v>
      </c>
      <c r="H535" s="95">
        <v>91</v>
      </c>
      <c r="I535" s="96">
        <v>564</v>
      </c>
      <c r="J535" s="62">
        <v>203</v>
      </c>
      <c r="K535" s="95">
        <v>17</v>
      </c>
      <c r="L535" s="96">
        <v>220</v>
      </c>
      <c r="M535" s="76">
        <v>460</v>
      </c>
      <c r="N535" s="76">
        <v>4468</v>
      </c>
      <c r="O535" s="194" t="s">
        <v>5</v>
      </c>
      <c r="P535" s="26"/>
      <c r="Q535" s="5"/>
      <c r="R535" s="4"/>
      <c r="S535" s="4"/>
      <c r="T535" s="5"/>
      <c r="U535" s="4"/>
      <c r="V535" s="4"/>
      <c r="W535" s="6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485"/>
    </row>
    <row r="536" spans="1:34" s="166" customFormat="1" ht="12" hidden="1" customHeight="1" x14ac:dyDescent="0.2">
      <c r="A536" s="23">
        <v>1</v>
      </c>
      <c r="B536" s="23" t="s">
        <v>120</v>
      </c>
      <c r="C536" s="310" t="s">
        <v>23</v>
      </c>
      <c r="D536" s="11" t="s">
        <v>87</v>
      </c>
      <c r="E536" s="503">
        <v>2000</v>
      </c>
      <c r="F536" s="385">
        <v>34</v>
      </c>
      <c r="G536" s="62">
        <v>460</v>
      </c>
      <c r="H536" s="95">
        <v>37</v>
      </c>
      <c r="I536" s="96">
        <v>497</v>
      </c>
      <c r="J536" s="62">
        <v>394</v>
      </c>
      <c r="K536" s="95">
        <v>57</v>
      </c>
      <c r="L536" s="96">
        <v>451</v>
      </c>
      <c r="M536" s="76">
        <v>576</v>
      </c>
      <c r="N536" s="76">
        <v>4332</v>
      </c>
      <c r="O536" s="194" t="s">
        <v>5</v>
      </c>
      <c r="P536" s="26"/>
      <c r="Q536" s="5"/>
      <c r="R536" s="4"/>
      <c r="S536" s="4"/>
      <c r="T536" s="5"/>
      <c r="U536" s="4"/>
      <c r="V536" s="4"/>
      <c r="W536" s="6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485"/>
    </row>
    <row r="537" spans="1:34" s="166" customFormat="1" ht="12" hidden="1" customHeight="1" x14ac:dyDescent="0.2">
      <c r="A537" s="23">
        <v>1</v>
      </c>
      <c r="B537" s="23" t="s">
        <v>120</v>
      </c>
      <c r="C537" s="310" t="s">
        <v>23</v>
      </c>
      <c r="D537" s="11" t="s">
        <v>87</v>
      </c>
      <c r="E537" s="503">
        <v>2001</v>
      </c>
      <c r="F537" s="385">
        <v>35</v>
      </c>
      <c r="G537" s="62">
        <v>356</v>
      </c>
      <c r="H537" s="95">
        <v>40</v>
      </c>
      <c r="I537" s="96">
        <v>396</v>
      </c>
      <c r="J537" s="62">
        <v>316</v>
      </c>
      <c r="K537" s="95">
        <v>46</v>
      </c>
      <c r="L537" s="96">
        <v>362</v>
      </c>
      <c r="M537" s="76">
        <v>607</v>
      </c>
      <c r="N537" s="76">
        <v>4106</v>
      </c>
      <c r="O537" s="194"/>
      <c r="P537" s="26"/>
      <c r="Q537" s="5"/>
      <c r="R537" s="4"/>
      <c r="S537" s="4"/>
      <c r="T537" s="5"/>
      <c r="U537" s="4"/>
      <c r="V537" s="4"/>
      <c r="W537" s="6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485"/>
    </row>
    <row r="538" spans="1:34" s="166" customFormat="1" ht="12" hidden="1" customHeight="1" x14ac:dyDescent="0.2">
      <c r="A538" s="23">
        <v>1</v>
      </c>
      <c r="B538" s="23" t="s">
        <v>120</v>
      </c>
      <c r="C538" s="310" t="s">
        <v>23</v>
      </c>
      <c r="D538" s="11" t="s">
        <v>87</v>
      </c>
      <c r="E538" s="503">
        <v>2002</v>
      </c>
      <c r="F538" s="385">
        <v>36</v>
      </c>
      <c r="G538" s="62">
        <v>369</v>
      </c>
      <c r="H538" s="95">
        <v>25</v>
      </c>
      <c r="I538" s="96">
        <v>394</v>
      </c>
      <c r="J538" s="62">
        <v>224</v>
      </c>
      <c r="K538" s="95">
        <v>22</v>
      </c>
      <c r="L538" s="96">
        <v>246</v>
      </c>
      <c r="M538" s="76">
        <v>597</v>
      </c>
      <c r="N538" s="76">
        <v>3755</v>
      </c>
      <c r="O538" s="194"/>
      <c r="P538" s="26"/>
      <c r="Q538" s="5"/>
      <c r="R538" s="4"/>
      <c r="S538" s="4"/>
      <c r="T538" s="5"/>
      <c r="U538" s="4"/>
      <c r="V538" s="4"/>
      <c r="W538" s="6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485"/>
    </row>
    <row r="539" spans="1:34" s="166" customFormat="1" ht="12" hidden="1" customHeight="1" x14ac:dyDescent="0.2">
      <c r="A539" s="23">
        <v>1</v>
      </c>
      <c r="B539" s="23" t="s">
        <v>120</v>
      </c>
      <c r="C539" s="310" t="s">
        <v>23</v>
      </c>
      <c r="D539" s="11" t="s">
        <v>87</v>
      </c>
      <c r="E539" s="503">
        <v>2003</v>
      </c>
      <c r="F539" s="385">
        <v>37</v>
      </c>
      <c r="G539" s="62">
        <v>316</v>
      </c>
      <c r="H539" s="95">
        <v>34</v>
      </c>
      <c r="I539" s="96">
        <v>350</v>
      </c>
      <c r="J539" s="62">
        <v>6</v>
      </c>
      <c r="K539" s="95">
        <v>0</v>
      </c>
      <c r="L539" s="96">
        <v>6</v>
      </c>
      <c r="M539" s="76">
        <v>709</v>
      </c>
      <c r="N539" s="76">
        <v>3052</v>
      </c>
      <c r="O539" s="194"/>
      <c r="P539" s="26"/>
      <c r="Q539" s="5"/>
      <c r="R539" s="4"/>
      <c r="S539" s="4"/>
      <c r="T539" s="5"/>
      <c r="U539" s="4"/>
      <c r="V539" s="4"/>
      <c r="W539" s="6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485"/>
    </row>
    <row r="540" spans="1:34" s="166" customFormat="1" ht="12" hidden="1" customHeight="1" x14ac:dyDescent="0.2">
      <c r="A540" s="23">
        <v>1</v>
      </c>
      <c r="B540" s="23"/>
      <c r="C540" s="310" t="s">
        <v>23</v>
      </c>
      <c r="D540" s="11" t="s">
        <v>87</v>
      </c>
      <c r="E540" s="503">
        <v>2004</v>
      </c>
      <c r="F540" s="385">
        <v>38</v>
      </c>
      <c r="G540" s="62">
        <v>219</v>
      </c>
      <c r="H540" s="95">
        <v>38</v>
      </c>
      <c r="I540" s="96">
        <v>257</v>
      </c>
      <c r="J540" s="62">
        <v>0</v>
      </c>
      <c r="K540" s="95">
        <v>0</v>
      </c>
      <c r="L540" s="96">
        <v>0</v>
      </c>
      <c r="M540" s="75">
        <v>370</v>
      </c>
      <c r="N540" s="76">
        <v>2682</v>
      </c>
      <c r="O540" s="194"/>
      <c r="P540" s="26"/>
      <c r="Q540" s="5"/>
      <c r="R540" s="4"/>
      <c r="S540" s="4"/>
      <c r="T540" s="5"/>
      <c r="U540" s="4"/>
      <c r="V540" s="4"/>
      <c r="W540" s="6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485"/>
    </row>
    <row r="541" spans="1:34" s="166" customFormat="1" ht="12" hidden="1" customHeight="1" thickBot="1" x14ac:dyDescent="0.25">
      <c r="A541" s="23">
        <v>1</v>
      </c>
      <c r="B541" s="23"/>
      <c r="C541" s="310" t="s">
        <v>23</v>
      </c>
      <c r="D541" s="3" t="s">
        <v>87</v>
      </c>
      <c r="E541" s="502">
        <v>2006</v>
      </c>
      <c r="F541" s="387">
        <v>39</v>
      </c>
      <c r="G541" s="62">
        <v>183</v>
      </c>
      <c r="H541" s="95">
        <v>15</v>
      </c>
      <c r="I541" s="96">
        <v>198</v>
      </c>
      <c r="J541" s="62">
        <v>808</v>
      </c>
      <c r="K541" s="95">
        <v>81</v>
      </c>
      <c r="L541" s="96">
        <v>889</v>
      </c>
      <c r="M541" s="75">
        <v>381</v>
      </c>
      <c r="N541" s="76">
        <v>2867</v>
      </c>
      <c r="O541" s="194"/>
      <c r="P541" s="26"/>
      <c r="Q541" s="4"/>
      <c r="R541" s="4"/>
      <c r="S541" s="4"/>
      <c r="T541" s="4"/>
      <c r="U541" s="4"/>
      <c r="V541" s="4"/>
      <c r="W541" s="4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485"/>
    </row>
    <row r="542" spans="1:34" s="166" customFormat="1" ht="12" hidden="1" customHeight="1" x14ac:dyDescent="0.2">
      <c r="A542" s="23">
        <v>1</v>
      </c>
      <c r="B542" s="23"/>
      <c r="C542" s="310" t="s">
        <v>23</v>
      </c>
      <c r="D542" s="3" t="s">
        <v>87</v>
      </c>
      <c r="E542" s="502">
        <v>2007</v>
      </c>
      <c r="F542" s="385">
        <v>7</v>
      </c>
      <c r="G542" s="62" t="s">
        <v>332</v>
      </c>
      <c r="H542" s="95" t="s">
        <v>332</v>
      </c>
      <c r="I542" s="96" t="s">
        <v>332</v>
      </c>
      <c r="J542" s="62">
        <v>0</v>
      </c>
      <c r="K542" s="95">
        <v>0</v>
      </c>
      <c r="L542" s="96">
        <v>0</v>
      </c>
      <c r="M542" s="75" t="s">
        <v>332</v>
      </c>
      <c r="N542" s="76">
        <v>2456</v>
      </c>
      <c r="O542" s="194" t="s">
        <v>5</v>
      </c>
      <c r="P542" s="26"/>
      <c r="Q542" s="5"/>
      <c r="R542" s="4"/>
      <c r="S542" s="4"/>
      <c r="T542" s="5"/>
      <c r="U542" s="4"/>
      <c r="V542" s="4"/>
      <c r="W542" s="6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485"/>
    </row>
    <row r="543" spans="1:34" s="166" customFormat="1" ht="12" hidden="1" customHeight="1" x14ac:dyDescent="0.2">
      <c r="A543" s="23">
        <v>1</v>
      </c>
      <c r="B543" s="23"/>
      <c r="C543" s="310" t="s">
        <v>23</v>
      </c>
      <c r="D543" s="3" t="s">
        <v>87</v>
      </c>
      <c r="E543" s="502">
        <v>2008</v>
      </c>
      <c r="F543" s="385">
        <v>8</v>
      </c>
      <c r="G543" s="62">
        <v>177</v>
      </c>
      <c r="H543" s="95">
        <v>0</v>
      </c>
      <c r="I543" s="96">
        <v>177</v>
      </c>
      <c r="J543" s="62">
        <v>0</v>
      </c>
      <c r="K543" s="95">
        <v>0</v>
      </c>
      <c r="L543" s="96">
        <v>0</v>
      </c>
      <c r="M543" s="75">
        <v>322</v>
      </c>
      <c r="N543" s="75">
        <v>2134</v>
      </c>
      <c r="O543" s="194"/>
      <c r="P543" s="26"/>
      <c r="Q543" s="5"/>
      <c r="R543" s="4"/>
      <c r="S543" s="4"/>
      <c r="T543" s="5"/>
      <c r="U543" s="4"/>
      <c r="V543" s="4"/>
      <c r="W543" s="6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485"/>
    </row>
    <row r="544" spans="1:34" s="166" customFormat="1" ht="12" customHeight="1" x14ac:dyDescent="0.2">
      <c r="A544" s="23">
        <v>1</v>
      </c>
      <c r="B544" s="23"/>
      <c r="C544" s="310" t="s">
        <v>23</v>
      </c>
      <c r="D544" s="3" t="s">
        <v>87</v>
      </c>
      <c r="E544" s="502">
        <v>2009</v>
      </c>
      <c r="F544" s="385">
        <v>9</v>
      </c>
      <c r="G544" s="62">
        <v>155</v>
      </c>
      <c r="H544" s="95">
        <v>0</v>
      </c>
      <c r="I544" s="96">
        <v>155</v>
      </c>
      <c r="J544" s="62">
        <v>0</v>
      </c>
      <c r="K544" s="90">
        <v>0</v>
      </c>
      <c r="L544" s="96">
        <v>0</v>
      </c>
      <c r="M544" s="75">
        <v>204</v>
      </c>
      <c r="N544" s="75">
        <v>1930</v>
      </c>
      <c r="O544" s="194"/>
      <c r="P544" s="26"/>
      <c r="Q544" s="5"/>
      <c r="R544" s="4"/>
      <c r="S544" s="4"/>
      <c r="T544" s="5"/>
      <c r="U544" s="4"/>
      <c r="V544" s="4"/>
      <c r="W544" s="6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485"/>
    </row>
    <row r="545" spans="1:34" s="166" customFormat="1" ht="12" customHeight="1" x14ac:dyDescent="0.2">
      <c r="A545" s="23">
        <v>1</v>
      </c>
      <c r="B545" s="23"/>
      <c r="C545" s="310"/>
      <c r="D545" s="11"/>
      <c r="E545" s="503">
        <v>2010</v>
      </c>
      <c r="F545" s="385">
        <v>10</v>
      </c>
      <c r="G545" s="444">
        <v>122</v>
      </c>
      <c r="H545" s="445">
        <v>0</v>
      </c>
      <c r="I545" s="446">
        <f>SUM(H545,G545)</f>
        <v>122</v>
      </c>
      <c r="J545" s="444">
        <v>0</v>
      </c>
      <c r="K545" s="447">
        <v>0</v>
      </c>
      <c r="L545" s="378">
        <f t="shared" ref="L545:L548" si="1">J545+K545</f>
        <v>0</v>
      </c>
      <c r="M545" s="443">
        <v>213</v>
      </c>
      <c r="N545" s="443">
        <v>1650</v>
      </c>
      <c r="O545" s="195" t="s">
        <v>5</v>
      </c>
      <c r="P545" s="26"/>
      <c r="Q545" s="5"/>
      <c r="R545" s="4"/>
      <c r="S545" s="4"/>
      <c r="T545" s="5"/>
      <c r="U545" s="4"/>
      <c r="V545" s="4"/>
      <c r="W545" s="6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476"/>
    </row>
    <row r="546" spans="1:34" s="484" customFormat="1" ht="12" customHeight="1" x14ac:dyDescent="0.2">
      <c r="A546" s="23"/>
      <c r="B546" s="23"/>
      <c r="C546" s="310"/>
      <c r="D546" s="11"/>
      <c r="E546" s="503">
        <v>2011</v>
      </c>
      <c r="F546" s="385"/>
      <c r="G546" s="444">
        <v>96</v>
      </c>
      <c r="H546" s="445">
        <v>13</v>
      </c>
      <c r="I546" s="446">
        <f>SUM(H546,G546)</f>
        <v>109</v>
      </c>
      <c r="J546" s="444">
        <v>0</v>
      </c>
      <c r="K546" s="447">
        <v>0</v>
      </c>
      <c r="L546" s="378">
        <f t="shared" si="1"/>
        <v>0</v>
      </c>
      <c r="M546" s="443">
        <v>141</v>
      </c>
      <c r="N546" s="443">
        <v>1509</v>
      </c>
      <c r="O546" s="577"/>
      <c r="P546" s="295"/>
      <c r="Q546" s="296"/>
      <c r="R546" s="297"/>
      <c r="S546" s="297"/>
      <c r="T546" s="296"/>
      <c r="U546" s="297"/>
      <c r="V546" s="297"/>
      <c r="W546" s="300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476">
        <f>N545+L546-M546</f>
        <v>1509</v>
      </c>
    </row>
    <row r="547" spans="1:34" s="484" customFormat="1" ht="12" customHeight="1" x14ac:dyDescent="0.2">
      <c r="A547" s="23"/>
      <c r="B547" s="23"/>
      <c r="C547" s="310"/>
      <c r="D547" s="11"/>
      <c r="E547" s="503" t="s">
        <v>383</v>
      </c>
      <c r="F547" s="385"/>
      <c r="G547" s="376">
        <v>90</v>
      </c>
      <c r="H547" s="377">
        <v>17</v>
      </c>
      <c r="I547" s="378">
        <v>107</v>
      </c>
      <c r="J547" s="379">
        <v>0</v>
      </c>
      <c r="K547" s="377">
        <v>0</v>
      </c>
      <c r="L547" s="378">
        <f t="shared" si="1"/>
        <v>0</v>
      </c>
      <c r="M547" s="380">
        <v>103</v>
      </c>
      <c r="N547" s="380">
        <v>1406</v>
      </c>
      <c r="O547" s="577"/>
      <c r="P547" s="295"/>
      <c r="Q547" s="296"/>
      <c r="R547" s="297"/>
      <c r="S547" s="297"/>
      <c r="T547" s="296"/>
      <c r="U547" s="297"/>
      <c r="V547" s="297"/>
      <c r="W547" s="300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476">
        <f>N546+L547-M547</f>
        <v>1406</v>
      </c>
    </row>
    <row r="548" spans="1:34" s="484" customFormat="1" ht="12" customHeight="1" x14ac:dyDescent="0.2">
      <c r="A548" s="23"/>
      <c r="B548" s="23"/>
      <c r="C548" s="310"/>
      <c r="D548" s="11"/>
      <c r="E548" s="503">
        <v>2013</v>
      </c>
      <c r="F548" s="385"/>
      <c r="G548" s="377">
        <v>70</v>
      </c>
      <c r="H548" s="377">
        <v>37</v>
      </c>
      <c r="I548" s="378">
        <v>107</v>
      </c>
      <c r="J548" s="379">
        <v>0</v>
      </c>
      <c r="K548" s="377">
        <v>0</v>
      </c>
      <c r="L548" s="378">
        <f t="shared" si="1"/>
        <v>0</v>
      </c>
      <c r="M548" s="380">
        <v>191</v>
      </c>
      <c r="N548" s="380">
        <v>1215</v>
      </c>
      <c r="O548" s="577"/>
      <c r="P548" s="295"/>
      <c r="Q548" s="296"/>
      <c r="R548" s="297"/>
      <c r="S548" s="297"/>
      <c r="T548" s="296"/>
      <c r="U548" s="297"/>
      <c r="V548" s="297"/>
      <c r="W548" s="300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476"/>
    </row>
    <row r="549" spans="1:34" s="166" customFormat="1" ht="6.75" customHeight="1" thickBot="1" x14ac:dyDescent="0.25">
      <c r="A549" s="23"/>
      <c r="B549" s="27"/>
      <c r="C549" s="310"/>
      <c r="D549" s="11"/>
      <c r="E549" s="503"/>
      <c r="F549" s="385">
        <v>11</v>
      </c>
      <c r="G549" s="62"/>
      <c r="H549" s="95"/>
      <c r="I549" s="96"/>
      <c r="J549" s="62"/>
      <c r="K549" s="95"/>
      <c r="L549" s="96"/>
      <c r="M549" s="75"/>
      <c r="N549" s="75"/>
      <c r="O549" s="194"/>
      <c r="P549" s="26"/>
      <c r="Q549" s="5"/>
      <c r="R549" s="4"/>
      <c r="S549" s="4"/>
      <c r="T549" s="5"/>
      <c r="U549" s="4"/>
      <c r="V549" s="4"/>
      <c r="W549" s="6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485"/>
    </row>
    <row r="550" spans="1:34" s="166" customFormat="1" ht="12" hidden="1" customHeight="1" x14ac:dyDescent="0.2">
      <c r="A550" s="23">
        <v>1</v>
      </c>
      <c r="B550" s="23" t="s">
        <v>120</v>
      </c>
      <c r="C550" s="310"/>
      <c r="D550" s="3" t="s">
        <v>88</v>
      </c>
      <c r="E550" s="503">
        <v>1975</v>
      </c>
      <c r="F550" s="385">
        <v>12</v>
      </c>
      <c r="G550" s="444">
        <v>81</v>
      </c>
      <c r="H550" s="445">
        <v>163</v>
      </c>
      <c r="I550" s="446">
        <v>244</v>
      </c>
      <c r="J550" s="444">
        <v>73</v>
      </c>
      <c r="K550" s="445">
        <v>66</v>
      </c>
      <c r="L550" s="446">
        <v>139</v>
      </c>
      <c r="M550" s="77"/>
      <c r="N550" s="443"/>
      <c r="O550" s="194"/>
      <c r="P550" s="31">
        <v>1781</v>
      </c>
      <c r="Q550" s="5">
        <v>-0.14054054054054055</v>
      </c>
      <c r="R550" s="4">
        <v>-0.14678899082568808</v>
      </c>
      <c r="S550" s="4">
        <v>-0.14285714285714285</v>
      </c>
      <c r="T550" s="5">
        <v>-0.35802469135802467</v>
      </c>
      <c r="U550" s="4">
        <v>-0.2608695652173913</v>
      </c>
      <c r="V550" s="4">
        <v>-0.32900432900432902</v>
      </c>
      <c r="W550" s="6">
        <v>-4.5040214477211793E-2</v>
      </c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485"/>
    </row>
    <row r="551" spans="1:34" s="166" customFormat="1" ht="12" hidden="1" customHeight="1" x14ac:dyDescent="0.2">
      <c r="A551" s="23">
        <v>1</v>
      </c>
      <c r="B551" s="23" t="s">
        <v>120</v>
      </c>
      <c r="C551" s="30" t="s">
        <v>24</v>
      </c>
      <c r="D551" s="3" t="s">
        <v>88</v>
      </c>
      <c r="E551" s="503">
        <v>1976</v>
      </c>
      <c r="F551" s="385">
        <v>13</v>
      </c>
      <c r="G551" s="444"/>
      <c r="H551" s="445"/>
      <c r="I551" s="446"/>
      <c r="J551" s="444"/>
      <c r="K551" s="445"/>
      <c r="L551" s="446"/>
      <c r="M551" s="77"/>
      <c r="N551" s="443"/>
      <c r="O551" s="194"/>
      <c r="P551" s="31">
        <v>1622</v>
      </c>
      <c r="Q551" s="5">
        <v>-0.19496855345911951</v>
      </c>
      <c r="R551" s="4">
        <v>-0.31182795698924731</v>
      </c>
      <c r="S551" s="4">
        <v>-0.23809523809523808</v>
      </c>
      <c r="T551" s="5">
        <v>-3.8461538461538464E-2</v>
      </c>
      <c r="U551" s="4">
        <v>-9.8039215686274508E-2</v>
      </c>
      <c r="V551" s="4">
        <v>-5.8064516129032261E-2</v>
      </c>
      <c r="W551" s="6">
        <v>-8.9275687815833796E-2</v>
      </c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485"/>
    </row>
    <row r="552" spans="1:34" s="166" customFormat="1" ht="12" hidden="1" customHeight="1" x14ac:dyDescent="0.2">
      <c r="A552" s="23">
        <v>1</v>
      </c>
      <c r="B552" s="23" t="s">
        <v>120</v>
      </c>
      <c r="C552" s="30" t="s">
        <v>24</v>
      </c>
      <c r="D552" s="3" t="s">
        <v>88</v>
      </c>
      <c r="E552" s="503">
        <v>1977</v>
      </c>
      <c r="F552" s="385">
        <v>14</v>
      </c>
      <c r="G552" s="444">
        <v>156</v>
      </c>
      <c r="H552" s="445">
        <v>136</v>
      </c>
      <c r="I552" s="446">
        <v>292</v>
      </c>
      <c r="J552" s="444">
        <v>99</v>
      </c>
      <c r="K552" s="445">
        <v>69</v>
      </c>
      <c r="L552" s="446">
        <v>168</v>
      </c>
      <c r="M552" s="77"/>
      <c r="N552" s="443"/>
      <c r="O552" s="194"/>
      <c r="P552" s="31">
        <v>1568</v>
      </c>
      <c r="Q552" s="5">
        <v>-0.125</v>
      </c>
      <c r="R552" s="4">
        <v>0</v>
      </c>
      <c r="S552" s="4">
        <v>-8.3333333333333329E-2</v>
      </c>
      <c r="T552" s="5">
        <v>-0.2</v>
      </c>
      <c r="U552" s="4">
        <v>-0.2391304347826087</v>
      </c>
      <c r="V552" s="4">
        <v>-0.21232876712328766</v>
      </c>
      <c r="W552" s="6">
        <v>-3.3292231812577067E-2</v>
      </c>
      <c r="X552" s="23"/>
      <c r="Y552" s="23">
        <v>2002</v>
      </c>
      <c r="Z552" s="23">
        <v>112</v>
      </c>
      <c r="AA552" s="23">
        <v>64</v>
      </c>
      <c r="AB552" s="23">
        <v>176</v>
      </c>
      <c r="AC552" s="23">
        <v>80</v>
      </c>
      <c r="AD552" s="23">
        <v>35</v>
      </c>
      <c r="AE552" s="23">
        <v>115</v>
      </c>
      <c r="AF552" s="23">
        <v>169</v>
      </c>
      <c r="AG552" s="23">
        <v>1568</v>
      </c>
      <c r="AH552" s="485"/>
    </row>
    <row r="553" spans="1:34" s="166" customFormat="1" ht="12" hidden="1" customHeight="1" x14ac:dyDescent="0.2">
      <c r="A553" s="23">
        <v>1</v>
      </c>
      <c r="B553" s="23" t="s">
        <v>120</v>
      </c>
      <c r="C553" s="30" t="s">
        <v>24</v>
      </c>
      <c r="D553" s="3" t="s">
        <v>88</v>
      </c>
      <c r="E553" s="503">
        <v>1978</v>
      </c>
      <c r="F553" s="385">
        <v>15</v>
      </c>
      <c r="G553" s="444">
        <v>175</v>
      </c>
      <c r="H553" s="445">
        <v>200</v>
      </c>
      <c r="I553" s="446">
        <v>375</v>
      </c>
      <c r="J553" s="444">
        <v>64</v>
      </c>
      <c r="K553" s="445">
        <v>96</v>
      </c>
      <c r="L553" s="446">
        <v>160</v>
      </c>
      <c r="M553" s="77"/>
      <c r="N553" s="443"/>
      <c r="O553" s="194"/>
      <c r="P553" s="26"/>
      <c r="Q553" s="5"/>
      <c r="R553" s="4"/>
      <c r="S553" s="4"/>
      <c r="T553" s="5"/>
      <c r="U553" s="4"/>
      <c r="V553" s="4"/>
      <c r="W553" s="6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485"/>
    </row>
    <row r="554" spans="1:34" s="166" customFormat="1" ht="12" hidden="1" customHeight="1" x14ac:dyDescent="0.2">
      <c r="A554" s="23">
        <v>1</v>
      </c>
      <c r="B554" s="23" t="s">
        <v>120</v>
      </c>
      <c r="C554" s="30" t="s">
        <v>24</v>
      </c>
      <c r="D554" s="3" t="s">
        <v>88</v>
      </c>
      <c r="E554" s="503">
        <v>1979</v>
      </c>
      <c r="F554" s="385">
        <v>16</v>
      </c>
      <c r="G554" s="444"/>
      <c r="H554" s="445"/>
      <c r="I554" s="446"/>
      <c r="J554" s="444"/>
      <c r="K554" s="445"/>
      <c r="L554" s="446"/>
      <c r="M554" s="77"/>
      <c r="N554" s="443"/>
      <c r="O554" s="194"/>
      <c r="P554" s="26"/>
      <c r="Q554" s="5"/>
      <c r="R554" s="4"/>
      <c r="S554" s="4"/>
      <c r="T554" s="5"/>
      <c r="U554" s="4"/>
      <c r="V554" s="4"/>
      <c r="W554" s="6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485"/>
    </row>
    <row r="555" spans="1:34" s="166" customFormat="1" ht="12" hidden="1" customHeight="1" x14ac:dyDescent="0.2">
      <c r="A555" s="23">
        <v>1</v>
      </c>
      <c r="B555" s="23" t="s">
        <v>120</v>
      </c>
      <c r="C555" s="30" t="s">
        <v>24</v>
      </c>
      <c r="D555" s="3" t="s">
        <v>88</v>
      </c>
      <c r="E555" s="503">
        <v>1980</v>
      </c>
      <c r="F555" s="385">
        <v>17</v>
      </c>
      <c r="G555" s="444">
        <v>150</v>
      </c>
      <c r="H555" s="445">
        <v>196</v>
      </c>
      <c r="I555" s="446">
        <v>346</v>
      </c>
      <c r="J555" s="444">
        <v>75</v>
      </c>
      <c r="K555" s="445">
        <v>141</v>
      </c>
      <c r="L555" s="446">
        <v>216</v>
      </c>
      <c r="M555" s="77"/>
      <c r="N555" s="443"/>
      <c r="O555" s="194"/>
      <c r="P555" s="26"/>
      <c r="Q555" s="5"/>
      <c r="R555" s="4"/>
      <c r="S555" s="4"/>
      <c r="T555" s="5"/>
      <c r="U555" s="4"/>
      <c r="V555" s="4"/>
      <c r="W555" s="6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485"/>
    </row>
    <row r="556" spans="1:34" s="166" customFormat="1" ht="12" hidden="1" customHeight="1" x14ac:dyDescent="0.2">
      <c r="A556" s="23">
        <v>1</v>
      </c>
      <c r="B556" s="23" t="s">
        <v>120</v>
      </c>
      <c r="C556" s="30" t="s">
        <v>24</v>
      </c>
      <c r="D556" s="3" t="s">
        <v>88</v>
      </c>
      <c r="E556" s="503">
        <v>1981</v>
      </c>
      <c r="F556" s="385">
        <v>18</v>
      </c>
      <c r="G556" s="444">
        <v>132</v>
      </c>
      <c r="H556" s="445">
        <v>177</v>
      </c>
      <c r="I556" s="446">
        <v>309</v>
      </c>
      <c r="J556" s="444">
        <v>89</v>
      </c>
      <c r="K556" s="445">
        <v>92</v>
      </c>
      <c r="L556" s="446">
        <v>181</v>
      </c>
      <c r="M556" s="77"/>
      <c r="N556" s="443"/>
      <c r="O556" s="194"/>
      <c r="P556" s="26"/>
      <c r="Q556" s="5"/>
      <c r="R556" s="4"/>
      <c r="S556" s="4"/>
      <c r="T556" s="5"/>
      <c r="U556" s="4"/>
      <c r="V556" s="4"/>
      <c r="W556" s="6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485"/>
    </row>
    <row r="557" spans="1:34" s="166" customFormat="1" ht="12" hidden="1" customHeight="1" x14ac:dyDescent="0.2">
      <c r="A557" s="23">
        <v>1</v>
      </c>
      <c r="B557" s="23" t="s">
        <v>120</v>
      </c>
      <c r="C557" s="30" t="s">
        <v>24</v>
      </c>
      <c r="D557" s="3" t="s">
        <v>88</v>
      </c>
      <c r="E557" s="503">
        <v>1982</v>
      </c>
      <c r="F557" s="385">
        <v>19</v>
      </c>
      <c r="G557" s="444">
        <v>149</v>
      </c>
      <c r="H557" s="445">
        <v>286</v>
      </c>
      <c r="I557" s="446">
        <v>435</v>
      </c>
      <c r="J557" s="444">
        <v>70</v>
      </c>
      <c r="K557" s="445">
        <v>92</v>
      </c>
      <c r="L557" s="446">
        <v>162</v>
      </c>
      <c r="M557" s="77"/>
      <c r="N557" s="443"/>
      <c r="O557" s="194"/>
      <c r="P557" s="26"/>
      <c r="Q557" s="5"/>
      <c r="R557" s="4"/>
      <c r="S557" s="4"/>
      <c r="T557" s="5"/>
      <c r="U557" s="4"/>
      <c r="V557" s="4"/>
      <c r="W557" s="6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485"/>
    </row>
    <row r="558" spans="1:34" s="166" customFormat="1" ht="12" hidden="1" customHeight="1" x14ac:dyDescent="0.2">
      <c r="A558" s="23">
        <v>1</v>
      </c>
      <c r="B558" s="23" t="s">
        <v>120</v>
      </c>
      <c r="C558" s="30" t="s">
        <v>24</v>
      </c>
      <c r="D558" s="3" t="s">
        <v>88</v>
      </c>
      <c r="E558" s="503">
        <v>1983</v>
      </c>
      <c r="F558" s="385">
        <v>20</v>
      </c>
      <c r="G558" s="444">
        <v>221</v>
      </c>
      <c r="H558" s="445">
        <v>201</v>
      </c>
      <c r="I558" s="446">
        <v>422</v>
      </c>
      <c r="J558" s="444">
        <v>98</v>
      </c>
      <c r="K558" s="445">
        <v>112</v>
      </c>
      <c r="L558" s="446">
        <v>210</v>
      </c>
      <c r="M558" s="77"/>
      <c r="N558" s="443"/>
      <c r="O558" s="194"/>
      <c r="P558" s="26"/>
      <c r="Q558" s="5"/>
      <c r="R558" s="4"/>
      <c r="S558" s="4"/>
      <c r="T558" s="5"/>
      <c r="U558" s="4"/>
      <c r="V558" s="4"/>
      <c r="W558" s="6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485"/>
    </row>
    <row r="559" spans="1:34" s="166" customFormat="1" ht="12" hidden="1" customHeight="1" x14ac:dyDescent="0.2">
      <c r="A559" s="23">
        <v>1</v>
      </c>
      <c r="B559" s="23" t="s">
        <v>120</v>
      </c>
      <c r="C559" s="30" t="s">
        <v>24</v>
      </c>
      <c r="D559" s="3" t="s">
        <v>88</v>
      </c>
      <c r="E559" s="503">
        <v>1984</v>
      </c>
      <c r="F559" s="385">
        <v>21</v>
      </c>
      <c r="G559" s="444">
        <v>202</v>
      </c>
      <c r="H559" s="445">
        <v>251</v>
      </c>
      <c r="I559" s="446">
        <v>453</v>
      </c>
      <c r="J559" s="444">
        <v>110</v>
      </c>
      <c r="K559" s="445">
        <v>113</v>
      </c>
      <c r="L559" s="446">
        <v>223</v>
      </c>
      <c r="M559" s="77">
        <v>108</v>
      </c>
      <c r="N559" s="443">
        <v>1267</v>
      </c>
      <c r="O559" s="194"/>
      <c r="P559" s="26"/>
      <c r="Q559" s="5"/>
      <c r="R559" s="4"/>
      <c r="S559" s="4"/>
      <c r="T559" s="5"/>
      <c r="U559" s="4"/>
      <c r="V559" s="4"/>
      <c r="W559" s="6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485"/>
    </row>
    <row r="560" spans="1:34" s="166" customFormat="1" ht="12" hidden="1" customHeight="1" x14ac:dyDescent="0.2">
      <c r="A560" s="23">
        <v>1</v>
      </c>
      <c r="B560" s="23" t="s">
        <v>120</v>
      </c>
      <c r="C560" s="30" t="s">
        <v>24</v>
      </c>
      <c r="D560" s="3" t="s">
        <v>88</v>
      </c>
      <c r="E560" s="503">
        <v>1985</v>
      </c>
      <c r="F560" s="385">
        <v>22</v>
      </c>
      <c r="G560" s="444">
        <v>181</v>
      </c>
      <c r="H560" s="445">
        <v>269</v>
      </c>
      <c r="I560" s="446">
        <v>450</v>
      </c>
      <c r="J560" s="444">
        <v>129</v>
      </c>
      <c r="K560" s="445">
        <v>174</v>
      </c>
      <c r="L560" s="446">
        <v>303</v>
      </c>
      <c r="M560" s="77">
        <v>128</v>
      </c>
      <c r="N560" s="443">
        <v>1442</v>
      </c>
      <c r="O560" s="194"/>
      <c r="P560" s="26"/>
      <c r="Q560" s="5"/>
      <c r="R560" s="4"/>
      <c r="S560" s="4"/>
      <c r="T560" s="5"/>
      <c r="U560" s="4"/>
      <c r="V560" s="4"/>
      <c r="W560" s="6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485"/>
    </row>
    <row r="561" spans="1:34" s="166" customFormat="1" ht="12" hidden="1" customHeight="1" x14ac:dyDescent="0.2">
      <c r="A561" s="23">
        <v>1</v>
      </c>
      <c r="B561" s="23" t="s">
        <v>120</v>
      </c>
      <c r="C561" s="30" t="s">
        <v>24</v>
      </c>
      <c r="D561" s="3" t="s">
        <v>88</v>
      </c>
      <c r="E561" s="503">
        <v>1986</v>
      </c>
      <c r="F561" s="385">
        <v>23</v>
      </c>
      <c r="G561" s="444">
        <v>164</v>
      </c>
      <c r="H561" s="445">
        <v>288</v>
      </c>
      <c r="I561" s="446">
        <v>452</v>
      </c>
      <c r="J561" s="444">
        <v>105</v>
      </c>
      <c r="K561" s="445">
        <v>112</v>
      </c>
      <c r="L561" s="446">
        <v>217</v>
      </c>
      <c r="M561" s="77">
        <v>183</v>
      </c>
      <c r="N561" s="443">
        <v>1476</v>
      </c>
      <c r="O561" s="194"/>
      <c r="P561" s="26"/>
      <c r="Q561" s="5"/>
      <c r="R561" s="4"/>
      <c r="S561" s="4"/>
      <c r="T561" s="5"/>
      <c r="U561" s="4"/>
      <c r="V561" s="4"/>
      <c r="W561" s="6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485"/>
    </row>
    <row r="562" spans="1:34" s="166" customFormat="1" ht="12" hidden="1" customHeight="1" x14ac:dyDescent="0.2">
      <c r="A562" s="23">
        <v>1</v>
      </c>
      <c r="B562" s="23" t="s">
        <v>120</v>
      </c>
      <c r="C562" s="30" t="s">
        <v>24</v>
      </c>
      <c r="D562" s="3" t="s">
        <v>88</v>
      </c>
      <c r="E562" s="503">
        <v>1987</v>
      </c>
      <c r="F562" s="385">
        <v>24</v>
      </c>
      <c r="G562" s="444">
        <v>167</v>
      </c>
      <c r="H562" s="445">
        <v>198</v>
      </c>
      <c r="I562" s="446">
        <v>365</v>
      </c>
      <c r="J562" s="444">
        <v>93</v>
      </c>
      <c r="K562" s="445">
        <v>153</v>
      </c>
      <c r="L562" s="446">
        <v>246</v>
      </c>
      <c r="M562" s="77">
        <v>245</v>
      </c>
      <c r="N562" s="443">
        <v>1477</v>
      </c>
      <c r="O562" s="194"/>
      <c r="P562" s="26"/>
      <c r="Q562" s="5"/>
      <c r="R562" s="4"/>
      <c r="S562" s="4"/>
      <c r="T562" s="5"/>
      <c r="U562" s="4"/>
      <c r="V562" s="4"/>
      <c r="W562" s="6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485"/>
    </row>
    <row r="563" spans="1:34" s="166" customFormat="1" ht="12" hidden="1" customHeight="1" x14ac:dyDescent="0.2">
      <c r="A563" s="23">
        <v>1</v>
      </c>
      <c r="B563" s="23" t="s">
        <v>120</v>
      </c>
      <c r="C563" s="30" t="s">
        <v>24</v>
      </c>
      <c r="D563" s="11" t="s">
        <v>88</v>
      </c>
      <c r="E563" s="504">
        <v>1988</v>
      </c>
      <c r="F563" s="385">
        <v>25</v>
      </c>
      <c r="G563" s="105">
        <v>187</v>
      </c>
      <c r="H563" s="106">
        <v>268</v>
      </c>
      <c r="I563" s="107">
        <v>455</v>
      </c>
      <c r="J563" s="105">
        <v>110</v>
      </c>
      <c r="K563" s="106">
        <v>250</v>
      </c>
      <c r="L563" s="107">
        <v>360</v>
      </c>
      <c r="M563" s="80">
        <v>175</v>
      </c>
      <c r="N563" s="75">
        <v>1662</v>
      </c>
      <c r="O563" s="195"/>
      <c r="P563" s="34"/>
      <c r="Q563" s="13"/>
      <c r="R563" s="12"/>
      <c r="S563" s="12"/>
      <c r="T563" s="13"/>
      <c r="U563" s="12"/>
      <c r="V563" s="12"/>
      <c r="W563" s="14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485"/>
    </row>
    <row r="564" spans="1:34" s="166" customFormat="1" ht="12" hidden="1" customHeight="1" x14ac:dyDescent="0.2">
      <c r="A564" s="23">
        <v>1</v>
      </c>
      <c r="B564" s="23" t="s">
        <v>120</v>
      </c>
      <c r="C564" s="310" t="s">
        <v>24</v>
      </c>
      <c r="D564" s="3" t="s">
        <v>88</v>
      </c>
      <c r="E564" s="503">
        <v>1989</v>
      </c>
      <c r="F564" s="385">
        <v>26</v>
      </c>
      <c r="G564" s="444">
        <v>207</v>
      </c>
      <c r="H564" s="445">
        <v>338</v>
      </c>
      <c r="I564" s="446">
        <v>545</v>
      </c>
      <c r="J564" s="444">
        <v>117</v>
      </c>
      <c r="K564" s="445">
        <v>164</v>
      </c>
      <c r="L564" s="446">
        <v>281</v>
      </c>
      <c r="M564" s="77">
        <v>259</v>
      </c>
      <c r="N564" s="443">
        <v>1684</v>
      </c>
      <c r="O564" s="194"/>
      <c r="P564" s="26"/>
      <c r="Q564" s="5"/>
      <c r="R564" s="4"/>
      <c r="S564" s="4"/>
      <c r="T564" s="5"/>
      <c r="U564" s="4"/>
      <c r="V564" s="4"/>
      <c r="W564" s="6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485"/>
    </row>
    <row r="565" spans="1:34" s="166" customFormat="1" ht="12" hidden="1" customHeight="1" x14ac:dyDescent="0.2">
      <c r="A565" s="23">
        <v>1</v>
      </c>
      <c r="B565" s="23" t="s">
        <v>120</v>
      </c>
      <c r="C565" s="30" t="s">
        <v>24</v>
      </c>
      <c r="D565" s="3" t="s">
        <v>88</v>
      </c>
      <c r="E565" s="503">
        <v>1990</v>
      </c>
      <c r="F565" s="385">
        <v>27</v>
      </c>
      <c r="G565" s="62">
        <v>188</v>
      </c>
      <c r="H565" s="95">
        <v>300</v>
      </c>
      <c r="I565" s="96">
        <v>488</v>
      </c>
      <c r="J565" s="62">
        <v>98</v>
      </c>
      <c r="K565" s="95">
        <v>215</v>
      </c>
      <c r="L565" s="96">
        <v>313</v>
      </c>
      <c r="M565" s="75">
        <v>238</v>
      </c>
      <c r="N565" s="75">
        <v>1759</v>
      </c>
      <c r="O565" s="194"/>
      <c r="P565" s="26"/>
      <c r="Q565" s="5"/>
      <c r="R565" s="4"/>
      <c r="S565" s="4"/>
      <c r="T565" s="5"/>
      <c r="U565" s="4"/>
      <c r="V565" s="4"/>
      <c r="W565" s="6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485"/>
    </row>
    <row r="566" spans="1:34" s="166" customFormat="1" ht="12" hidden="1" customHeight="1" x14ac:dyDescent="0.2">
      <c r="A566" s="23">
        <v>1</v>
      </c>
      <c r="B566" s="23" t="s">
        <v>120</v>
      </c>
      <c r="C566" s="30" t="s">
        <v>24</v>
      </c>
      <c r="D566" s="3" t="s">
        <v>88</v>
      </c>
      <c r="E566" s="503">
        <v>1991</v>
      </c>
      <c r="F566" s="385">
        <v>28</v>
      </c>
      <c r="G566" s="62">
        <v>201</v>
      </c>
      <c r="H566" s="95">
        <v>245</v>
      </c>
      <c r="I566" s="96">
        <v>446</v>
      </c>
      <c r="J566" s="62">
        <v>118</v>
      </c>
      <c r="K566" s="95">
        <v>241</v>
      </c>
      <c r="L566" s="96">
        <v>359</v>
      </c>
      <c r="M566" s="75">
        <v>289</v>
      </c>
      <c r="N566" s="75">
        <v>1829</v>
      </c>
      <c r="O566" s="194"/>
      <c r="P566" s="26"/>
      <c r="Q566" s="5"/>
      <c r="R566" s="4"/>
      <c r="S566" s="4"/>
      <c r="T566" s="5"/>
      <c r="U566" s="4"/>
      <c r="V566" s="4"/>
      <c r="W566" s="6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485"/>
    </row>
    <row r="567" spans="1:34" s="166" customFormat="1" ht="12" hidden="1" customHeight="1" x14ac:dyDescent="0.2">
      <c r="A567" s="23">
        <v>1</v>
      </c>
      <c r="B567" s="23" t="s">
        <v>120</v>
      </c>
      <c r="C567" s="30" t="s">
        <v>24</v>
      </c>
      <c r="D567" s="3" t="s">
        <v>88</v>
      </c>
      <c r="E567" s="503">
        <v>1992</v>
      </c>
      <c r="F567" s="385">
        <v>29</v>
      </c>
      <c r="G567" s="62">
        <v>220</v>
      </c>
      <c r="H567" s="95">
        <v>274</v>
      </c>
      <c r="I567" s="96">
        <v>494</v>
      </c>
      <c r="J567" s="62">
        <v>156</v>
      </c>
      <c r="K567" s="95">
        <v>262</v>
      </c>
      <c r="L567" s="96">
        <v>418</v>
      </c>
      <c r="M567" s="75">
        <v>260</v>
      </c>
      <c r="N567" s="75">
        <v>1987</v>
      </c>
      <c r="O567" s="194"/>
      <c r="P567" s="26"/>
      <c r="Q567" s="5"/>
      <c r="R567" s="4"/>
      <c r="S567" s="4"/>
      <c r="T567" s="5"/>
      <c r="U567" s="4"/>
      <c r="V567" s="4"/>
      <c r="W567" s="6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485"/>
    </row>
    <row r="568" spans="1:34" s="166" customFormat="1" ht="12" hidden="1" customHeight="1" x14ac:dyDescent="0.2">
      <c r="A568" s="23">
        <v>1</v>
      </c>
      <c r="B568" s="23" t="s">
        <v>120</v>
      </c>
      <c r="C568" s="30" t="s">
        <v>24</v>
      </c>
      <c r="D568" s="3" t="s">
        <v>88</v>
      </c>
      <c r="E568" s="503">
        <v>1993</v>
      </c>
      <c r="F568" s="385">
        <v>30</v>
      </c>
      <c r="G568" s="62">
        <v>262</v>
      </c>
      <c r="H568" s="95">
        <v>285</v>
      </c>
      <c r="I568" s="96">
        <v>547</v>
      </c>
      <c r="J568" s="62">
        <v>132</v>
      </c>
      <c r="K568" s="95">
        <v>174</v>
      </c>
      <c r="L568" s="96">
        <v>306</v>
      </c>
      <c r="M568" s="75">
        <v>228</v>
      </c>
      <c r="N568" s="75">
        <v>2065</v>
      </c>
      <c r="O568" s="194"/>
      <c r="P568" s="26"/>
      <c r="Q568" s="5"/>
      <c r="R568" s="4"/>
      <c r="S568" s="4"/>
      <c r="T568" s="5"/>
      <c r="U568" s="4"/>
      <c r="V568" s="4"/>
      <c r="W568" s="6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485"/>
    </row>
    <row r="569" spans="1:34" s="166" customFormat="1" ht="12" hidden="1" customHeight="1" x14ac:dyDescent="0.2">
      <c r="A569" s="23">
        <v>1</v>
      </c>
      <c r="B569" s="23" t="s">
        <v>120</v>
      </c>
      <c r="C569" s="30" t="s">
        <v>24</v>
      </c>
      <c r="D569" s="3" t="s">
        <v>88</v>
      </c>
      <c r="E569" s="503">
        <v>1994</v>
      </c>
      <c r="F569" s="385">
        <v>31</v>
      </c>
      <c r="G569" s="62">
        <v>280</v>
      </c>
      <c r="H569" s="95">
        <v>302</v>
      </c>
      <c r="I569" s="96">
        <v>582</v>
      </c>
      <c r="J569" s="62">
        <v>200</v>
      </c>
      <c r="K569" s="95">
        <v>219</v>
      </c>
      <c r="L569" s="96">
        <v>419</v>
      </c>
      <c r="M569" s="75">
        <v>261</v>
      </c>
      <c r="N569" s="75">
        <v>2135</v>
      </c>
      <c r="O569" s="194" t="s">
        <v>5</v>
      </c>
      <c r="P569" s="26"/>
      <c r="Q569" s="5"/>
      <c r="R569" s="4"/>
      <c r="S569" s="4"/>
      <c r="T569" s="5"/>
      <c r="U569" s="4"/>
      <c r="V569" s="4"/>
      <c r="W569" s="6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485"/>
    </row>
    <row r="570" spans="1:34" s="166" customFormat="1" ht="12" hidden="1" customHeight="1" x14ac:dyDescent="0.2">
      <c r="A570" s="23">
        <v>1</v>
      </c>
      <c r="B570" s="23" t="s">
        <v>120</v>
      </c>
      <c r="C570" s="30" t="s">
        <v>24</v>
      </c>
      <c r="D570" s="3" t="s">
        <v>88</v>
      </c>
      <c r="E570" s="503">
        <v>1995</v>
      </c>
      <c r="F570" s="385">
        <v>32</v>
      </c>
      <c r="G570" s="62">
        <v>165</v>
      </c>
      <c r="H570" s="95">
        <v>157</v>
      </c>
      <c r="I570" s="96">
        <v>322</v>
      </c>
      <c r="J570" s="62">
        <v>113</v>
      </c>
      <c r="K570" s="95">
        <v>227</v>
      </c>
      <c r="L570" s="96">
        <v>340</v>
      </c>
      <c r="M570" s="75">
        <v>232</v>
      </c>
      <c r="N570" s="75">
        <v>2243</v>
      </c>
      <c r="O570" s="194"/>
      <c r="P570" s="26"/>
      <c r="Q570" s="5"/>
      <c r="R570" s="4"/>
      <c r="S570" s="4"/>
      <c r="T570" s="5"/>
      <c r="U570" s="4"/>
      <c r="V570" s="4"/>
      <c r="W570" s="6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485"/>
    </row>
    <row r="571" spans="1:34" s="166" customFormat="1" ht="12" hidden="1" customHeight="1" x14ac:dyDescent="0.2">
      <c r="A571" s="23">
        <v>1</v>
      </c>
      <c r="B571" s="23" t="s">
        <v>120</v>
      </c>
      <c r="C571" s="30" t="s">
        <v>24</v>
      </c>
      <c r="D571" s="3" t="s">
        <v>88</v>
      </c>
      <c r="E571" s="503">
        <v>1996</v>
      </c>
      <c r="F571" s="385">
        <v>33</v>
      </c>
      <c r="G571" s="62">
        <v>150</v>
      </c>
      <c r="H571" s="95">
        <v>106</v>
      </c>
      <c r="I571" s="96">
        <v>256</v>
      </c>
      <c r="J571" s="62">
        <v>148</v>
      </c>
      <c r="K571" s="95">
        <v>130</v>
      </c>
      <c r="L571" s="96">
        <v>278</v>
      </c>
      <c r="M571" s="75">
        <v>364</v>
      </c>
      <c r="N571" s="75">
        <v>2157</v>
      </c>
      <c r="O571" s="194"/>
      <c r="P571" s="26"/>
      <c r="Q571" s="5"/>
      <c r="R571" s="4"/>
      <c r="S571" s="4"/>
      <c r="T571" s="5"/>
      <c r="U571" s="4"/>
      <c r="V571" s="4"/>
      <c r="W571" s="6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485"/>
    </row>
    <row r="572" spans="1:34" s="166" customFormat="1" ht="12" hidden="1" customHeight="1" x14ac:dyDescent="0.2">
      <c r="A572" s="23">
        <v>1</v>
      </c>
      <c r="B572" s="23" t="s">
        <v>120</v>
      </c>
      <c r="C572" s="30" t="s">
        <v>24</v>
      </c>
      <c r="D572" s="3" t="s">
        <v>88</v>
      </c>
      <c r="E572" s="503">
        <v>1997</v>
      </c>
      <c r="F572" s="385">
        <v>34</v>
      </c>
      <c r="G572" s="62">
        <v>219</v>
      </c>
      <c r="H572" s="95">
        <v>120</v>
      </c>
      <c r="I572" s="96">
        <v>339</v>
      </c>
      <c r="J572" s="62">
        <v>115</v>
      </c>
      <c r="K572" s="95">
        <v>74</v>
      </c>
      <c r="L572" s="96">
        <v>189</v>
      </c>
      <c r="M572" s="75">
        <v>362</v>
      </c>
      <c r="N572" s="75">
        <v>1981</v>
      </c>
      <c r="O572" s="194" t="s">
        <v>5</v>
      </c>
      <c r="P572" s="26"/>
      <c r="Q572" s="5"/>
      <c r="R572" s="4"/>
      <c r="S572" s="4"/>
      <c r="T572" s="5"/>
      <c r="U572" s="4"/>
      <c r="V572" s="4"/>
      <c r="W572" s="6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485"/>
    </row>
    <row r="573" spans="1:34" s="166" customFormat="1" ht="12" hidden="1" customHeight="1" x14ac:dyDescent="0.2">
      <c r="A573" s="23">
        <v>1</v>
      </c>
      <c r="B573" s="23" t="s">
        <v>120</v>
      </c>
      <c r="C573" s="30" t="s">
        <v>24</v>
      </c>
      <c r="D573" s="3" t="s">
        <v>88</v>
      </c>
      <c r="E573" s="503">
        <v>1998</v>
      </c>
      <c r="F573" s="385">
        <v>35</v>
      </c>
      <c r="G573" s="62">
        <v>132</v>
      </c>
      <c r="H573" s="95">
        <v>106</v>
      </c>
      <c r="I573" s="96">
        <v>238</v>
      </c>
      <c r="J573" s="62">
        <v>97</v>
      </c>
      <c r="K573" s="95">
        <v>42</v>
      </c>
      <c r="L573" s="96">
        <v>139</v>
      </c>
      <c r="M573" s="76">
        <v>274</v>
      </c>
      <c r="N573" s="75">
        <v>1846</v>
      </c>
      <c r="O573" s="194"/>
      <c r="P573" s="26"/>
      <c r="Q573" s="5"/>
      <c r="R573" s="4"/>
      <c r="S573" s="4"/>
      <c r="T573" s="5"/>
      <c r="U573" s="4"/>
      <c r="V573" s="4"/>
      <c r="W573" s="6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485"/>
    </row>
    <row r="574" spans="1:34" s="166" customFormat="1" ht="12" hidden="1" customHeight="1" x14ac:dyDescent="0.2">
      <c r="A574" s="23">
        <v>1</v>
      </c>
      <c r="B574" s="23" t="s">
        <v>120</v>
      </c>
      <c r="C574" s="30" t="s">
        <v>24</v>
      </c>
      <c r="D574" s="3" t="s">
        <v>88</v>
      </c>
      <c r="E574" s="503">
        <v>1999</v>
      </c>
      <c r="F574" s="385">
        <v>36</v>
      </c>
      <c r="G574" s="62">
        <v>185</v>
      </c>
      <c r="H574" s="95">
        <v>109</v>
      </c>
      <c r="I574" s="96">
        <v>294</v>
      </c>
      <c r="J574" s="62">
        <v>162</v>
      </c>
      <c r="K574" s="95">
        <v>69</v>
      </c>
      <c r="L574" s="96">
        <v>231</v>
      </c>
      <c r="M574" s="76">
        <v>209</v>
      </c>
      <c r="N574" s="75">
        <v>1865</v>
      </c>
      <c r="O574" s="194" t="s">
        <v>5</v>
      </c>
      <c r="P574" s="26"/>
      <c r="Q574" s="5"/>
      <c r="R574" s="4"/>
      <c r="S574" s="4"/>
      <c r="T574" s="5"/>
      <c r="U574" s="4"/>
      <c r="V574" s="4"/>
      <c r="W574" s="6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485"/>
    </row>
    <row r="575" spans="1:34" s="166" customFormat="1" ht="12" hidden="1" customHeight="1" x14ac:dyDescent="0.2">
      <c r="A575" s="23">
        <v>1</v>
      </c>
      <c r="B575" s="23" t="s">
        <v>120</v>
      </c>
      <c r="C575" s="30" t="s">
        <v>24</v>
      </c>
      <c r="D575" s="3" t="s">
        <v>88</v>
      </c>
      <c r="E575" s="503">
        <v>2000</v>
      </c>
      <c r="F575" s="385">
        <v>37</v>
      </c>
      <c r="G575" s="62">
        <v>159</v>
      </c>
      <c r="H575" s="95">
        <v>93</v>
      </c>
      <c r="I575" s="96">
        <v>252</v>
      </c>
      <c r="J575" s="62">
        <v>104</v>
      </c>
      <c r="K575" s="95">
        <v>51</v>
      </c>
      <c r="L575" s="96">
        <v>155</v>
      </c>
      <c r="M575" s="76">
        <v>239</v>
      </c>
      <c r="N575" s="75">
        <v>1781</v>
      </c>
      <c r="O575" s="194"/>
      <c r="P575" s="26"/>
      <c r="Q575" s="5"/>
      <c r="R575" s="4"/>
      <c r="S575" s="4"/>
      <c r="T575" s="5"/>
      <c r="U575" s="4"/>
      <c r="V575" s="4"/>
      <c r="W575" s="6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485"/>
    </row>
    <row r="576" spans="1:34" s="166" customFormat="1" ht="12" hidden="1" customHeight="1" x14ac:dyDescent="0.2">
      <c r="A576" s="23">
        <v>1</v>
      </c>
      <c r="B576" s="23" t="s">
        <v>120</v>
      </c>
      <c r="C576" s="30" t="s">
        <v>24</v>
      </c>
      <c r="D576" s="3" t="s">
        <v>88</v>
      </c>
      <c r="E576" s="503">
        <v>2001</v>
      </c>
      <c r="F576" s="385">
        <v>38</v>
      </c>
      <c r="G576" s="62">
        <v>128</v>
      </c>
      <c r="H576" s="95">
        <v>64</v>
      </c>
      <c r="I576" s="96">
        <v>192</v>
      </c>
      <c r="J576" s="62">
        <v>100</v>
      </c>
      <c r="K576" s="95">
        <v>46</v>
      </c>
      <c r="L576" s="96">
        <v>146</v>
      </c>
      <c r="M576" s="76">
        <v>305</v>
      </c>
      <c r="N576" s="75">
        <v>1622</v>
      </c>
      <c r="O576" s="194"/>
      <c r="P576" s="26"/>
      <c r="Q576" s="5"/>
      <c r="R576" s="4"/>
      <c r="S576" s="4"/>
      <c r="T576" s="5"/>
      <c r="U576" s="4"/>
      <c r="V576" s="4"/>
      <c r="W576" s="6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485"/>
    </row>
    <row r="577" spans="1:34" s="166" customFormat="1" ht="12" hidden="1" customHeight="1" x14ac:dyDescent="0.2">
      <c r="A577" s="23">
        <v>1</v>
      </c>
      <c r="B577" s="23" t="s">
        <v>120</v>
      </c>
      <c r="C577" s="30" t="s">
        <v>24</v>
      </c>
      <c r="D577" s="3" t="s">
        <v>88</v>
      </c>
      <c r="E577" s="503">
        <v>2002</v>
      </c>
      <c r="F577" s="385">
        <v>39</v>
      </c>
      <c r="G577" s="62">
        <v>112</v>
      </c>
      <c r="H577" s="95">
        <v>64</v>
      </c>
      <c r="I577" s="96">
        <v>176</v>
      </c>
      <c r="J577" s="62">
        <v>80</v>
      </c>
      <c r="K577" s="95">
        <v>35</v>
      </c>
      <c r="L577" s="96">
        <v>115</v>
      </c>
      <c r="M577" s="76">
        <v>169</v>
      </c>
      <c r="N577" s="75">
        <v>1567</v>
      </c>
      <c r="O577" s="195" t="s">
        <v>5</v>
      </c>
      <c r="P577" s="26"/>
      <c r="Q577" s="5"/>
      <c r="R577" s="4"/>
      <c r="S577" s="4"/>
      <c r="T577" s="5"/>
      <c r="U577" s="4"/>
      <c r="V577" s="4"/>
      <c r="W577" s="6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485"/>
    </row>
    <row r="578" spans="1:34" s="166" customFormat="1" ht="12" hidden="1" customHeight="1" x14ac:dyDescent="0.2">
      <c r="A578" s="23">
        <v>1</v>
      </c>
      <c r="B578" s="23" t="s">
        <v>120</v>
      </c>
      <c r="C578" s="30" t="s">
        <v>24</v>
      </c>
      <c r="D578" s="3" t="s">
        <v>88</v>
      </c>
      <c r="E578" s="503">
        <v>2003</v>
      </c>
      <c r="F578" s="385">
        <v>40</v>
      </c>
      <c r="G578" s="62">
        <v>112</v>
      </c>
      <c r="H578" s="95">
        <v>71</v>
      </c>
      <c r="I578" s="96">
        <v>183</v>
      </c>
      <c r="J578" s="62">
        <v>99</v>
      </c>
      <c r="K578" s="95">
        <v>35</v>
      </c>
      <c r="L578" s="96">
        <v>134</v>
      </c>
      <c r="M578" s="76">
        <v>207</v>
      </c>
      <c r="N578" s="75">
        <v>1494</v>
      </c>
      <c r="O578" s="194"/>
      <c r="P578" s="26"/>
      <c r="Q578" s="5"/>
      <c r="R578" s="4"/>
      <c r="S578" s="4"/>
      <c r="T578" s="5"/>
      <c r="U578" s="4"/>
      <c r="V578" s="4"/>
      <c r="W578" s="6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485"/>
    </row>
    <row r="579" spans="1:34" s="166" customFormat="1" ht="12" hidden="1" customHeight="1" x14ac:dyDescent="0.2">
      <c r="A579" s="23">
        <v>1</v>
      </c>
      <c r="B579" s="23"/>
      <c r="C579" s="30" t="s">
        <v>24</v>
      </c>
      <c r="D579" s="3" t="s">
        <v>88</v>
      </c>
      <c r="E579" s="503">
        <v>2004</v>
      </c>
      <c r="F579" s="385">
        <v>41</v>
      </c>
      <c r="G579" s="62">
        <v>108</v>
      </c>
      <c r="H579" s="95">
        <v>57</v>
      </c>
      <c r="I579" s="96">
        <v>165</v>
      </c>
      <c r="J579" s="62">
        <v>77</v>
      </c>
      <c r="K579" s="95">
        <v>19</v>
      </c>
      <c r="L579" s="96">
        <v>96</v>
      </c>
      <c r="M579" s="75">
        <v>186</v>
      </c>
      <c r="N579" s="75">
        <v>1404</v>
      </c>
      <c r="O579" s="194"/>
      <c r="P579" s="26"/>
      <c r="Q579" s="5"/>
      <c r="R579" s="4"/>
      <c r="S579" s="4"/>
      <c r="T579" s="5"/>
      <c r="U579" s="4"/>
      <c r="V579" s="4"/>
      <c r="W579" s="6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485"/>
    </row>
    <row r="580" spans="1:34" s="166" customFormat="1" ht="12" hidden="1" customHeight="1" thickBot="1" x14ac:dyDescent="0.25">
      <c r="A580" s="23">
        <v>1</v>
      </c>
      <c r="B580" s="23"/>
      <c r="C580" s="30" t="s">
        <v>24</v>
      </c>
      <c r="D580" s="3" t="s">
        <v>335</v>
      </c>
      <c r="E580" s="502">
        <v>2006</v>
      </c>
      <c r="F580" s="387">
        <v>42</v>
      </c>
      <c r="G580" s="62">
        <v>84</v>
      </c>
      <c r="H580" s="95">
        <v>51</v>
      </c>
      <c r="I580" s="96">
        <v>135</v>
      </c>
      <c r="J580" s="62">
        <v>64</v>
      </c>
      <c r="K580" s="95">
        <v>28</v>
      </c>
      <c r="L580" s="96">
        <v>92</v>
      </c>
      <c r="M580" s="75">
        <v>128</v>
      </c>
      <c r="N580" s="75">
        <v>1269</v>
      </c>
      <c r="O580" s="194"/>
      <c r="P580" s="26"/>
      <c r="Q580" s="4"/>
      <c r="R580" s="4"/>
      <c r="S580" s="4"/>
      <c r="T580" s="4"/>
      <c r="U580" s="4"/>
      <c r="V580" s="4"/>
      <c r="W580" s="4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485"/>
    </row>
    <row r="581" spans="1:34" s="166" customFormat="1" ht="12" hidden="1" customHeight="1" x14ac:dyDescent="0.2">
      <c r="A581" s="23">
        <v>1</v>
      </c>
      <c r="B581" s="23"/>
      <c r="C581" s="30" t="s">
        <v>24</v>
      </c>
      <c r="D581" s="3" t="s">
        <v>335</v>
      </c>
      <c r="E581" s="502">
        <v>2007</v>
      </c>
      <c r="F581" s="385">
        <v>0</v>
      </c>
      <c r="G581" s="62">
        <v>22</v>
      </c>
      <c r="H581" s="95">
        <v>44</v>
      </c>
      <c r="I581" s="96">
        <v>66</v>
      </c>
      <c r="J581" s="62">
        <v>36</v>
      </c>
      <c r="K581" s="95">
        <v>17</v>
      </c>
      <c r="L581" s="96">
        <v>53</v>
      </c>
      <c r="M581" s="75">
        <v>42</v>
      </c>
      <c r="N581" s="75">
        <v>1280</v>
      </c>
      <c r="O581" s="194"/>
      <c r="P581" s="26"/>
      <c r="Q581" s="5"/>
      <c r="R581" s="4"/>
      <c r="S581" s="4"/>
      <c r="T581" s="5"/>
      <c r="U581" s="4"/>
      <c r="V581" s="4"/>
      <c r="W581" s="6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485"/>
    </row>
    <row r="582" spans="1:34" s="166" customFormat="1" ht="12" hidden="1" customHeight="1" x14ac:dyDescent="0.2">
      <c r="A582" s="23">
        <v>1</v>
      </c>
      <c r="B582" s="23"/>
      <c r="C582" s="30" t="s">
        <v>24</v>
      </c>
      <c r="D582" s="3" t="s">
        <v>335</v>
      </c>
      <c r="E582" s="502">
        <v>2008</v>
      </c>
      <c r="F582" s="385">
        <v>1</v>
      </c>
      <c r="G582" s="62">
        <v>33</v>
      </c>
      <c r="H582" s="95">
        <v>22</v>
      </c>
      <c r="I582" s="96">
        <v>55</v>
      </c>
      <c r="J582" s="62">
        <v>78</v>
      </c>
      <c r="K582" s="95">
        <v>39</v>
      </c>
      <c r="L582" s="96">
        <v>117</v>
      </c>
      <c r="M582" s="75">
        <v>36</v>
      </c>
      <c r="N582" s="75">
        <v>1361</v>
      </c>
      <c r="O582" s="194"/>
      <c r="P582" s="26"/>
      <c r="Q582" s="5"/>
      <c r="R582" s="4"/>
      <c r="S582" s="4"/>
      <c r="T582" s="5"/>
      <c r="U582" s="4"/>
      <c r="V582" s="4"/>
      <c r="W582" s="6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485"/>
    </row>
    <row r="583" spans="1:34" s="166" customFormat="1" ht="12" customHeight="1" thickBot="1" x14ac:dyDescent="0.25">
      <c r="A583" s="23">
        <v>1</v>
      </c>
      <c r="B583" s="23"/>
      <c r="C583" s="30" t="s">
        <v>24</v>
      </c>
      <c r="D583" s="3" t="s">
        <v>335</v>
      </c>
      <c r="E583" s="502">
        <v>2009</v>
      </c>
      <c r="F583" s="387">
        <v>2</v>
      </c>
      <c r="G583" s="62">
        <v>25</v>
      </c>
      <c r="H583" s="95">
        <v>15</v>
      </c>
      <c r="I583" s="96">
        <v>40</v>
      </c>
      <c r="J583" s="62">
        <v>26</v>
      </c>
      <c r="K583" s="90">
        <v>13</v>
      </c>
      <c r="L583" s="378">
        <f t="shared" ref="L583" si="2">J583+K583</f>
        <v>39</v>
      </c>
      <c r="M583" s="75">
        <v>45</v>
      </c>
      <c r="N583" s="75">
        <v>1355</v>
      </c>
      <c r="O583" s="194"/>
      <c r="P583" s="26"/>
      <c r="Q583" s="5"/>
      <c r="R583" s="4"/>
      <c r="S583" s="4"/>
      <c r="T583" s="5"/>
      <c r="U583" s="4"/>
      <c r="V583" s="4"/>
      <c r="W583" s="6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485"/>
    </row>
    <row r="584" spans="1:34" s="166" customFormat="1" ht="12" customHeight="1" x14ac:dyDescent="0.2">
      <c r="A584" s="23">
        <v>1</v>
      </c>
      <c r="B584" s="23"/>
      <c r="C584" s="30"/>
      <c r="D584" s="71" t="s">
        <v>336</v>
      </c>
      <c r="E584" s="503">
        <v>2010</v>
      </c>
      <c r="F584" s="385">
        <v>0</v>
      </c>
      <c r="G584" s="62">
        <v>35</v>
      </c>
      <c r="H584" s="95">
        <v>23</v>
      </c>
      <c r="I584" s="446">
        <f>SUM(H584,G584)</f>
        <v>58</v>
      </c>
      <c r="J584" s="62">
        <v>29</v>
      </c>
      <c r="K584" s="95">
        <v>9</v>
      </c>
      <c r="L584" s="378">
        <f t="shared" ref="L584" si="3">J584+K584</f>
        <v>38</v>
      </c>
      <c r="M584" s="75">
        <v>48</v>
      </c>
      <c r="N584" s="75">
        <v>1345</v>
      </c>
      <c r="O584" s="194"/>
      <c r="P584" s="26"/>
      <c r="Q584" s="5"/>
      <c r="R584" s="4"/>
      <c r="S584" s="4"/>
      <c r="T584" s="5"/>
      <c r="U584" s="4"/>
      <c r="V584" s="4"/>
      <c r="W584" s="6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476"/>
    </row>
    <row r="585" spans="1:34" s="484" customFormat="1" ht="12" customHeight="1" x14ac:dyDescent="0.2">
      <c r="A585" s="23"/>
      <c r="B585" s="23"/>
      <c r="C585" s="30"/>
      <c r="D585" s="3"/>
      <c r="E585" s="503">
        <v>2011</v>
      </c>
      <c r="F585" s="385"/>
      <c r="G585" s="62">
        <v>21</v>
      </c>
      <c r="H585" s="95">
        <v>28</v>
      </c>
      <c r="I585" s="446">
        <f>SUM(H585,G585)</f>
        <v>49</v>
      </c>
      <c r="J585" s="62">
        <v>19</v>
      </c>
      <c r="K585" s="95">
        <v>7</v>
      </c>
      <c r="L585" s="378">
        <f t="shared" ref="L585" si="4">J585+K585</f>
        <v>26</v>
      </c>
      <c r="M585" s="75">
        <v>72</v>
      </c>
      <c r="N585" s="75">
        <v>1299</v>
      </c>
      <c r="O585" s="575"/>
      <c r="P585" s="295"/>
      <c r="Q585" s="296"/>
      <c r="R585" s="297"/>
      <c r="S585" s="297"/>
      <c r="T585" s="296"/>
      <c r="U585" s="297"/>
      <c r="V585" s="297"/>
      <c r="W585" s="300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476">
        <f>N584+L585-M585</f>
        <v>1299</v>
      </c>
    </row>
    <row r="586" spans="1:34" s="484" customFormat="1" ht="12" customHeight="1" x14ac:dyDescent="0.2">
      <c r="A586" s="23"/>
      <c r="B586" s="23"/>
      <c r="C586" s="30"/>
      <c r="D586" s="3"/>
      <c r="E586" s="503" t="s">
        <v>383</v>
      </c>
      <c r="F586" s="385"/>
      <c r="G586" s="376">
        <v>22</v>
      </c>
      <c r="H586" s="377">
        <v>33</v>
      </c>
      <c r="I586" s="378">
        <v>55</v>
      </c>
      <c r="J586" s="379">
        <v>27</v>
      </c>
      <c r="K586" s="377">
        <v>19</v>
      </c>
      <c r="L586" s="378">
        <f t="shared" ref="L586" si="5">J586+K586</f>
        <v>46</v>
      </c>
      <c r="M586" s="380">
        <v>56</v>
      </c>
      <c r="N586" s="380">
        <v>1289</v>
      </c>
      <c r="O586" s="575"/>
      <c r="P586" s="295"/>
      <c r="Q586" s="296"/>
      <c r="R586" s="297"/>
      <c r="S586" s="297"/>
      <c r="T586" s="296"/>
      <c r="U586" s="297"/>
      <c r="V586" s="297"/>
      <c r="W586" s="300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476">
        <f>N585+L586-M586</f>
        <v>1289</v>
      </c>
    </row>
    <row r="587" spans="1:34" s="484" customFormat="1" ht="12" customHeight="1" x14ac:dyDescent="0.2">
      <c r="A587" s="23"/>
      <c r="B587" s="23"/>
      <c r="C587" s="30"/>
      <c r="D587" s="3"/>
      <c r="E587" s="503">
        <v>2013</v>
      </c>
      <c r="F587" s="385"/>
      <c r="G587" s="377">
        <v>19</v>
      </c>
      <c r="H587" s="377">
        <v>18</v>
      </c>
      <c r="I587" s="378">
        <v>37</v>
      </c>
      <c r="J587" s="379">
        <v>8</v>
      </c>
      <c r="K587" s="377">
        <v>10</v>
      </c>
      <c r="L587" s="378">
        <f t="shared" ref="L587" si="6">J587+K587</f>
        <v>18</v>
      </c>
      <c r="M587" s="380">
        <v>71</v>
      </c>
      <c r="N587" s="380">
        <v>1236</v>
      </c>
      <c r="O587" s="575"/>
      <c r="P587" s="295"/>
      <c r="Q587" s="296"/>
      <c r="R587" s="297"/>
      <c r="S587" s="297"/>
      <c r="T587" s="296"/>
      <c r="U587" s="297"/>
      <c r="V587" s="297"/>
      <c r="W587" s="300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476"/>
    </row>
    <row r="588" spans="1:34" s="166" customFormat="1" ht="6.75" customHeight="1" thickBot="1" x14ac:dyDescent="0.25">
      <c r="A588" s="23"/>
      <c r="B588" s="27"/>
      <c r="C588" s="30"/>
      <c r="D588" s="3"/>
      <c r="E588" s="503"/>
      <c r="F588" s="385">
        <v>1</v>
      </c>
      <c r="G588" s="62"/>
      <c r="H588" s="95"/>
      <c r="I588" s="96"/>
      <c r="J588" s="62"/>
      <c r="K588" s="95"/>
      <c r="L588" s="96"/>
      <c r="M588" s="75"/>
      <c r="N588" s="75"/>
      <c r="O588" s="194"/>
      <c r="P588" s="26"/>
      <c r="Q588" s="5"/>
      <c r="R588" s="4"/>
      <c r="S588" s="4"/>
      <c r="T588" s="5"/>
      <c r="U588" s="4"/>
      <c r="V588" s="4"/>
      <c r="W588" s="6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485"/>
    </row>
    <row r="589" spans="1:34" s="166" customFormat="1" ht="12" hidden="1" customHeight="1" x14ac:dyDescent="0.2">
      <c r="A589" s="23">
        <v>1</v>
      </c>
      <c r="B589" s="23"/>
      <c r="C589" s="30"/>
      <c r="D589" s="3" t="s">
        <v>213</v>
      </c>
      <c r="E589" s="503">
        <v>2008</v>
      </c>
      <c r="F589" s="385">
        <v>2</v>
      </c>
      <c r="G589" s="62">
        <v>7</v>
      </c>
      <c r="H589" s="95">
        <v>0</v>
      </c>
      <c r="I589" s="96">
        <v>7</v>
      </c>
      <c r="J589" s="62">
        <v>0</v>
      </c>
      <c r="K589" s="95">
        <v>0</v>
      </c>
      <c r="L589" s="96">
        <v>0</v>
      </c>
      <c r="M589" s="75">
        <v>0</v>
      </c>
      <c r="N589" s="75">
        <v>0</v>
      </c>
      <c r="O589" s="194" t="s">
        <v>5</v>
      </c>
      <c r="P589" s="26"/>
      <c r="Q589" s="5"/>
      <c r="R589" s="4"/>
      <c r="S589" s="4"/>
      <c r="T589" s="5"/>
      <c r="U589" s="4"/>
      <c r="V589" s="4"/>
      <c r="W589" s="6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485"/>
    </row>
    <row r="590" spans="1:34" s="166" customFormat="1" ht="12" customHeight="1" x14ac:dyDescent="0.2">
      <c r="A590" s="23">
        <v>1</v>
      </c>
      <c r="B590" s="23"/>
      <c r="C590" s="30" t="s">
        <v>196</v>
      </c>
      <c r="D590" s="3" t="s">
        <v>213</v>
      </c>
      <c r="E590" s="503">
        <v>2009</v>
      </c>
      <c r="F590" s="385">
        <v>3</v>
      </c>
      <c r="G590" s="62">
        <v>7</v>
      </c>
      <c r="H590" s="95">
        <v>0</v>
      </c>
      <c r="I590" s="96">
        <v>7</v>
      </c>
      <c r="J590" s="62">
        <v>0</v>
      </c>
      <c r="K590" s="90">
        <v>0</v>
      </c>
      <c r="L590" s="378">
        <f t="shared" ref="L590" si="7">J590+K590</f>
        <v>0</v>
      </c>
      <c r="M590" s="75">
        <v>0</v>
      </c>
      <c r="N590" s="75">
        <v>0</v>
      </c>
      <c r="O590" s="194" t="s">
        <v>5</v>
      </c>
      <c r="P590" s="26"/>
      <c r="Q590" s="5"/>
      <c r="R590" s="4"/>
      <c r="S590" s="4"/>
      <c r="T590" s="5"/>
      <c r="U590" s="4"/>
      <c r="V590" s="4"/>
      <c r="W590" s="6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485"/>
    </row>
    <row r="591" spans="1:34" s="166" customFormat="1" ht="12" customHeight="1" x14ac:dyDescent="0.2">
      <c r="A591" s="23">
        <v>1</v>
      </c>
      <c r="B591" s="23"/>
      <c r="C591" s="30"/>
      <c r="D591" s="3"/>
      <c r="E591" s="503">
        <v>2010</v>
      </c>
      <c r="F591" s="385">
        <v>3</v>
      </c>
      <c r="G591" s="62">
        <v>11</v>
      </c>
      <c r="H591" s="95">
        <v>0</v>
      </c>
      <c r="I591" s="446">
        <f>SUM(H591,G591)</f>
        <v>11</v>
      </c>
      <c r="J591" s="62">
        <v>0</v>
      </c>
      <c r="K591" s="90">
        <v>0</v>
      </c>
      <c r="L591" s="378">
        <f t="shared" ref="L591" si="8">J591+K591</f>
        <v>0</v>
      </c>
      <c r="M591" s="75">
        <v>0</v>
      </c>
      <c r="N591" s="75">
        <v>25</v>
      </c>
      <c r="O591" s="194" t="s">
        <v>5</v>
      </c>
      <c r="P591" s="26"/>
      <c r="Q591" s="5"/>
      <c r="R591" s="4"/>
      <c r="S591" s="4"/>
      <c r="T591" s="5"/>
      <c r="U591" s="4"/>
      <c r="V591" s="4"/>
      <c r="W591" s="6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485"/>
    </row>
    <row r="592" spans="1:34" s="484" customFormat="1" ht="12" customHeight="1" x14ac:dyDescent="0.2">
      <c r="A592" s="23"/>
      <c r="B592" s="23"/>
      <c r="C592" s="30"/>
      <c r="D592" s="3"/>
      <c r="E592" s="503">
        <v>2011</v>
      </c>
      <c r="F592" s="385"/>
      <c r="G592" s="62">
        <v>10</v>
      </c>
      <c r="H592" s="95">
        <v>1</v>
      </c>
      <c r="I592" s="446">
        <f>SUM(H592,G592)</f>
        <v>11</v>
      </c>
      <c r="J592" s="62">
        <v>10</v>
      </c>
      <c r="K592" s="90">
        <v>1</v>
      </c>
      <c r="L592" s="378">
        <f t="shared" ref="L592" si="9">J592+K592</f>
        <v>11</v>
      </c>
      <c r="M592" s="75">
        <v>0</v>
      </c>
      <c r="N592" s="75">
        <v>19</v>
      </c>
      <c r="O592" s="194" t="s">
        <v>5</v>
      </c>
      <c r="P592" s="295"/>
      <c r="Q592" s="296"/>
      <c r="R592" s="297"/>
      <c r="S592" s="297"/>
      <c r="T592" s="296"/>
      <c r="U592" s="297"/>
      <c r="V592" s="297"/>
      <c r="W592" s="300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476">
        <v>19</v>
      </c>
    </row>
    <row r="593" spans="1:34" s="484" customFormat="1" ht="12" customHeight="1" x14ac:dyDescent="0.2">
      <c r="A593" s="23"/>
      <c r="B593" s="23"/>
      <c r="C593" s="30"/>
      <c r="D593" s="3"/>
      <c r="E593" s="503" t="s">
        <v>383</v>
      </c>
      <c r="F593" s="385"/>
      <c r="G593" s="376">
        <v>13</v>
      </c>
      <c r="H593" s="377">
        <v>7</v>
      </c>
      <c r="I593" s="378">
        <v>20</v>
      </c>
      <c r="J593" s="379">
        <v>14</v>
      </c>
      <c r="K593" s="377">
        <v>7</v>
      </c>
      <c r="L593" s="378">
        <f t="shared" ref="L593" si="10">J593+K593</f>
        <v>21</v>
      </c>
      <c r="M593" s="380">
        <v>0</v>
      </c>
      <c r="N593" s="380">
        <v>40</v>
      </c>
      <c r="O593" s="575"/>
      <c r="P593" s="295"/>
      <c r="Q593" s="296"/>
      <c r="R593" s="297"/>
      <c r="S593" s="297"/>
      <c r="T593" s="296"/>
      <c r="U593" s="297"/>
      <c r="V593" s="297"/>
      <c r="W593" s="300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476">
        <f>N592+L593-M593</f>
        <v>40</v>
      </c>
    </row>
    <row r="594" spans="1:34" s="484" customFormat="1" ht="12" customHeight="1" x14ac:dyDescent="0.2">
      <c r="A594" s="23"/>
      <c r="B594" s="23"/>
      <c r="C594" s="30"/>
      <c r="D594" s="3"/>
      <c r="E594" s="503">
        <v>2013</v>
      </c>
      <c r="F594" s="385"/>
      <c r="G594" s="377">
        <v>24</v>
      </c>
      <c r="H594" s="377">
        <v>12</v>
      </c>
      <c r="I594" s="378">
        <v>36</v>
      </c>
      <c r="J594" s="379">
        <v>5</v>
      </c>
      <c r="K594" s="377">
        <v>0</v>
      </c>
      <c r="L594" s="378">
        <f t="shared" ref="L594" si="11">J594+K594</f>
        <v>5</v>
      </c>
      <c r="M594" s="380">
        <v>0</v>
      </c>
      <c r="N594" s="380">
        <v>45</v>
      </c>
      <c r="O594" s="575"/>
      <c r="P594" s="295"/>
      <c r="Q594" s="296"/>
      <c r="R594" s="297"/>
      <c r="S594" s="297"/>
      <c r="T594" s="296"/>
      <c r="U594" s="297"/>
      <c r="V594" s="297"/>
      <c r="W594" s="300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476"/>
    </row>
    <row r="595" spans="1:34" s="166" customFormat="1" ht="6.75" customHeight="1" thickBot="1" x14ac:dyDescent="0.25">
      <c r="A595" s="23"/>
      <c r="B595" s="27"/>
      <c r="C595" s="30"/>
      <c r="D595" s="3"/>
      <c r="E595" s="503"/>
      <c r="F595" s="386">
        <v>4</v>
      </c>
      <c r="G595" s="62"/>
      <c r="H595" s="95"/>
      <c r="I595" s="96"/>
      <c r="J595" s="62"/>
      <c r="K595" s="95"/>
      <c r="L595" s="96"/>
      <c r="M595" s="75"/>
      <c r="N595" s="75"/>
      <c r="O595" s="194"/>
      <c r="P595" s="26"/>
      <c r="Q595" s="5"/>
      <c r="R595" s="4"/>
      <c r="S595" s="4"/>
      <c r="T595" s="5"/>
      <c r="U595" s="4"/>
      <c r="V595" s="4"/>
      <c r="W595" s="6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485"/>
    </row>
    <row r="596" spans="1:34" s="166" customFormat="1" ht="12" hidden="1" customHeight="1" x14ac:dyDescent="0.2">
      <c r="A596" s="23">
        <v>1</v>
      </c>
      <c r="B596" s="2"/>
      <c r="C596" s="30"/>
      <c r="D596" s="11" t="s">
        <v>89</v>
      </c>
      <c r="E596" s="503">
        <v>2001</v>
      </c>
      <c r="F596" s="386">
        <v>5</v>
      </c>
      <c r="G596" s="62">
        <v>0</v>
      </c>
      <c r="H596" s="95">
        <v>0</v>
      </c>
      <c r="I596" s="96">
        <v>0</v>
      </c>
      <c r="J596" s="62">
        <v>0</v>
      </c>
      <c r="K596" s="95">
        <v>0</v>
      </c>
      <c r="L596" s="96">
        <v>0</v>
      </c>
      <c r="M596" s="76">
        <v>0</v>
      </c>
      <c r="N596" s="75">
        <v>0</v>
      </c>
      <c r="O596" s="194" t="s">
        <v>119</v>
      </c>
      <c r="P596" s="23"/>
      <c r="Q596" s="5"/>
      <c r="R596" s="4"/>
      <c r="S596" s="4"/>
      <c r="T596" s="5"/>
      <c r="U596" s="4"/>
      <c r="V596" s="4"/>
      <c r="W596" s="6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485"/>
    </row>
    <row r="597" spans="1:34" s="166" customFormat="1" ht="12" hidden="1" customHeight="1" x14ac:dyDescent="0.2">
      <c r="A597" s="23">
        <v>1</v>
      </c>
      <c r="B597" s="2"/>
      <c r="C597" s="310" t="s">
        <v>58</v>
      </c>
      <c r="D597" s="11" t="s">
        <v>89</v>
      </c>
      <c r="E597" s="503">
        <v>2002</v>
      </c>
      <c r="F597" s="386">
        <v>6</v>
      </c>
      <c r="G597" s="62">
        <v>0</v>
      </c>
      <c r="H597" s="95">
        <v>0</v>
      </c>
      <c r="I597" s="96">
        <v>0</v>
      </c>
      <c r="J597" s="62">
        <v>0</v>
      </c>
      <c r="K597" s="95">
        <v>0</v>
      </c>
      <c r="L597" s="96">
        <v>0</v>
      </c>
      <c r="M597" s="75">
        <v>0</v>
      </c>
      <c r="N597" s="75">
        <v>0</v>
      </c>
      <c r="O597" s="194"/>
      <c r="P597" s="23"/>
      <c r="Q597" s="5"/>
      <c r="R597" s="4"/>
      <c r="S597" s="4"/>
      <c r="T597" s="5"/>
      <c r="U597" s="4"/>
      <c r="V597" s="4"/>
      <c r="W597" s="6"/>
      <c r="X597" s="23"/>
      <c r="Y597" s="23">
        <v>2002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485"/>
    </row>
    <row r="598" spans="1:34" s="166" customFormat="1" ht="12" hidden="1" customHeight="1" x14ac:dyDescent="0.2">
      <c r="A598" s="23">
        <v>1</v>
      </c>
      <c r="B598" s="2"/>
      <c r="C598" s="310" t="s">
        <v>58</v>
      </c>
      <c r="D598" s="11" t="s">
        <v>89</v>
      </c>
      <c r="E598" s="503">
        <v>2003</v>
      </c>
      <c r="F598" s="386">
        <v>7</v>
      </c>
      <c r="G598" s="62">
        <v>0</v>
      </c>
      <c r="H598" s="95">
        <v>0</v>
      </c>
      <c r="I598" s="96">
        <v>0</v>
      </c>
      <c r="J598" s="62">
        <v>0</v>
      </c>
      <c r="K598" s="95">
        <v>0</v>
      </c>
      <c r="L598" s="96">
        <v>0</v>
      </c>
      <c r="M598" s="75">
        <v>0</v>
      </c>
      <c r="N598" s="75">
        <v>0</v>
      </c>
      <c r="O598" s="194"/>
      <c r="P598" s="23"/>
      <c r="Q598" s="5"/>
      <c r="R598" s="4"/>
      <c r="S598" s="4"/>
      <c r="T598" s="5"/>
      <c r="U598" s="4"/>
      <c r="V598" s="4"/>
      <c r="W598" s="6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485"/>
    </row>
    <row r="599" spans="1:34" s="166" customFormat="1" ht="12" hidden="1" customHeight="1" x14ac:dyDescent="0.2">
      <c r="A599" s="23">
        <v>1</v>
      </c>
      <c r="B599" s="2"/>
      <c r="C599" s="310" t="s">
        <v>58</v>
      </c>
      <c r="D599" s="11" t="s">
        <v>89</v>
      </c>
      <c r="E599" s="503">
        <v>2004</v>
      </c>
      <c r="F599" s="386">
        <v>8</v>
      </c>
      <c r="G599" s="62">
        <v>0</v>
      </c>
      <c r="H599" s="95">
        <v>0</v>
      </c>
      <c r="I599" s="96">
        <v>0</v>
      </c>
      <c r="J599" s="62">
        <v>0</v>
      </c>
      <c r="K599" s="95">
        <v>0</v>
      </c>
      <c r="L599" s="96">
        <v>0</v>
      </c>
      <c r="M599" s="75">
        <v>0</v>
      </c>
      <c r="N599" s="75">
        <v>0</v>
      </c>
      <c r="O599" s="195"/>
      <c r="P599" s="23"/>
      <c r="Q599" s="5"/>
      <c r="R599" s="4"/>
      <c r="S599" s="4"/>
      <c r="T599" s="5"/>
      <c r="U599" s="4"/>
      <c r="V599" s="4"/>
      <c r="W599" s="6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485"/>
    </row>
    <row r="600" spans="1:34" s="166" customFormat="1" ht="12" hidden="1" customHeight="1" thickBot="1" x14ac:dyDescent="0.25">
      <c r="A600" s="23">
        <v>1</v>
      </c>
      <c r="B600" s="23"/>
      <c r="C600" s="310" t="s">
        <v>58</v>
      </c>
      <c r="D600" s="3" t="s">
        <v>214</v>
      </c>
      <c r="E600" s="502">
        <v>2006</v>
      </c>
      <c r="F600" s="389">
        <v>9</v>
      </c>
      <c r="G600" s="62">
        <v>0</v>
      </c>
      <c r="H600" s="95">
        <v>0</v>
      </c>
      <c r="I600" s="96">
        <v>0</v>
      </c>
      <c r="J600" s="62">
        <v>0</v>
      </c>
      <c r="K600" s="95">
        <v>0</v>
      </c>
      <c r="L600" s="96">
        <v>0</v>
      </c>
      <c r="M600" s="75">
        <v>0</v>
      </c>
      <c r="N600" s="75">
        <v>0</v>
      </c>
      <c r="O600" s="195"/>
      <c r="P600" s="23"/>
      <c r="Q600" s="4"/>
      <c r="R600" s="4"/>
      <c r="S600" s="4"/>
      <c r="T600" s="4"/>
      <c r="U600" s="4"/>
      <c r="V600" s="4"/>
      <c r="W600" s="4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485"/>
    </row>
    <row r="601" spans="1:34" s="166" customFormat="1" ht="12" hidden="1" customHeight="1" x14ac:dyDescent="0.2">
      <c r="A601" s="23">
        <v>1</v>
      </c>
      <c r="B601" s="23"/>
      <c r="C601" s="310" t="s">
        <v>58</v>
      </c>
      <c r="D601" s="3" t="s">
        <v>214</v>
      </c>
      <c r="E601" s="502">
        <v>2007</v>
      </c>
      <c r="F601" s="385">
        <v>1</v>
      </c>
      <c r="G601" s="62">
        <v>7</v>
      </c>
      <c r="H601" s="95">
        <v>0</v>
      </c>
      <c r="I601" s="96">
        <v>0</v>
      </c>
      <c r="J601" s="62">
        <v>0</v>
      </c>
      <c r="K601" s="95">
        <v>0</v>
      </c>
      <c r="L601" s="96">
        <v>0</v>
      </c>
      <c r="M601" s="75">
        <v>0</v>
      </c>
      <c r="N601" s="75">
        <v>0</v>
      </c>
      <c r="O601" s="195"/>
      <c r="P601" s="23"/>
      <c r="Q601" s="5"/>
      <c r="R601" s="4"/>
      <c r="S601" s="4"/>
      <c r="T601" s="5"/>
      <c r="U601" s="4"/>
      <c r="V601" s="4"/>
      <c r="W601" s="6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485"/>
    </row>
    <row r="602" spans="1:34" s="166" customFormat="1" ht="12" hidden="1" customHeight="1" x14ac:dyDescent="0.2">
      <c r="A602" s="23">
        <v>1</v>
      </c>
      <c r="B602" s="23"/>
      <c r="C602" s="310" t="s">
        <v>58</v>
      </c>
      <c r="D602" s="3" t="s">
        <v>214</v>
      </c>
      <c r="E602" s="502">
        <v>2008</v>
      </c>
      <c r="F602" s="385">
        <v>2</v>
      </c>
      <c r="G602" s="62">
        <v>1</v>
      </c>
      <c r="H602" s="95">
        <v>0</v>
      </c>
      <c r="I602" s="96">
        <v>1</v>
      </c>
      <c r="J602" s="62">
        <v>0</v>
      </c>
      <c r="K602" s="95">
        <v>0</v>
      </c>
      <c r="L602" s="96">
        <v>0</v>
      </c>
      <c r="M602" s="75">
        <v>0</v>
      </c>
      <c r="N602" s="75">
        <v>0</v>
      </c>
      <c r="O602" s="195"/>
      <c r="P602" s="23"/>
      <c r="Q602" s="5"/>
      <c r="R602" s="4"/>
      <c r="S602" s="4"/>
      <c r="T602" s="5"/>
      <c r="U602" s="4"/>
      <c r="V602" s="4"/>
      <c r="W602" s="6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485"/>
    </row>
    <row r="603" spans="1:34" s="320" customFormat="1" ht="25.5" customHeight="1" x14ac:dyDescent="0.2">
      <c r="A603" s="571"/>
      <c r="B603" s="572"/>
      <c r="C603" s="57"/>
      <c r="D603" s="113" t="s">
        <v>200</v>
      </c>
      <c r="E603" s="500" t="s">
        <v>199</v>
      </c>
      <c r="F603" s="488">
        <v>28</v>
      </c>
      <c r="G603" s="58" t="s">
        <v>254</v>
      </c>
      <c r="H603" s="293"/>
      <c r="I603" s="294"/>
      <c r="J603" s="59" t="s">
        <v>255</v>
      </c>
      <c r="K603" s="293"/>
      <c r="L603" s="293"/>
      <c r="M603" s="84" t="s">
        <v>256</v>
      </c>
      <c r="N603" s="61" t="s">
        <v>257</v>
      </c>
      <c r="O603" s="195"/>
      <c r="P603" s="15"/>
      <c r="Q603" s="19"/>
      <c r="R603" s="17" t="s">
        <v>0</v>
      </c>
      <c r="S603" s="19"/>
      <c r="T603" s="20"/>
      <c r="U603" s="18" t="s">
        <v>0</v>
      </c>
      <c r="V603" s="21"/>
      <c r="W603" s="22" t="s">
        <v>2</v>
      </c>
      <c r="X603" s="15"/>
      <c r="Y603" s="17"/>
      <c r="Z603" s="19"/>
      <c r="AA603" s="17" t="s">
        <v>0</v>
      </c>
      <c r="AB603" s="19"/>
      <c r="AC603" s="19"/>
      <c r="AD603" s="17" t="s">
        <v>0</v>
      </c>
      <c r="AE603" s="19"/>
      <c r="AF603" s="17" t="s">
        <v>1</v>
      </c>
      <c r="AG603" s="17" t="s">
        <v>2</v>
      </c>
      <c r="AH603" s="485"/>
    </row>
    <row r="604" spans="1:34" s="166" customFormat="1" ht="9.75" customHeight="1" thickBot="1" x14ac:dyDescent="0.25">
      <c r="A604" s="23"/>
      <c r="B604" s="27"/>
      <c r="D604" s="3"/>
      <c r="E604" s="503"/>
      <c r="F604" s="389">
        <v>11</v>
      </c>
      <c r="G604" s="62"/>
      <c r="H604" s="95"/>
      <c r="I604" s="96"/>
      <c r="J604" s="62"/>
      <c r="K604" s="95"/>
      <c r="L604" s="96"/>
      <c r="M604" s="75"/>
      <c r="N604" s="76"/>
      <c r="O604" s="194"/>
      <c r="P604" s="26"/>
      <c r="Q604" s="4"/>
      <c r="R604" s="4"/>
      <c r="S604" s="4"/>
      <c r="T604" s="4"/>
      <c r="U604" s="4"/>
      <c r="V604" s="4"/>
      <c r="W604" s="4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485"/>
    </row>
    <row r="605" spans="1:34" s="166" customFormat="1" ht="12" customHeight="1" x14ac:dyDescent="0.2">
      <c r="A605" s="23">
        <v>1</v>
      </c>
      <c r="B605" s="23"/>
      <c r="C605" s="310" t="s">
        <v>58</v>
      </c>
      <c r="D605" s="3" t="s">
        <v>214</v>
      </c>
      <c r="E605" s="502">
        <v>2009</v>
      </c>
      <c r="F605" s="385">
        <v>3</v>
      </c>
      <c r="G605" s="62">
        <v>0</v>
      </c>
      <c r="H605" s="95">
        <v>0</v>
      </c>
      <c r="I605" s="96">
        <v>0</v>
      </c>
      <c r="J605" s="62">
        <v>0</v>
      </c>
      <c r="K605" s="90">
        <v>0</v>
      </c>
      <c r="L605" s="96">
        <v>0</v>
      </c>
      <c r="M605" s="75">
        <v>0</v>
      </c>
      <c r="N605" s="75">
        <v>0</v>
      </c>
      <c r="O605" s="195"/>
      <c r="P605" s="23"/>
      <c r="Q605" s="5"/>
      <c r="R605" s="4"/>
      <c r="S605" s="4"/>
      <c r="T605" s="5"/>
      <c r="U605" s="4"/>
      <c r="V605" s="4"/>
      <c r="W605" s="6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485"/>
    </row>
    <row r="606" spans="1:34" s="166" customFormat="1" ht="12" customHeight="1" x14ac:dyDescent="0.2">
      <c r="A606" s="23">
        <v>1</v>
      </c>
      <c r="B606" s="23"/>
      <c r="C606" s="310"/>
      <c r="D606" s="11"/>
      <c r="E606" s="503">
        <v>2010</v>
      </c>
      <c r="F606" s="385">
        <v>4</v>
      </c>
      <c r="G606" s="62">
        <v>0</v>
      </c>
      <c r="H606" s="95">
        <v>0</v>
      </c>
      <c r="I606" s="446">
        <f>SUM(H606,G606)</f>
        <v>0</v>
      </c>
      <c r="J606" s="62">
        <v>0</v>
      </c>
      <c r="K606" s="90">
        <v>0</v>
      </c>
      <c r="L606" s="446">
        <f>SUM(K606,J606)</f>
        <v>0</v>
      </c>
      <c r="M606" s="75">
        <v>0</v>
      </c>
      <c r="N606" s="75">
        <v>0</v>
      </c>
      <c r="O606" s="194"/>
      <c r="P606" s="23"/>
      <c r="Q606" s="5"/>
      <c r="R606" s="4"/>
      <c r="S606" s="4"/>
      <c r="T606" s="5"/>
      <c r="U606" s="4"/>
      <c r="V606" s="4"/>
      <c r="W606" s="6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476"/>
    </row>
    <row r="607" spans="1:34" s="484" customFormat="1" ht="12" customHeight="1" x14ac:dyDescent="0.2">
      <c r="A607" s="23"/>
      <c r="B607" s="23"/>
      <c r="C607" s="310"/>
      <c r="D607" s="11"/>
      <c r="E607" s="503">
        <v>2011</v>
      </c>
      <c r="F607" s="385"/>
      <c r="G607" s="62">
        <v>32</v>
      </c>
      <c r="H607" s="95">
        <v>0</v>
      </c>
      <c r="I607" s="446">
        <f>SUM(H607,G607)</f>
        <v>32</v>
      </c>
      <c r="J607" s="62">
        <v>0</v>
      </c>
      <c r="K607" s="90">
        <v>0</v>
      </c>
      <c r="L607" s="446">
        <f>SUM(K607,J607)</f>
        <v>0</v>
      </c>
      <c r="M607" s="75">
        <v>0</v>
      </c>
      <c r="N607" s="75">
        <v>0</v>
      </c>
      <c r="O607" s="575"/>
      <c r="P607" s="63"/>
      <c r="Q607" s="296"/>
      <c r="R607" s="297"/>
      <c r="S607" s="297"/>
      <c r="T607" s="296"/>
      <c r="U607" s="297"/>
      <c r="V607" s="297"/>
      <c r="W607" s="300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476">
        <f>N606+L607-M607</f>
        <v>0</v>
      </c>
    </row>
    <row r="608" spans="1:34" s="484" customFormat="1" ht="12" customHeight="1" x14ac:dyDescent="0.2">
      <c r="A608" s="23"/>
      <c r="B608" s="23"/>
      <c r="C608" s="310"/>
      <c r="D608" s="11"/>
      <c r="E608" s="503" t="s">
        <v>383</v>
      </c>
      <c r="F608" s="385"/>
      <c r="G608" s="376">
        <v>11</v>
      </c>
      <c r="H608" s="377">
        <v>0</v>
      </c>
      <c r="I608" s="378">
        <v>11</v>
      </c>
      <c r="J608" s="379">
        <v>32</v>
      </c>
      <c r="K608" s="377">
        <v>1</v>
      </c>
      <c r="L608" s="378">
        <v>33</v>
      </c>
      <c r="M608" s="380">
        <v>0</v>
      </c>
      <c r="N608" s="380">
        <v>33</v>
      </c>
      <c r="O608" s="575"/>
      <c r="P608" s="63"/>
      <c r="Q608" s="296"/>
      <c r="R608" s="297"/>
      <c r="S608" s="297"/>
      <c r="T608" s="296"/>
      <c r="U608" s="297"/>
      <c r="V608" s="297"/>
      <c r="W608" s="300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476">
        <f>N607+L608-M608</f>
        <v>33</v>
      </c>
    </row>
    <row r="609" spans="1:34" s="485" customFormat="1" ht="12" customHeight="1" x14ac:dyDescent="0.2">
      <c r="A609" s="23"/>
      <c r="B609" s="23"/>
      <c r="C609" s="310"/>
      <c r="D609" s="11"/>
      <c r="E609" s="503">
        <v>2013</v>
      </c>
      <c r="F609" s="385"/>
      <c r="G609" s="377">
        <v>2</v>
      </c>
      <c r="H609" s="377">
        <v>0</v>
      </c>
      <c r="I609" s="378">
        <v>2</v>
      </c>
      <c r="J609" s="379">
        <v>0</v>
      </c>
      <c r="K609" s="377">
        <v>0</v>
      </c>
      <c r="L609" s="378">
        <v>0</v>
      </c>
      <c r="M609" s="380">
        <v>0</v>
      </c>
      <c r="N609" s="380">
        <v>33</v>
      </c>
      <c r="O609" s="575"/>
      <c r="P609" s="63"/>
      <c r="Q609" s="296"/>
      <c r="R609" s="297"/>
      <c r="S609" s="297"/>
      <c r="T609" s="296"/>
      <c r="U609" s="297"/>
      <c r="V609" s="297"/>
      <c r="W609" s="300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476"/>
    </row>
    <row r="610" spans="1:34" s="191" customFormat="1" ht="6.75" customHeight="1" x14ac:dyDescent="0.2">
      <c r="A610" s="23"/>
      <c r="B610" s="23"/>
      <c r="C610" s="310"/>
      <c r="D610" s="3"/>
      <c r="E610" s="503"/>
      <c r="F610" s="385">
        <v>1</v>
      </c>
      <c r="G610" s="62"/>
      <c r="H610" s="95"/>
      <c r="I610" s="96"/>
      <c r="J610" s="62"/>
      <c r="K610" s="95"/>
      <c r="L610" s="96"/>
      <c r="M610" s="75"/>
      <c r="N610" s="75"/>
      <c r="O610" s="194"/>
      <c r="P610" s="26"/>
      <c r="Q610" s="5"/>
      <c r="R610" s="4"/>
      <c r="S610" s="4"/>
      <c r="T610" s="5"/>
      <c r="U610" s="4"/>
      <c r="V610" s="4"/>
      <c r="W610" s="6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485"/>
    </row>
    <row r="611" spans="1:34" s="191" customFormat="1" ht="12" hidden="1" customHeight="1" x14ac:dyDescent="0.2">
      <c r="A611" s="23">
        <v>1</v>
      </c>
      <c r="B611" s="23" t="s">
        <v>121</v>
      </c>
      <c r="C611" s="310"/>
      <c r="D611" s="11" t="s">
        <v>90</v>
      </c>
      <c r="E611" s="503">
        <v>1984</v>
      </c>
      <c r="F611" s="385">
        <v>6</v>
      </c>
      <c r="G611" s="444">
        <v>14</v>
      </c>
      <c r="H611" s="445">
        <v>35</v>
      </c>
      <c r="I611" s="446">
        <v>49</v>
      </c>
      <c r="J611" s="62">
        <v>0</v>
      </c>
      <c r="K611" s="95">
        <v>0</v>
      </c>
      <c r="L611" s="96">
        <v>0</v>
      </c>
      <c r="M611" s="76">
        <v>0</v>
      </c>
      <c r="N611" s="77">
        <v>34</v>
      </c>
      <c r="O611" s="194"/>
      <c r="P611" s="26"/>
      <c r="Q611" s="5"/>
      <c r="R611" s="4"/>
      <c r="S611" s="4"/>
      <c r="T611" s="5"/>
      <c r="U611" s="4"/>
      <c r="V611" s="4"/>
      <c r="W611" s="6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485"/>
    </row>
    <row r="612" spans="1:34" s="191" customFormat="1" ht="12" hidden="1" customHeight="1" x14ac:dyDescent="0.2">
      <c r="A612" s="23">
        <v>1</v>
      </c>
      <c r="B612" s="23" t="s">
        <v>121</v>
      </c>
      <c r="C612" s="310" t="s">
        <v>25</v>
      </c>
      <c r="D612" s="11" t="s">
        <v>90</v>
      </c>
      <c r="E612" s="503">
        <v>1985</v>
      </c>
      <c r="F612" s="385">
        <v>7</v>
      </c>
      <c r="G612" s="444">
        <v>11</v>
      </c>
      <c r="H612" s="445">
        <v>10</v>
      </c>
      <c r="I612" s="446">
        <v>21</v>
      </c>
      <c r="J612" s="62">
        <v>0</v>
      </c>
      <c r="K612" s="95">
        <v>0</v>
      </c>
      <c r="L612" s="96">
        <v>0</v>
      </c>
      <c r="M612" s="77">
        <v>2</v>
      </c>
      <c r="N612" s="77">
        <v>32</v>
      </c>
      <c r="O612" s="194"/>
      <c r="P612" s="26"/>
      <c r="Q612" s="5"/>
      <c r="R612" s="4"/>
      <c r="S612" s="4"/>
      <c r="T612" s="5"/>
      <c r="U612" s="4"/>
      <c r="V612" s="4"/>
      <c r="W612" s="6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485"/>
    </row>
    <row r="613" spans="1:34" s="191" customFormat="1" ht="12" hidden="1" customHeight="1" x14ac:dyDescent="0.2">
      <c r="A613" s="23">
        <v>1</v>
      </c>
      <c r="B613" s="23" t="s">
        <v>121</v>
      </c>
      <c r="C613" s="310" t="s">
        <v>25</v>
      </c>
      <c r="D613" s="11" t="s">
        <v>90</v>
      </c>
      <c r="E613" s="503">
        <v>1986</v>
      </c>
      <c r="F613" s="385">
        <v>8</v>
      </c>
      <c r="G613" s="444">
        <v>4</v>
      </c>
      <c r="H613" s="445">
        <v>11</v>
      </c>
      <c r="I613" s="446">
        <v>15</v>
      </c>
      <c r="J613" s="444">
        <v>6</v>
      </c>
      <c r="K613" s="445">
        <v>15</v>
      </c>
      <c r="L613" s="446">
        <v>21</v>
      </c>
      <c r="M613" s="77">
        <v>1</v>
      </c>
      <c r="N613" s="77">
        <v>52</v>
      </c>
      <c r="O613" s="194"/>
      <c r="P613" s="26"/>
      <c r="Q613" s="5"/>
      <c r="R613" s="4"/>
      <c r="S613" s="4"/>
      <c r="T613" s="5"/>
      <c r="U613" s="4"/>
      <c r="V613" s="4"/>
      <c r="W613" s="6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485"/>
    </row>
    <row r="614" spans="1:34" s="191" customFormat="1" ht="12" hidden="1" customHeight="1" x14ac:dyDescent="0.2">
      <c r="A614" s="23">
        <v>1</v>
      </c>
      <c r="B614" s="23" t="s">
        <v>121</v>
      </c>
      <c r="C614" s="310" t="s">
        <v>25</v>
      </c>
      <c r="D614" s="11" t="s">
        <v>90</v>
      </c>
      <c r="E614" s="503">
        <v>1987</v>
      </c>
      <c r="F614" s="385">
        <v>9</v>
      </c>
      <c r="G614" s="444">
        <v>32</v>
      </c>
      <c r="H614" s="445">
        <v>6</v>
      </c>
      <c r="I614" s="446">
        <v>38</v>
      </c>
      <c r="J614" s="444">
        <v>4</v>
      </c>
      <c r="K614" s="445">
        <v>5</v>
      </c>
      <c r="L614" s="446">
        <v>9</v>
      </c>
      <c r="M614" s="76">
        <v>0</v>
      </c>
      <c r="N614" s="77">
        <v>61</v>
      </c>
      <c r="O614" s="194"/>
      <c r="P614" s="26"/>
      <c r="Q614" s="5"/>
      <c r="R614" s="4"/>
      <c r="S614" s="4"/>
      <c r="T614" s="5"/>
      <c r="U614" s="4"/>
      <c r="V614" s="4"/>
      <c r="W614" s="6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485"/>
    </row>
    <row r="615" spans="1:34" s="191" customFormat="1" ht="12" hidden="1" customHeight="1" x14ac:dyDescent="0.2">
      <c r="A615" s="23">
        <v>1</v>
      </c>
      <c r="B615" s="23" t="s">
        <v>121</v>
      </c>
      <c r="C615" s="310" t="s">
        <v>25</v>
      </c>
      <c r="D615" s="11" t="s">
        <v>90</v>
      </c>
      <c r="E615" s="503">
        <v>1988</v>
      </c>
      <c r="F615" s="385">
        <v>10</v>
      </c>
      <c r="G615" s="444">
        <v>38</v>
      </c>
      <c r="H615" s="445">
        <v>67</v>
      </c>
      <c r="I615" s="446">
        <v>105</v>
      </c>
      <c r="J615" s="444">
        <v>9</v>
      </c>
      <c r="K615" s="445">
        <v>2</v>
      </c>
      <c r="L615" s="446">
        <v>11</v>
      </c>
      <c r="M615" s="76">
        <v>0</v>
      </c>
      <c r="N615" s="77">
        <v>72</v>
      </c>
      <c r="O615" s="194"/>
      <c r="P615" s="26"/>
      <c r="Q615" s="5"/>
      <c r="R615" s="4"/>
      <c r="S615" s="4"/>
      <c r="T615" s="5"/>
      <c r="U615" s="4"/>
      <c r="V615" s="4"/>
      <c r="W615" s="6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485"/>
    </row>
    <row r="616" spans="1:34" s="191" customFormat="1" ht="12" hidden="1" customHeight="1" x14ac:dyDescent="0.2">
      <c r="A616" s="23">
        <v>1</v>
      </c>
      <c r="B616" s="23" t="s">
        <v>121</v>
      </c>
      <c r="C616" s="310" t="s">
        <v>25</v>
      </c>
      <c r="D616" s="11" t="s">
        <v>90</v>
      </c>
      <c r="E616" s="503">
        <v>1989</v>
      </c>
      <c r="F616" s="385">
        <v>11</v>
      </c>
      <c r="G616" s="444">
        <v>38</v>
      </c>
      <c r="H616" s="445">
        <v>29</v>
      </c>
      <c r="I616" s="446">
        <v>67</v>
      </c>
      <c r="J616" s="444">
        <v>4</v>
      </c>
      <c r="K616" s="445">
        <v>12</v>
      </c>
      <c r="L616" s="446">
        <v>16</v>
      </c>
      <c r="M616" s="76">
        <v>0</v>
      </c>
      <c r="N616" s="77">
        <v>88</v>
      </c>
      <c r="O616" s="194"/>
      <c r="P616" s="26"/>
      <c r="Q616" s="5"/>
      <c r="R616" s="4"/>
      <c r="S616" s="4"/>
      <c r="T616" s="5"/>
      <c r="U616" s="4"/>
      <c r="V616" s="4"/>
      <c r="W616" s="6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485"/>
    </row>
    <row r="617" spans="1:34" s="191" customFormat="1" ht="12" hidden="1" customHeight="1" x14ac:dyDescent="0.2">
      <c r="A617" s="23">
        <v>1</v>
      </c>
      <c r="B617" s="23" t="s">
        <v>121</v>
      </c>
      <c r="C617" s="310" t="s">
        <v>25</v>
      </c>
      <c r="D617" s="11" t="s">
        <v>90</v>
      </c>
      <c r="E617" s="503">
        <v>1990</v>
      </c>
      <c r="F617" s="385">
        <v>12</v>
      </c>
      <c r="G617" s="62">
        <v>65</v>
      </c>
      <c r="H617" s="95">
        <v>32</v>
      </c>
      <c r="I617" s="96">
        <v>97</v>
      </c>
      <c r="J617" s="62">
        <v>14</v>
      </c>
      <c r="K617" s="95">
        <v>18</v>
      </c>
      <c r="L617" s="96">
        <v>32</v>
      </c>
      <c r="M617" s="75">
        <v>3</v>
      </c>
      <c r="N617" s="76">
        <v>107</v>
      </c>
      <c r="O617" s="194"/>
      <c r="P617" s="26"/>
      <c r="Q617" s="5"/>
      <c r="R617" s="4"/>
      <c r="S617" s="4"/>
      <c r="T617" s="5"/>
      <c r="U617" s="4"/>
      <c r="V617" s="4"/>
      <c r="W617" s="6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485"/>
    </row>
    <row r="618" spans="1:34" s="191" customFormat="1" ht="12" hidden="1" customHeight="1" x14ac:dyDescent="0.2">
      <c r="A618" s="23">
        <v>1</v>
      </c>
      <c r="B618" s="23" t="s">
        <v>121</v>
      </c>
      <c r="C618" s="310" t="s">
        <v>25</v>
      </c>
      <c r="D618" s="11" t="s">
        <v>90</v>
      </c>
      <c r="E618" s="503">
        <v>1991</v>
      </c>
      <c r="F618" s="385">
        <v>13</v>
      </c>
      <c r="G618" s="62">
        <v>59</v>
      </c>
      <c r="H618" s="95">
        <v>51</v>
      </c>
      <c r="I618" s="96">
        <v>110</v>
      </c>
      <c r="J618" s="62">
        <v>20</v>
      </c>
      <c r="K618" s="95">
        <v>29</v>
      </c>
      <c r="L618" s="96">
        <v>49</v>
      </c>
      <c r="M618" s="75">
        <v>12</v>
      </c>
      <c r="N618" s="76">
        <v>144</v>
      </c>
      <c r="O618" s="194"/>
      <c r="P618" s="26"/>
      <c r="Q618" s="5"/>
      <c r="R618" s="4"/>
      <c r="S618" s="4"/>
      <c r="T618" s="5"/>
      <c r="U618" s="4"/>
      <c r="V618" s="4"/>
      <c r="W618" s="6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485"/>
    </row>
    <row r="619" spans="1:34" s="191" customFormat="1" ht="12" hidden="1" customHeight="1" x14ac:dyDescent="0.2">
      <c r="A619" s="23">
        <v>1</v>
      </c>
      <c r="B619" s="23" t="s">
        <v>121</v>
      </c>
      <c r="C619" s="310" t="s">
        <v>25</v>
      </c>
      <c r="D619" s="11" t="s">
        <v>90</v>
      </c>
      <c r="E619" s="503">
        <v>1992</v>
      </c>
      <c r="F619" s="385">
        <v>14</v>
      </c>
      <c r="G619" s="62">
        <v>60</v>
      </c>
      <c r="H619" s="95">
        <v>21</v>
      </c>
      <c r="I619" s="96">
        <v>81</v>
      </c>
      <c r="J619" s="62">
        <v>37</v>
      </c>
      <c r="K619" s="95">
        <v>29</v>
      </c>
      <c r="L619" s="96">
        <v>66</v>
      </c>
      <c r="M619" s="75">
        <v>16</v>
      </c>
      <c r="N619" s="76">
        <v>194</v>
      </c>
      <c r="O619" s="194"/>
      <c r="P619" s="26"/>
      <c r="Q619" s="5"/>
      <c r="R619" s="4"/>
      <c r="S619" s="4"/>
      <c r="T619" s="5"/>
      <c r="U619" s="4"/>
      <c r="V619" s="4"/>
      <c r="W619" s="6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485"/>
    </row>
    <row r="620" spans="1:34" s="191" customFormat="1" ht="12" hidden="1" customHeight="1" x14ac:dyDescent="0.2">
      <c r="A620" s="23">
        <v>1</v>
      </c>
      <c r="B620" s="23" t="s">
        <v>121</v>
      </c>
      <c r="C620" s="310" t="s">
        <v>25</v>
      </c>
      <c r="D620" s="11" t="s">
        <v>90</v>
      </c>
      <c r="E620" s="503">
        <v>1993</v>
      </c>
      <c r="F620" s="385">
        <v>15</v>
      </c>
      <c r="G620" s="62">
        <v>44</v>
      </c>
      <c r="H620" s="95">
        <v>41</v>
      </c>
      <c r="I620" s="96">
        <v>85</v>
      </c>
      <c r="J620" s="62">
        <v>42</v>
      </c>
      <c r="K620" s="95">
        <v>33</v>
      </c>
      <c r="L620" s="96">
        <v>75</v>
      </c>
      <c r="M620" s="75">
        <v>0</v>
      </c>
      <c r="N620" s="76">
        <v>269</v>
      </c>
      <c r="O620" s="194"/>
      <c r="P620" s="26"/>
      <c r="Q620" s="5"/>
      <c r="R620" s="4"/>
      <c r="S620" s="4"/>
      <c r="T620" s="5"/>
      <c r="U620" s="4"/>
      <c r="V620" s="4"/>
      <c r="W620" s="6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485"/>
    </row>
    <row r="621" spans="1:34" s="191" customFormat="1" ht="12" hidden="1" customHeight="1" x14ac:dyDescent="0.2">
      <c r="A621" s="23">
        <v>1</v>
      </c>
      <c r="B621" s="23" t="s">
        <v>121</v>
      </c>
      <c r="C621" s="310" t="s">
        <v>25</v>
      </c>
      <c r="D621" s="11" t="s">
        <v>90</v>
      </c>
      <c r="E621" s="503">
        <v>1994</v>
      </c>
      <c r="F621" s="385">
        <v>16</v>
      </c>
      <c r="G621" s="62">
        <v>35</v>
      </c>
      <c r="H621" s="95">
        <v>38</v>
      </c>
      <c r="I621" s="96">
        <v>73</v>
      </c>
      <c r="J621" s="62">
        <v>15</v>
      </c>
      <c r="K621" s="95">
        <v>36</v>
      </c>
      <c r="L621" s="96">
        <v>51</v>
      </c>
      <c r="M621" s="75">
        <v>47</v>
      </c>
      <c r="N621" s="76">
        <v>273</v>
      </c>
      <c r="O621" s="194"/>
      <c r="P621" s="26"/>
      <c r="Q621" s="5"/>
      <c r="R621" s="4"/>
      <c r="S621" s="4"/>
      <c r="T621" s="5"/>
      <c r="U621" s="4"/>
      <c r="V621" s="4"/>
      <c r="W621" s="6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485"/>
    </row>
    <row r="622" spans="1:34" s="191" customFormat="1" ht="12" hidden="1" customHeight="1" x14ac:dyDescent="0.2">
      <c r="A622" s="23">
        <v>1</v>
      </c>
      <c r="B622" s="23" t="s">
        <v>121</v>
      </c>
      <c r="C622" s="310" t="s">
        <v>25</v>
      </c>
      <c r="D622" s="11" t="s">
        <v>90</v>
      </c>
      <c r="E622" s="503">
        <v>1995</v>
      </c>
      <c r="F622" s="385">
        <v>17</v>
      </c>
      <c r="G622" s="62">
        <v>76</v>
      </c>
      <c r="H622" s="95">
        <v>93</v>
      </c>
      <c r="I622" s="96">
        <v>169</v>
      </c>
      <c r="J622" s="62">
        <v>20</v>
      </c>
      <c r="K622" s="95">
        <v>37</v>
      </c>
      <c r="L622" s="96">
        <v>57</v>
      </c>
      <c r="M622" s="75">
        <v>28</v>
      </c>
      <c r="N622" s="76">
        <v>302</v>
      </c>
      <c r="O622" s="194"/>
      <c r="P622" s="26"/>
      <c r="Q622" s="5"/>
      <c r="R622" s="4"/>
      <c r="S622" s="4"/>
      <c r="T622" s="5"/>
      <c r="U622" s="4"/>
      <c r="V622" s="4"/>
      <c r="W622" s="6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485"/>
    </row>
    <row r="623" spans="1:34" s="191" customFormat="1" ht="12" hidden="1" customHeight="1" x14ac:dyDescent="0.2">
      <c r="A623" s="23">
        <v>1</v>
      </c>
      <c r="B623" s="23" t="s">
        <v>121</v>
      </c>
      <c r="C623" s="310" t="s">
        <v>25</v>
      </c>
      <c r="D623" s="11" t="s">
        <v>90</v>
      </c>
      <c r="E623" s="503">
        <v>1996</v>
      </c>
      <c r="F623" s="385">
        <v>18</v>
      </c>
      <c r="G623" s="62">
        <v>36</v>
      </c>
      <c r="H623" s="95">
        <v>40</v>
      </c>
      <c r="I623" s="96">
        <v>76</v>
      </c>
      <c r="J623" s="62">
        <v>14</v>
      </c>
      <c r="K623" s="95">
        <v>1</v>
      </c>
      <c r="L623" s="96">
        <v>15</v>
      </c>
      <c r="M623" s="75">
        <v>36</v>
      </c>
      <c r="N623" s="76">
        <v>281</v>
      </c>
      <c r="O623" s="194"/>
      <c r="P623" s="26"/>
      <c r="Q623" s="5"/>
      <c r="R623" s="4"/>
      <c r="S623" s="4"/>
      <c r="T623" s="5"/>
      <c r="U623" s="4"/>
      <c r="V623" s="4"/>
      <c r="W623" s="6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485"/>
    </row>
    <row r="624" spans="1:34" s="191" customFormat="1" ht="12" hidden="1" customHeight="1" x14ac:dyDescent="0.2">
      <c r="A624" s="23">
        <v>1</v>
      </c>
      <c r="B624" s="23" t="s">
        <v>121</v>
      </c>
      <c r="C624" s="310" t="s">
        <v>25</v>
      </c>
      <c r="D624" s="11" t="s">
        <v>90</v>
      </c>
      <c r="E624" s="503">
        <v>1997</v>
      </c>
      <c r="F624" s="385">
        <v>19</v>
      </c>
      <c r="G624" s="62">
        <v>26</v>
      </c>
      <c r="H624" s="95">
        <v>78</v>
      </c>
      <c r="I624" s="96">
        <v>104</v>
      </c>
      <c r="J624" s="62">
        <v>36</v>
      </c>
      <c r="K624" s="95">
        <v>22</v>
      </c>
      <c r="L624" s="96">
        <v>58</v>
      </c>
      <c r="M624" s="75">
        <v>25</v>
      </c>
      <c r="N624" s="76">
        <v>314</v>
      </c>
      <c r="O624" s="194"/>
      <c r="P624" s="26"/>
      <c r="Q624" s="5"/>
      <c r="R624" s="4"/>
      <c r="S624" s="4"/>
      <c r="T624" s="5"/>
      <c r="U624" s="4"/>
      <c r="V624" s="4"/>
      <c r="W624" s="6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485"/>
    </row>
    <row r="625" spans="1:34" s="191" customFormat="1" ht="12" hidden="1" customHeight="1" x14ac:dyDescent="0.2">
      <c r="A625" s="23">
        <v>1</v>
      </c>
      <c r="B625" s="23" t="s">
        <v>121</v>
      </c>
      <c r="C625" s="310" t="s">
        <v>25</v>
      </c>
      <c r="D625" s="11" t="s">
        <v>90</v>
      </c>
      <c r="E625" s="503">
        <v>1998</v>
      </c>
      <c r="F625" s="385">
        <v>20</v>
      </c>
      <c r="G625" s="62">
        <v>29</v>
      </c>
      <c r="H625" s="95">
        <v>135</v>
      </c>
      <c r="I625" s="96">
        <v>164</v>
      </c>
      <c r="J625" s="62">
        <v>31</v>
      </c>
      <c r="K625" s="95">
        <v>36</v>
      </c>
      <c r="L625" s="96">
        <v>67</v>
      </c>
      <c r="M625" s="76">
        <v>31</v>
      </c>
      <c r="N625" s="76">
        <v>350</v>
      </c>
      <c r="O625" s="194"/>
      <c r="P625" s="26"/>
      <c r="Q625" s="5"/>
      <c r="R625" s="4"/>
      <c r="S625" s="4"/>
      <c r="T625" s="5"/>
      <c r="U625" s="4"/>
      <c r="V625" s="4"/>
      <c r="W625" s="6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485"/>
    </row>
    <row r="626" spans="1:34" s="191" customFormat="1" ht="12" hidden="1" customHeight="1" x14ac:dyDescent="0.2">
      <c r="A626" s="23">
        <v>1</v>
      </c>
      <c r="B626" s="23" t="s">
        <v>121</v>
      </c>
      <c r="C626" s="310" t="s">
        <v>25</v>
      </c>
      <c r="D626" s="11" t="s">
        <v>90</v>
      </c>
      <c r="E626" s="503">
        <v>1999</v>
      </c>
      <c r="F626" s="385">
        <v>21</v>
      </c>
      <c r="G626" s="62">
        <v>15</v>
      </c>
      <c r="H626" s="95">
        <v>115</v>
      </c>
      <c r="I626" s="96">
        <v>130</v>
      </c>
      <c r="J626" s="62">
        <v>42</v>
      </c>
      <c r="K626" s="95">
        <v>27</v>
      </c>
      <c r="L626" s="96">
        <v>69</v>
      </c>
      <c r="M626" s="76">
        <v>56</v>
      </c>
      <c r="N626" s="76">
        <v>363</v>
      </c>
      <c r="O626" s="194"/>
      <c r="P626" s="26"/>
      <c r="Q626" s="5"/>
      <c r="R626" s="4"/>
      <c r="S626" s="4"/>
      <c r="T626" s="5"/>
      <c r="U626" s="4"/>
      <c r="V626" s="4"/>
      <c r="W626" s="6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485"/>
    </row>
    <row r="627" spans="1:34" s="191" customFormat="1" ht="12" hidden="1" customHeight="1" x14ac:dyDescent="0.2">
      <c r="A627" s="23">
        <v>1</v>
      </c>
      <c r="B627" s="23" t="s">
        <v>121</v>
      </c>
      <c r="C627" s="310" t="s">
        <v>25</v>
      </c>
      <c r="D627" s="11" t="s">
        <v>90</v>
      </c>
      <c r="E627" s="503">
        <v>2000</v>
      </c>
      <c r="F627" s="385">
        <v>22</v>
      </c>
      <c r="G627" s="62">
        <v>16</v>
      </c>
      <c r="H627" s="95">
        <v>35</v>
      </c>
      <c r="I627" s="96">
        <v>51</v>
      </c>
      <c r="J627" s="62">
        <v>18</v>
      </c>
      <c r="K627" s="95">
        <v>31</v>
      </c>
      <c r="L627" s="96">
        <v>49</v>
      </c>
      <c r="M627" s="76">
        <v>76</v>
      </c>
      <c r="N627" s="76">
        <v>336</v>
      </c>
      <c r="O627" s="194"/>
      <c r="P627" s="26"/>
      <c r="Q627" s="5"/>
      <c r="R627" s="4"/>
      <c r="S627" s="4"/>
      <c r="T627" s="5"/>
      <c r="U627" s="4"/>
      <c r="V627" s="4"/>
      <c r="W627" s="6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485"/>
    </row>
    <row r="628" spans="1:34" s="191" customFormat="1" ht="12" hidden="1" customHeight="1" x14ac:dyDescent="0.2">
      <c r="A628" s="23">
        <v>1</v>
      </c>
      <c r="B628" s="23" t="s">
        <v>121</v>
      </c>
      <c r="C628" s="310" t="s">
        <v>25</v>
      </c>
      <c r="D628" s="11" t="s">
        <v>90</v>
      </c>
      <c r="E628" s="503">
        <v>2001</v>
      </c>
      <c r="F628" s="385">
        <v>23</v>
      </c>
      <c r="G628" s="62">
        <v>27</v>
      </c>
      <c r="H628" s="95">
        <v>82</v>
      </c>
      <c r="I628" s="96">
        <v>109</v>
      </c>
      <c r="J628" s="62">
        <v>9</v>
      </c>
      <c r="K628" s="95">
        <v>50</v>
      </c>
      <c r="L628" s="96">
        <v>59</v>
      </c>
      <c r="M628" s="76">
        <v>66</v>
      </c>
      <c r="N628" s="76">
        <v>359</v>
      </c>
      <c r="O628" s="194" t="s">
        <v>5</v>
      </c>
      <c r="P628" s="26"/>
      <c r="Q628" s="5"/>
      <c r="R628" s="4"/>
      <c r="S628" s="4"/>
      <c r="T628" s="5"/>
      <c r="U628" s="4"/>
      <c r="V628" s="4"/>
      <c r="W628" s="6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485"/>
    </row>
    <row r="629" spans="1:34" s="191" customFormat="1" ht="12" hidden="1" customHeight="1" x14ac:dyDescent="0.2">
      <c r="A629" s="23">
        <v>1</v>
      </c>
      <c r="B629" s="23" t="s">
        <v>121</v>
      </c>
      <c r="C629" s="310" t="s">
        <v>25</v>
      </c>
      <c r="D629" s="11" t="s">
        <v>90</v>
      </c>
      <c r="E629" s="503">
        <v>2002</v>
      </c>
      <c r="F629" s="385">
        <v>24</v>
      </c>
      <c r="G629" s="62">
        <v>44</v>
      </c>
      <c r="H629" s="95">
        <v>75</v>
      </c>
      <c r="I629" s="96">
        <v>119</v>
      </c>
      <c r="J629" s="62">
        <v>24</v>
      </c>
      <c r="K629" s="95">
        <v>50</v>
      </c>
      <c r="L629" s="96">
        <v>74</v>
      </c>
      <c r="M629" s="75">
        <v>51</v>
      </c>
      <c r="N629" s="75">
        <v>382</v>
      </c>
      <c r="O629" s="194"/>
      <c r="P629" s="26"/>
      <c r="Q629" s="5"/>
      <c r="R629" s="4"/>
      <c r="S629" s="4"/>
      <c r="T629" s="5"/>
      <c r="U629" s="4"/>
      <c r="V629" s="4"/>
      <c r="W629" s="6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485"/>
    </row>
    <row r="630" spans="1:34" s="191" customFormat="1" ht="12" hidden="1" customHeight="1" x14ac:dyDescent="0.2">
      <c r="A630" s="23">
        <v>1</v>
      </c>
      <c r="B630" s="23" t="s">
        <v>121</v>
      </c>
      <c r="C630" s="310" t="s">
        <v>25</v>
      </c>
      <c r="D630" s="11" t="s">
        <v>90</v>
      </c>
      <c r="E630" s="503">
        <v>2003</v>
      </c>
      <c r="F630" s="385">
        <v>25</v>
      </c>
      <c r="G630" s="62">
        <v>52</v>
      </c>
      <c r="H630" s="95">
        <v>33</v>
      </c>
      <c r="I630" s="96">
        <v>85</v>
      </c>
      <c r="J630" s="62">
        <v>23</v>
      </c>
      <c r="K630" s="95">
        <v>37</v>
      </c>
      <c r="L630" s="96">
        <v>60</v>
      </c>
      <c r="M630" s="75">
        <v>102</v>
      </c>
      <c r="N630" s="75">
        <v>340</v>
      </c>
      <c r="O630" s="194"/>
      <c r="P630" s="26"/>
      <c r="Q630" s="5"/>
      <c r="R630" s="4"/>
      <c r="S630" s="4"/>
      <c r="T630" s="5"/>
      <c r="U630" s="4"/>
      <c r="V630" s="4"/>
      <c r="W630" s="6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485"/>
    </row>
    <row r="631" spans="1:34" s="191" customFormat="1" ht="12" hidden="1" customHeight="1" x14ac:dyDescent="0.2">
      <c r="A631" s="23">
        <v>1</v>
      </c>
      <c r="B631" s="23"/>
      <c r="C631" s="310" t="s">
        <v>25</v>
      </c>
      <c r="D631" s="11" t="s">
        <v>90</v>
      </c>
      <c r="E631" s="503">
        <v>2004</v>
      </c>
      <c r="F631" s="385">
        <v>26</v>
      </c>
      <c r="G631" s="62">
        <v>47</v>
      </c>
      <c r="H631" s="95">
        <v>11</v>
      </c>
      <c r="I631" s="96">
        <v>58</v>
      </c>
      <c r="J631" s="62">
        <v>5</v>
      </c>
      <c r="K631" s="95">
        <v>40</v>
      </c>
      <c r="L631" s="96">
        <v>45</v>
      </c>
      <c r="M631" s="75">
        <v>34</v>
      </c>
      <c r="N631" s="75">
        <v>351</v>
      </c>
      <c r="O631" s="194"/>
      <c r="P631" s="26"/>
      <c r="Q631" s="5"/>
      <c r="R631" s="4"/>
      <c r="S631" s="4"/>
      <c r="T631" s="5"/>
      <c r="U631" s="4"/>
      <c r="V631" s="4"/>
      <c r="W631" s="6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485"/>
    </row>
    <row r="632" spans="1:34" s="191" customFormat="1" ht="12" hidden="1" customHeight="1" x14ac:dyDescent="0.2">
      <c r="A632" s="23">
        <v>1</v>
      </c>
      <c r="B632" s="23"/>
      <c r="C632" s="310" t="s">
        <v>25</v>
      </c>
      <c r="D632" s="3" t="s">
        <v>215</v>
      </c>
      <c r="E632" s="502">
        <v>2006</v>
      </c>
      <c r="F632" s="385">
        <v>27</v>
      </c>
      <c r="G632" s="62">
        <v>62</v>
      </c>
      <c r="H632" s="95">
        <v>0</v>
      </c>
      <c r="I632" s="96">
        <v>62</v>
      </c>
      <c r="J632" s="62">
        <v>21</v>
      </c>
      <c r="K632" s="95">
        <v>41</v>
      </c>
      <c r="L632" s="96">
        <v>62</v>
      </c>
      <c r="M632" s="75">
        <v>56</v>
      </c>
      <c r="N632" s="73">
        <v>223</v>
      </c>
      <c r="O632" s="194" t="s">
        <v>5</v>
      </c>
      <c r="P632" s="26"/>
      <c r="Q632" s="4"/>
      <c r="R632" s="4"/>
      <c r="S632" s="4"/>
      <c r="T632" s="4"/>
      <c r="U632" s="4"/>
      <c r="V632" s="4"/>
      <c r="W632" s="4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485"/>
    </row>
    <row r="633" spans="1:34" s="191" customFormat="1" ht="12" hidden="1" customHeight="1" x14ac:dyDescent="0.2">
      <c r="A633" s="23">
        <v>1</v>
      </c>
      <c r="B633" s="23"/>
      <c r="C633" s="310" t="s">
        <v>25</v>
      </c>
      <c r="D633" s="3" t="s">
        <v>215</v>
      </c>
      <c r="E633" s="502">
        <v>2007</v>
      </c>
      <c r="F633" s="385">
        <v>3</v>
      </c>
      <c r="G633" s="62">
        <v>24</v>
      </c>
      <c r="H633" s="95">
        <v>0</v>
      </c>
      <c r="I633" s="96">
        <v>24</v>
      </c>
      <c r="J633" s="62">
        <v>26</v>
      </c>
      <c r="K633" s="95">
        <v>0</v>
      </c>
      <c r="L633" s="96">
        <v>26</v>
      </c>
      <c r="M633" s="75">
        <v>18</v>
      </c>
      <c r="N633" s="75">
        <v>286</v>
      </c>
      <c r="O633" s="194" t="s">
        <v>5</v>
      </c>
      <c r="P633" s="26"/>
      <c r="Q633" s="5"/>
      <c r="R633" s="4"/>
      <c r="S633" s="4"/>
      <c r="T633" s="5"/>
      <c r="U633" s="4"/>
      <c r="V633" s="4"/>
      <c r="W633" s="6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485"/>
    </row>
    <row r="634" spans="1:34" s="191" customFormat="1" ht="12" hidden="1" customHeight="1" x14ac:dyDescent="0.2">
      <c r="A634" s="23">
        <v>1</v>
      </c>
      <c r="B634" s="23"/>
      <c r="C634" s="310" t="s">
        <v>25</v>
      </c>
      <c r="D634" s="3" t="s">
        <v>215</v>
      </c>
      <c r="E634" s="502">
        <v>2008</v>
      </c>
      <c r="F634" s="385">
        <v>4</v>
      </c>
      <c r="G634" s="62">
        <v>11</v>
      </c>
      <c r="H634" s="95">
        <v>0</v>
      </c>
      <c r="I634" s="96">
        <v>11</v>
      </c>
      <c r="J634" s="62">
        <v>22</v>
      </c>
      <c r="K634" s="95">
        <v>3</v>
      </c>
      <c r="L634" s="96">
        <v>25</v>
      </c>
      <c r="M634" s="75">
        <v>34</v>
      </c>
      <c r="N634" s="75">
        <v>277</v>
      </c>
      <c r="O634" s="194"/>
      <c r="P634" s="26"/>
      <c r="Q634" s="5"/>
      <c r="R634" s="4"/>
      <c r="S634" s="4"/>
      <c r="T634" s="5"/>
      <c r="U634" s="4"/>
      <c r="V634" s="4"/>
      <c r="W634" s="6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485"/>
    </row>
    <row r="635" spans="1:34" s="166" customFormat="1" ht="12" customHeight="1" x14ac:dyDescent="0.2">
      <c r="A635" s="23">
        <v>1</v>
      </c>
      <c r="B635" s="23"/>
      <c r="C635" s="310" t="s">
        <v>25</v>
      </c>
      <c r="D635" s="3" t="s">
        <v>215</v>
      </c>
      <c r="E635" s="502">
        <v>2009</v>
      </c>
      <c r="F635" s="385">
        <v>5</v>
      </c>
      <c r="G635" s="62">
        <v>9</v>
      </c>
      <c r="H635" s="95">
        <v>0</v>
      </c>
      <c r="I635" s="96">
        <v>9</v>
      </c>
      <c r="J635" s="62">
        <v>16</v>
      </c>
      <c r="K635" s="90">
        <v>2</v>
      </c>
      <c r="L635" s="378">
        <f t="shared" ref="L635" si="12">J635+K635</f>
        <v>18</v>
      </c>
      <c r="M635" s="75">
        <v>21</v>
      </c>
      <c r="N635" s="75">
        <v>274</v>
      </c>
      <c r="O635" s="194"/>
      <c r="P635" s="26"/>
      <c r="Q635" s="5"/>
      <c r="R635" s="4"/>
      <c r="S635" s="4"/>
      <c r="T635" s="5"/>
      <c r="U635" s="4"/>
      <c r="V635" s="4"/>
      <c r="W635" s="6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485"/>
    </row>
    <row r="636" spans="1:34" s="166" customFormat="1" ht="12" customHeight="1" x14ac:dyDescent="0.2">
      <c r="A636" s="23">
        <v>1</v>
      </c>
      <c r="B636" s="23"/>
      <c r="C636" s="310"/>
      <c r="D636" s="11"/>
      <c r="E636" s="503">
        <v>2010</v>
      </c>
      <c r="F636" s="385">
        <v>6</v>
      </c>
      <c r="G636" s="444">
        <v>14</v>
      </c>
      <c r="H636" s="445">
        <v>0</v>
      </c>
      <c r="I636" s="446">
        <f>SUM(H636,G636)</f>
        <v>14</v>
      </c>
      <c r="J636" s="444">
        <v>24</v>
      </c>
      <c r="K636" s="447">
        <v>1</v>
      </c>
      <c r="L636" s="378">
        <f t="shared" ref="L636" si="13">J636+K636</f>
        <v>25</v>
      </c>
      <c r="M636" s="77">
        <v>23</v>
      </c>
      <c r="N636" s="77">
        <v>276</v>
      </c>
      <c r="O636" s="194"/>
      <c r="P636" s="26"/>
      <c r="Q636" s="5"/>
      <c r="R636" s="4"/>
      <c r="S636" s="4"/>
      <c r="T636" s="5"/>
      <c r="U636" s="4"/>
      <c r="V636" s="4"/>
      <c r="W636" s="6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476"/>
    </row>
    <row r="637" spans="1:34" s="484" customFormat="1" ht="12" customHeight="1" x14ac:dyDescent="0.2">
      <c r="A637" s="23"/>
      <c r="B637" s="23"/>
      <c r="C637" s="310"/>
      <c r="D637" s="11"/>
      <c r="E637" s="503">
        <v>2011</v>
      </c>
      <c r="F637" s="385"/>
      <c r="G637" s="444">
        <v>26</v>
      </c>
      <c r="H637" s="445">
        <v>5</v>
      </c>
      <c r="I637" s="446">
        <f>SUM(H637,G637)</f>
        <v>31</v>
      </c>
      <c r="J637" s="444">
        <v>9</v>
      </c>
      <c r="K637" s="447">
        <v>0</v>
      </c>
      <c r="L637" s="378">
        <f t="shared" ref="L637" si="14">J637+K637</f>
        <v>9</v>
      </c>
      <c r="M637" s="77">
        <v>35</v>
      </c>
      <c r="N637" s="77">
        <v>250</v>
      </c>
      <c r="O637" s="575"/>
      <c r="P637" s="295"/>
      <c r="Q637" s="296"/>
      <c r="R637" s="297"/>
      <c r="S637" s="297"/>
      <c r="T637" s="296"/>
      <c r="U637" s="297"/>
      <c r="V637" s="297"/>
      <c r="W637" s="300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476">
        <f>N636+L637-M637</f>
        <v>250</v>
      </c>
    </row>
    <row r="638" spans="1:34" s="484" customFormat="1" ht="12" customHeight="1" x14ac:dyDescent="0.2">
      <c r="A638" s="23"/>
      <c r="B638" s="23"/>
      <c r="C638" s="310"/>
      <c r="D638" s="11"/>
      <c r="E638" s="503" t="s">
        <v>383</v>
      </c>
      <c r="F638" s="385"/>
      <c r="G638" s="376">
        <v>24</v>
      </c>
      <c r="H638" s="377">
        <v>1</v>
      </c>
      <c r="I638" s="378">
        <v>25</v>
      </c>
      <c r="J638" s="379">
        <v>12</v>
      </c>
      <c r="K638" s="377">
        <v>0</v>
      </c>
      <c r="L638" s="378">
        <f t="shared" ref="L638" si="15">J638+K638</f>
        <v>12</v>
      </c>
      <c r="M638" s="380">
        <v>68</v>
      </c>
      <c r="N638" s="380">
        <v>194</v>
      </c>
      <c r="O638" s="575"/>
      <c r="P638" s="295"/>
      <c r="Q638" s="296"/>
      <c r="R638" s="297"/>
      <c r="S638" s="297"/>
      <c r="T638" s="296"/>
      <c r="U638" s="297"/>
      <c r="V638" s="297"/>
      <c r="W638" s="300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476">
        <f>N637+L638-M638</f>
        <v>194</v>
      </c>
    </row>
    <row r="639" spans="1:34" s="484" customFormat="1" ht="12" customHeight="1" x14ac:dyDescent="0.2">
      <c r="A639" s="23"/>
      <c r="B639" s="23"/>
      <c r="C639" s="310"/>
      <c r="D639" s="11"/>
      <c r="E639" s="503">
        <v>2013</v>
      </c>
      <c r="F639" s="385"/>
      <c r="G639" s="377">
        <v>26</v>
      </c>
      <c r="H639" s="377">
        <v>1</v>
      </c>
      <c r="I639" s="378">
        <v>27</v>
      </c>
      <c r="J639" s="379">
        <v>18</v>
      </c>
      <c r="K639" s="377">
        <v>1</v>
      </c>
      <c r="L639" s="378">
        <f t="shared" ref="L639" si="16">J639+K639</f>
        <v>19</v>
      </c>
      <c r="M639" s="380">
        <v>9</v>
      </c>
      <c r="N639" s="380">
        <v>86</v>
      </c>
      <c r="O639" s="575"/>
      <c r="P639" s="295"/>
      <c r="Q639" s="296"/>
      <c r="R639" s="297"/>
      <c r="S639" s="297"/>
      <c r="T639" s="296"/>
      <c r="U639" s="297"/>
      <c r="V639" s="297"/>
      <c r="W639" s="300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476"/>
    </row>
    <row r="640" spans="1:34" s="166" customFormat="1" ht="6.75" customHeight="1" thickBot="1" x14ac:dyDescent="0.25">
      <c r="A640" s="23"/>
      <c r="B640" s="27"/>
      <c r="C640" s="310"/>
      <c r="D640" s="11"/>
      <c r="E640" s="503"/>
      <c r="F640" s="385">
        <v>7</v>
      </c>
      <c r="G640" s="62"/>
      <c r="H640" s="95"/>
      <c r="I640" s="96"/>
      <c r="J640" s="62"/>
      <c r="K640" s="95"/>
      <c r="L640" s="96"/>
      <c r="M640" s="75"/>
      <c r="N640" s="75"/>
      <c r="O640" s="194"/>
      <c r="P640" s="26"/>
      <c r="Q640" s="5"/>
      <c r="R640" s="4"/>
      <c r="S640" s="4"/>
      <c r="T640" s="5"/>
      <c r="U640" s="4"/>
      <c r="V640" s="4"/>
      <c r="W640" s="6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485"/>
    </row>
    <row r="641" spans="1:34" s="166" customFormat="1" ht="12" hidden="1" customHeight="1" x14ac:dyDescent="0.2">
      <c r="A641" s="23">
        <v>1</v>
      </c>
      <c r="B641" s="23" t="s">
        <v>120</v>
      </c>
      <c r="C641" s="310"/>
      <c r="D641" s="3" t="s">
        <v>91</v>
      </c>
      <c r="E641" s="503">
        <v>1984</v>
      </c>
      <c r="F641" s="385">
        <v>8</v>
      </c>
      <c r="G641" s="444">
        <v>3</v>
      </c>
      <c r="H641" s="445">
        <v>24</v>
      </c>
      <c r="I641" s="446">
        <v>27</v>
      </c>
      <c r="J641" s="444">
        <v>4</v>
      </c>
      <c r="K641" s="445">
        <v>84</v>
      </c>
      <c r="L641" s="446">
        <v>88</v>
      </c>
      <c r="M641" s="77">
        <v>10</v>
      </c>
      <c r="N641" s="77">
        <v>104</v>
      </c>
      <c r="O641" s="194"/>
      <c r="P641" s="26"/>
      <c r="Q641" s="5"/>
      <c r="R641" s="4"/>
      <c r="S641" s="4"/>
      <c r="T641" s="5"/>
      <c r="U641" s="4"/>
      <c r="V641" s="4"/>
      <c r="W641" s="6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485"/>
    </row>
    <row r="642" spans="1:34" s="166" customFormat="1" ht="12" hidden="1" customHeight="1" x14ac:dyDescent="0.2">
      <c r="A642" s="23">
        <v>1</v>
      </c>
      <c r="B642" s="23" t="s">
        <v>120</v>
      </c>
      <c r="C642" s="30" t="s">
        <v>26</v>
      </c>
      <c r="D642" s="3" t="s">
        <v>91</v>
      </c>
      <c r="E642" s="503">
        <v>1985</v>
      </c>
      <c r="F642" s="385">
        <v>9</v>
      </c>
      <c r="G642" s="444">
        <v>2</v>
      </c>
      <c r="H642" s="445">
        <v>20</v>
      </c>
      <c r="I642" s="446">
        <v>22</v>
      </c>
      <c r="J642" s="444">
        <v>1</v>
      </c>
      <c r="K642" s="445">
        <v>28</v>
      </c>
      <c r="L642" s="446">
        <v>29</v>
      </c>
      <c r="M642" s="77">
        <v>11</v>
      </c>
      <c r="N642" s="77">
        <v>122</v>
      </c>
      <c r="O642" s="194"/>
      <c r="P642" s="26"/>
      <c r="Q642" s="5"/>
      <c r="R642" s="4"/>
      <c r="S642" s="4"/>
      <c r="T642" s="5"/>
      <c r="U642" s="4"/>
      <c r="V642" s="4"/>
      <c r="W642" s="6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485"/>
    </row>
    <row r="643" spans="1:34" s="166" customFormat="1" ht="12" hidden="1" customHeight="1" x14ac:dyDescent="0.2">
      <c r="A643" s="23">
        <v>1</v>
      </c>
      <c r="B643" s="23" t="s">
        <v>120</v>
      </c>
      <c r="C643" s="30" t="s">
        <v>26</v>
      </c>
      <c r="D643" s="3" t="s">
        <v>91</v>
      </c>
      <c r="E643" s="503">
        <v>1986</v>
      </c>
      <c r="F643" s="385">
        <v>10</v>
      </c>
      <c r="G643" s="444">
        <v>1</v>
      </c>
      <c r="H643" s="445">
        <v>15</v>
      </c>
      <c r="I643" s="446">
        <v>16</v>
      </c>
      <c r="J643" s="444">
        <v>3</v>
      </c>
      <c r="K643" s="445">
        <v>10</v>
      </c>
      <c r="L643" s="446">
        <v>13</v>
      </c>
      <c r="M643" s="77">
        <v>24</v>
      </c>
      <c r="N643" s="77">
        <v>111</v>
      </c>
      <c r="O643" s="194"/>
      <c r="P643" s="26"/>
      <c r="Q643" s="5"/>
      <c r="R643" s="4"/>
      <c r="S643" s="4"/>
      <c r="T643" s="5"/>
      <c r="U643" s="4"/>
      <c r="V643" s="4"/>
      <c r="W643" s="6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485"/>
    </row>
    <row r="644" spans="1:34" s="166" customFormat="1" ht="12" hidden="1" customHeight="1" x14ac:dyDescent="0.2">
      <c r="A644" s="23">
        <v>1</v>
      </c>
      <c r="B644" s="23" t="s">
        <v>120</v>
      </c>
      <c r="C644" s="30" t="s">
        <v>26</v>
      </c>
      <c r="D644" s="3" t="s">
        <v>91</v>
      </c>
      <c r="E644" s="506">
        <v>1987</v>
      </c>
      <c r="F644" s="385">
        <v>11</v>
      </c>
      <c r="G644" s="62">
        <v>0</v>
      </c>
      <c r="H644" s="95">
        <v>0</v>
      </c>
      <c r="I644" s="96">
        <v>0</v>
      </c>
      <c r="J644" s="62">
        <v>0</v>
      </c>
      <c r="K644" s="95">
        <v>0</v>
      </c>
      <c r="L644" s="96">
        <v>0</v>
      </c>
      <c r="M644" s="81">
        <v>0</v>
      </c>
      <c r="N644" s="81">
        <v>0</v>
      </c>
      <c r="O644" s="194"/>
      <c r="P644" s="26"/>
      <c r="Q644" s="5"/>
      <c r="R644" s="4"/>
      <c r="S644" s="4"/>
      <c r="T644" s="5"/>
      <c r="U644" s="4"/>
      <c r="V644" s="4"/>
      <c r="W644" s="6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485"/>
    </row>
    <row r="645" spans="1:34" s="166" customFormat="1" ht="12" hidden="1" customHeight="1" x14ac:dyDescent="0.2">
      <c r="A645" s="23">
        <v>1</v>
      </c>
      <c r="B645" s="23" t="s">
        <v>120</v>
      </c>
      <c r="C645" s="30" t="s">
        <v>26</v>
      </c>
      <c r="D645" s="11" t="s">
        <v>91</v>
      </c>
      <c r="E645" s="504">
        <v>1988</v>
      </c>
      <c r="F645" s="385">
        <v>12</v>
      </c>
      <c r="G645" s="62">
        <v>0</v>
      </c>
      <c r="H645" s="106">
        <v>0</v>
      </c>
      <c r="I645" s="107">
        <v>0</v>
      </c>
      <c r="J645" s="105">
        <v>0</v>
      </c>
      <c r="K645" s="106">
        <v>0</v>
      </c>
      <c r="L645" s="107">
        <v>0</v>
      </c>
      <c r="M645" s="80">
        <v>0</v>
      </c>
      <c r="N645" s="75">
        <v>121</v>
      </c>
      <c r="O645" s="195"/>
      <c r="P645" s="34"/>
      <c r="Q645" s="13"/>
      <c r="R645" s="12"/>
      <c r="S645" s="12"/>
      <c r="T645" s="13"/>
      <c r="U645" s="12"/>
      <c r="V645" s="12"/>
      <c r="W645" s="14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485"/>
    </row>
    <row r="646" spans="1:34" s="166" customFormat="1" ht="12" hidden="1" customHeight="1" x14ac:dyDescent="0.2">
      <c r="A646" s="23">
        <v>1</v>
      </c>
      <c r="B646" s="23" t="s">
        <v>120</v>
      </c>
      <c r="C646" s="310" t="s">
        <v>26</v>
      </c>
      <c r="D646" s="3" t="s">
        <v>91</v>
      </c>
      <c r="E646" s="503">
        <v>1989</v>
      </c>
      <c r="F646" s="385">
        <v>13</v>
      </c>
      <c r="G646" s="444">
        <v>8</v>
      </c>
      <c r="H646" s="445">
        <v>15</v>
      </c>
      <c r="I646" s="446">
        <v>23</v>
      </c>
      <c r="J646" s="444">
        <v>2</v>
      </c>
      <c r="K646" s="445">
        <v>8</v>
      </c>
      <c r="L646" s="446">
        <v>10</v>
      </c>
      <c r="M646" s="77">
        <v>14</v>
      </c>
      <c r="N646" s="77">
        <v>117</v>
      </c>
      <c r="O646" s="194"/>
      <c r="P646" s="26"/>
      <c r="Q646" s="5"/>
      <c r="R646" s="4"/>
      <c r="S646" s="4"/>
      <c r="T646" s="5"/>
      <c r="U646" s="4"/>
      <c r="V646" s="4"/>
      <c r="W646" s="6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485"/>
    </row>
    <row r="647" spans="1:34" s="166" customFormat="1" ht="12" hidden="1" customHeight="1" x14ac:dyDescent="0.2">
      <c r="A647" s="23">
        <v>1</v>
      </c>
      <c r="B647" s="23" t="s">
        <v>120</v>
      </c>
      <c r="C647" s="30" t="s">
        <v>26</v>
      </c>
      <c r="D647" s="3" t="s">
        <v>91</v>
      </c>
      <c r="E647" s="503">
        <v>1990</v>
      </c>
      <c r="F647" s="385">
        <v>14</v>
      </c>
      <c r="G647" s="62">
        <v>9</v>
      </c>
      <c r="H647" s="95">
        <v>19</v>
      </c>
      <c r="I647" s="96">
        <v>28</v>
      </c>
      <c r="J647" s="62">
        <v>3</v>
      </c>
      <c r="K647" s="95">
        <v>9</v>
      </c>
      <c r="L647" s="96">
        <v>12</v>
      </c>
      <c r="M647" s="75">
        <v>21</v>
      </c>
      <c r="N647" s="76">
        <v>108</v>
      </c>
      <c r="O647" s="194"/>
      <c r="P647" s="26"/>
      <c r="Q647" s="5"/>
      <c r="R647" s="4"/>
      <c r="S647" s="4"/>
      <c r="T647" s="5"/>
      <c r="U647" s="4"/>
      <c r="V647" s="4"/>
      <c r="W647" s="6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485"/>
    </row>
    <row r="648" spans="1:34" s="166" customFormat="1" ht="12" hidden="1" customHeight="1" x14ac:dyDescent="0.2">
      <c r="A648" s="23">
        <v>1</v>
      </c>
      <c r="B648" s="23" t="s">
        <v>120</v>
      </c>
      <c r="C648" s="30" t="s">
        <v>26</v>
      </c>
      <c r="D648" s="3" t="s">
        <v>91</v>
      </c>
      <c r="E648" s="503">
        <v>1991</v>
      </c>
      <c r="F648" s="385">
        <v>15</v>
      </c>
      <c r="G648" s="62">
        <v>4</v>
      </c>
      <c r="H648" s="95">
        <v>22</v>
      </c>
      <c r="I648" s="96">
        <v>26</v>
      </c>
      <c r="J648" s="62">
        <v>7</v>
      </c>
      <c r="K648" s="95">
        <v>14</v>
      </c>
      <c r="L648" s="96">
        <v>21</v>
      </c>
      <c r="M648" s="75">
        <v>25</v>
      </c>
      <c r="N648" s="76">
        <v>102</v>
      </c>
      <c r="O648" s="194"/>
      <c r="P648" s="26"/>
      <c r="Q648" s="5"/>
      <c r="R648" s="4"/>
      <c r="S648" s="4"/>
      <c r="T648" s="5"/>
      <c r="U648" s="4"/>
      <c r="V648" s="4"/>
      <c r="W648" s="6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485"/>
    </row>
    <row r="649" spans="1:34" s="166" customFormat="1" ht="12" hidden="1" customHeight="1" x14ac:dyDescent="0.2">
      <c r="A649" s="23">
        <v>1</v>
      </c>
      <c r="B649" s="23" t="s">
        <v>120</v>
      </c>
      <c r="C649" s="30" t="s">
        <v>26</v>
      </c>
      <c r="D649" s="3" t="s">
        <v>91</v>
      </c>
      <c r="E649" s="503">
        <v>1992</v>
      </c>
      <c r="F649" s="385">
        <v>16</v>
      </c>
      <c r="G649" s="62">
        <v>0</v>
      </c>
      <c r="H649" s="95">
        <v>32</v>
      </c>
      <c r="I649" s="96">
        <v>32</v>
      </c>
      <c r="J649" s="62">
        <v>0</v>
      </c>
      <c r="K649" s="95">
        <v>19</v>
      </c>
      <c r="L649" s="96">
        <v>19</v>
      </c>
      <c r="M649" s="75">
        <v>20</v>
      </c>
      <c r="N649" s="76">
        <v>101</v>
      </c>
      <c r="O649" s="194"/>
      <c r="P649" s="26"/>
      <c r="Q649" s="5"/>
      <c r="R649" s="4"/>
      <c r="S649" s="4"/>
      <c r="T649" s="5"/>
      <c r="U649" s="4"/>
      <c r="V649" s="4"/>
      <c r="W649" s="6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485"/>
    </row>
    <row r="650" spans="1:34" s="166" customFormat="1" ht="12" hidden="1" customHeight="1" x14ac:dyDescent="0.2">
      <c r="A650" s="23">
        <v>1</v>
      </c>
      <c r="B650" s="23" t="s">
        <v>120</v>
      </c>
      <c r="C650" s="30" t="s">
        <v>26</v>
      </c>
      <c r="D650" s="3" t="s">
        <v>91</v>
      </c>
      <c r="E650" s="503">
        <v>1993</v>
      </c>
      <c r="F650" s="385">
        <v>17</v>
      </c>
      <c r="G650" s="62">
        <v>5</v>
      </c>
      <c r="H650" s="95">
        <v>14</v>
      </c>
      <c r="I650" s="96">
        <v>19</v>
      </c>
      <c r="J650" s="62">
        <v>3</v>
      </c>
      <c r="K650" s="95">
        <v>17</v>
      </c>
      <c r="L650" s="96">
        <v>20</v>
      </c>
      <c r="M650" s="75">
        <v>9</v>
      </c>
      <c r="N650" s="76">
        <v>112</v>
      </c>
      <c r="O650" s="194"/>
      <c r="P650" s="26"/>
      <c r="Q650" s="5"/>
      <c r="R650" s="4"/>
      <c r="S650" s="4"/>
      <c r="T650" s="5"/>
      <c r="U650" s="4"/>
      <c r="V650" s="4"/>
      <c r="W650" s="6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485"/>
    </row>
    <row r="651" spans="1:34" s="166" customFormat="1" ht="12" hidden="1" customHeight="1" x14ac:dyDescent="0.2">
      <c r="A651" s="23">
        <v>1</v>
      </c>
      <c r="B651" s="23" t="s">
        <v>120</v>
      </c>
      <c r="C651" s="30" t="s">
        <v>26</v>
      </c>
      <c r="D651" s="3" t="s">
        <v>91</v>
      </c>
      <c r="E651" s="503">
        <v>1994</v>
      </c>
      <c r="F651" s="385">
        <v>18</v>
      </c>
      <c r="G651" s="62">
        <v>5</v>
      </c>
      <c r="H651" s="95">
        <v>22</v>
      </c>
      <c r="I651" s="96">
        <v>27</v>
      </c>
      <c r="J651" s="62">
        <v>2</v>
      </c>
      <c r="K651" s="95">
        <v>35</v>
      </c>
      <c r="L651" s="96">
        <v>37</v>
      </c>
      <c r="M651" s="75">
        <v>15</v>
      </c>
      <c r="N651" s="76">
        <v>22</v>
      </c>
      <c r="O651" s="194"/>
      <c r="P651" s="26"/>
      <c r="Q651" s="5"/>
      <c r="R651" s="4"/>
      <c r="S651" s="4"/>
      <c r="T651" s="5"/>
      <c r="U651" s="4"/>
      <c r="V651" s="4"/>
      <c r="W651" s="6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485"/>
    </row>
    <row r="652" spans="1:34" s="166" customFormat="1" ht="12" hidden="1" customHeight="1" x14ac:dyDescent="0.2">
      <c r="A652" s="23">
        <v>1</v>
      </c>
      <c r="B652" s="23" t="s">
        <v>120</v>
      </c>
      <c r="C652" s="30" t="s">
        <v>26</v>
      </c>
      <c r="D652" s="3" t="s">
        <v>91</v>
      </c>
      <c r="E652" s="503">
        <v>1995</v>
      </c>
      <c r="F652" s="385">
        <v>19</v>
      </c>
      <c r="G652" s="62">
        <v>1</v>
      </c>
      <c r="H652" s="95">
        <v>12</v>
      </c>
      <c r="I652" s="96">
        <v>13</v>
      </c>
      <c r="J652" s="62">
        <v>5</v>
      </c>
      <c r="K652" s="95">
        <v>24</v>
      </c>
      <c r="L652" s="96">
        <v>29</v>
      </c>
      <c r="M652" s="75">
        <v>12</v>
      </c>
      <c r="N652" s="76">
        <v>39</v>
      </c>
      <c r="O652" s="194"/>
      <c r="P652" s="26"/>
      <c r="Q652" s="5"/>
      <c r="R652" s="4"/>
      <c r="S652" s="4"/>
      <c r="T652" s="5"/>
      <c r="U652" s="4"/>
      <c r="V652" s="4"/>
      <c r="W652" s="6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485"/>
    </row>
    <row r="653" spans="1:34" s="166" customFormat="1" ht="12" hidden="1" customHeight="1" x14ac:dyDescent="0.2">
      <c r="A653" s="23">
        <v>1</v>
      </c>
      <c r="B653" s="23" t="s">
        <v>120</v>
      </c>
      <c r="C653" s="30" t="s">
        <v>26</v>
      </c>
      <c r="D653" s="3" t="s">
        <v>91</v>
      </c>
      <c r="E653" s="503">
        <v>1996</v>
      </c>
      <c r="F653" s="385">
        <v>20</v>
      </c>
      <c r="G653" s="62">
        <v>5</v>
      </c>
      <c r="H653" s="95">
        <v>6</v>
      </c>
      <c r="I653" s="96">
        <v>11</v>
      </c>
      <c r="J653" s="62">
        <v>3</v>
      </c>
      <c r="K653" s="95">
        <v>9</v>
      </c>
      <c r="L653" s="96">
        <v>12</v>
      </c>
      <c r="M653" s="75">
        <v>16</v>
      </c>
      <c r="N653" s="76">
        <v>140</v>
      </c>
      <c r="O653" s="194"/>
      <c r="P653" s="26"/>
      <c r="Q653" s="5"/>
      <c r="R653" s="4"/>
      <c r="S653" s="4"/>
      <c r="T653" s="5"/>
      <c r="U653" s="4"/>
      <c r="V653" s="4"/>
      <c r="W653" s="6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485"/>
    </row>
    <row r="654" spans="1:34" s="166" customFormat="1" ht="12" hidden="1" customHeight="1" x14ac:dyDescent="0.2">
      <c r="A654" s="23">
        <v>1</v>
      </c>
      <c r="B654" s="23" t="s">
        <v>120</v>
      </c>
      <c r="C654" s="30" t="s">
        <v>26</v>
      </c>
      <c r="D654" s="3" t="s">
        <v>91</v>
      </c>
      <c r="E654" s="503">
        <v>1997</v>
      </c>
      <c r="F654" s="385">
        <v>21</v>
      </c>
      <c r="G654" s="62">
        <v>2</v>
      </c>
      <c r="H654" s="95">
        <v>6</v>
      </c>
      <c r="I654" s="96">
        <v>8</v>
      </c>
      <c r="J654" s="62">
        <v>3</v>
      </c>
      <c r="K654" s="95">
        <v>4</v>
      </c>
      <c r="L654" s="96">
        <v>7</v>
      </c>
      <c r="M654" s="75">
        <v>12</v>
      </c>
      <c r="N654" s="76">
        <v>135</v>
      </c>
      <c r="O654" s="194"/>
      <c r="P654" s="26"/>
      <c r="Q654" s="5"/>
      <c r="R654" s="4"/>
      <c r="S654" s="4"/>
      <c r="T654" s="5"/>
      <c r="U654" s="4"/>
      <c r="V654" s="4"/>
      <c r="W654" s="6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485"/>
    </row>
    <row r="655" spans="1:34" s="166" customFormat="1" ht="12" hidden="1" customHeight="1" x14ac:dyDescent="0.2">
      <c r="A655" s="23">
        <v>1</v>
      </c>
      <c r="B655" s="23" t="s">
        <v>120</v>
      </c>
      <c r="C655" s="30" t="s">
        <v>26</v>
      </c>
      <c r="D655" s="3" t="s">
        <v>91</v>
      </c>
      <c r="E655" s="503">
        <v>1998</v>
      </c>
      <c r="F655" s="385">
        <v>22</v>
      </c>
      <c r="G655" s="62">
        <v>2</v>
      </c>
      <c r="H655" s="95">
        <v>3</v>
      </c>
      <c r="I655" s="96">
        <v>5</v>
      </c>
      <c r="J655" s="62">
        <v>1</v>
      </c>
      <c r="K655" s="95">
        <v>1</v>
      </c>
      <c r="L655" s="96">
        <v>2</v>
      </c>
      <c r="M655" s="76">
        <v>12</v>
      </c>
      <c r="N655" s="76">
        <v>125</v>
      </c>
      <c r="O655" s="194"/>
      <c r="P655" s="26"/>
      <c r="Q655" s="5"/>
      <c r="R655" s="4"/>
      <c r="S655" s="4"/>
      <c r="T655" s="5"/>
      <c r="U655" s="4"/>
      <c r="V655" s="4"/>
      <c r="W655" s="6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485"/>
    </row>
    <row r="656" spans="1:34" s="166" customFormat="1" ht="12" hidden="1" customHeight="1" x14ac:dyDescent="0.2">
      <c r="A656" s="23">
        <v>1</v>
      </c>
      <c r="B656" s="23" t="s">
        <v>120</v>
      </c>
      <c r="C656" s="30" t="s">
        <v>26</v>
      </c>
      <c r="D656" s="3" t="s">
        <v>91</v>
      </c>
      <c r="E656" s="503">
        <v>1999</v>
      </c>
      <c r="F656" s="385">
        <v>23</v>
      </c>
      <c r="G656" s="62">
        <v>12</v>
      </c>
      <c r="H656" s="95">
        <v>0</v>
      </c>
      <c r="I656" s="96">
        <v>12</v>
      </c>
      <c r="J656" s="62">
        <v>4</v>
      </c>
      <c r="K656" s="95">
        <v>0</v>
      </c>
      <c r="L656" s="96">
        <v>4</v>
      </c>
      <c r="M656" s="76">
        <v>16</v>
      </c>
      <c r="N656" s="76">
        <v>113</v>
      </c>
      <c r="O656" s="194"/>
      <c r="P656" s="26"/>
      <c r="Q656" s="5"/>
      <c r="R656" s="4"/>
      <c r="S656" s="4"/>
      <c r="T656" s="5"/>
      <c r="U656" s="4"/>
      <c r="V656" s="4"/>
      <c r="W656" s="6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485"/>
    </row>
    <row r="657" spans="1:34" s="166" customFormat="1" ht="12" hidden="1" customHeight="1" x14ac:dyDescent="0.2">
      <c r="A657" s="23">
        <v>1</v>
      </c>
      <c r="B657" s="23" t="s">
        <v>120</v>
      </c>
      <c r="C657" s="30" t="s">
        <v>26</v>
      </c>
      <c r="D657" s="3" t="s">
        <v>91</v>
      </c>
      <c r="E657" s="503">
        <v>2000</v>
      </c>
      <c r="F657" s="386">
        <v>24</v>
      </c>
      <c r="G657" s="62">
        <v>6</v>
      </c>
      <c r="H657" s="95">
        <v>0</v>
      </c>
      <c r="I657" s="96">
        <v>6</v>
      </c>
      <c r="J657" s="62">
        <v>0</v>
      </c>
      <c r="K657" s="95">
        <v>0</v>
      </c>
      <c r="L657" s="96">
        <v>0</v>
      </c>
      <c r="M657" s="76">
        <v>13</v>
      </c>
      <c r="N657" s="76">
        <v>100</v>
      </c>
      <c r="O657" s="194"/>
      <c r="P657" s="26"/>
      <c r="Q657" s="5"/>
      <c r="R657" s="4"/>
      <c r="S657" s="4"/>
      <c r="T657" s="5"/>
      <c r="U657" s="4"/>
      <c r="V657" s="4"/>
      <c r="W657" s="6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485"/>
    </row>
    <row r="658" spans="1:34" s="166" customFormat="1" ht="12" hidden="1" customHeight="1" x14ac:dyDescent="0.2">
      <c r="A658" s="23">
        <v>1</v>
      </c>
      <c r="B658" s="23" t="s">
        <v>120</v>
      </c>
      <c r="C658" s="30" t="s">
        <v>26</v>
      </c>
      <c r="D658" s="3" t="s">
        <v>91</v>
      </c>
      <c r="E658" s="503">
        <v>2001</v>
      </c>
      <c r="F658" s="385">
        <v>25</v>
      </c>
      <c r="G658" s="62">
        <v>0</v>
      </c>
      <c r="H658" s="95">
        <v>0</v>
      </c>
      <c r="I658" s="96">
        <v>0</v>
      </c>
      <c r="J658" s="62">
        <v>4</v>
      </c>
      <c r="K658" s="95">
        <v>1</v>
      </c>
      <c r="L658" s="96">
        <v>5</v>
      </c>
      <c r="M658" s="76">
        <v>20</v>
      </c>
      <c r="N658" s="76">
        <v>85</v>
      </c>
      <c r="O658" s="194"/>
      <c r="P658" s="26"/>
      <c r="Q658" s="5"/>
      <c r="R658" s="4"/>
      <c r="S658" s="4"/>
      <c r="T658" s="5"/>
      <c r="U658" s="4"/>
      <c r="V658" s="4"/>
      <c r="W658" s="6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485"/>
    </row>
    <row r="659" spans="1:34" s="166" customFormat="1" ht="12" hidden="1" customHeight="1" x14ac:dyDescent="0.2">
      <c r="A659" s="23">
        <v>1</v>
      </c>
      <c r="B659" s="23" t="s">
        <v>120</v>
      </c>
      <c r="C659" s="30" t="s">
        <v>26</v>
      </c>
      <c r="D659" s="3" t="s">
        <v>91</v>
      </c>
      <c r="E659" s="503">
        <v>2002</v>
      </c>
      <c r="F659" s="386">
        <v>26</v>
      </c>
      <c r="G659" s="62">
        <v>7</v>
      </c>
      <c r="H659" s="95">
        <v>6</v>
      </c>
      <c r="I659" s="96">
        <v>13</v>
      </c>
      <c r="J659" s="62">
        <v>0</v>
      </c>
      <c r="K659" s="95">
        <v>0</v>
      </c>
      <c r="L659" s="96">
        <v>0</v>
      </c>
      <c r="M659" s="76">
        <v>7</v>
      </c>
      <c r="N659" s="76">
        <v>71</v>
      </c>
      <c r="O659" s="194" t="s">
        <v>5</v>
      </c>
      <c r="P659" s="26"/>
      <c r="Q659" s="5"/>
      <c r="R659" s="4"/>
      <c r="S659" s="4"/>
      <c r="T659" s="5"/>
      <c r="U659" s="4"/>
      <c r="V659" s="4"/>
      <c r="W659" s="6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485"/>
    </row>
    <row r="660" spans="1:34" s="166" customFormat="1" ht="12" hidden="1" customHeight="1" x14ac:dyDescent="0.2">
      <c r="A660" s="23">
        <v>1</v>
      </c>
      <c r="B660" s="23" t="s">
        <v>120</v>
      </c>
      <c r="C660" s="30" t="s">
        <v>26</v>
      </c>
      <c r="D660" s="3" t="s">
        <v>91</v>
      </c>
      <c r="E660" s="503">
        <v>2003</v>
      </c>
      <c r="F660" s="385">
        <v>27</v>
      </c>
      <c r="G660" s="62">
        <v>1</v>
      </c>
      <c r="H660" s="95">
        <v>1</v>
      </c>
      <c r="I660" s="96">
        <v>2</v>
      </c>
      <c r="J660" s="62">
        <v>3</v>
      </c>
      <c r="K660" s="95">
        <v>5</v>
      </c>
      <c r="L660" s="96">
        <v>8</v>
      </c>
      <c r="M660" s="76">
        <v>2</v>
      </c>
      <c r="N660" s="76">
        <v>73</v>
      </c>
      <c r="O660" s="194" t="s">
        <v>5</v>
      </c>
      <c r="P660" s="26"/>
      <c r="Q660" s="5"/>
      <c r="R660" s="4"/>
      <c r="S660" s="4"/>
      <c r="T660" s="5"/>
      <c r="U660" s="4"/>
      <c r="V660" s="4"/>
      <c r="W660" s="6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485"/>
    </row>
    <row r="661" spans="1:34" s="166" customFormat="1" ht="12" hidden="1" customHeight="1" x14ac:dyDescent="0.2">
      <c r="A661" s="23">
        <v>1</v>
      </c>
      <c r="B661" s="15"/>
      <c r="C661" s="30" t="s">
        <v>26</v>
      </c>
      <c r="D661" s="3" t="s">
        <v>91</v>
      </c>
      <c r="E661" s="503">
        <v>2004</v>
      </c>
      <c r="F661" s="386">
        <v>28</v>
      </c>
      <c r="G661" s="62">
        <v>0</v>
      </c>
      <c r="H661" s="95">
        <v>1</v>
      </c>
      <c r="I661" s="96">
        <v>1</v>
      </c>
      <c r="J661" s="62">
        <v>3</v>
      </c>
      <c r="K661" s="95">
        <v>1</v>
      </c>
      <c r="L661" s="96">
        <v>4</v>
      </c>
      <c r="M661" s="75">
        <v>4</v>
      </c>
      <c r="N661" s="75">
        <v>73</v>
      </c>
      <c r="O661" s="195"/>
      <c r="P661" s="34"/>
      <c r="Q661" s="13"/>
      <c r="R661" s="12"/>
      <c r="S661" s="12"/>
      <c r="T661" s="13"/>
      <c r="U661" s="12"/>
      <c r="V661" s="12"/>
      <c r="W661" s="14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485"/>
    </row>
    <row r="662" spans="1:34" s="166" customFormat="1" ht="12" hidden="1" customHeight="1" thickBot="1" x14ac:dyDescent="0.25">
      <c r="A662" s="23">
        <v>1</v>
      </c>
      <c r="B662" s="15"/>
      <c r="C662" s="30" t="s">
        <v>26</v>
      </c>
      <c r="D662" s="3" t="s">
        <v>91</v>
      </c>
      <c r="E662" s="502">
        <v>2006</v>
      </c>
      <c r="F662" s="387">
        <v>29</v>
      </c>
      <c r="G662" s="62">
        <v>0</v>
      </c>
      <c r="H662" s="95">
        <v>3</v>
      </c>
      <c r="I662" s="96">
        <v>3</v>
      </c>
      <c r="J662" s="62">
        <v>1</v>
      </c>
      <c r="K662" s="95">
        <v>0</v>
      </c>
      <c r="L662" s="96">
        <v>1</v>
      </c>
      <c r="M662" s="75">
        <v>6</v>
      </c>
      <c r="N662" s="75">
        <v>72</v>
      </c>
      <c r="O662" s="195"/>
      <c r="P662" s="34"/>
      <c r="Q662" s="13"/>
      <c r="R662" s="12"/>
      <c r="S662" s="12"/>
      <c r="T662" s="13"/>
      <c r="U662" s="12"/>
      <c r="V662" s="12"/>
      <c r="W662" s="14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485"/>
    </row>
    <row r="663" spans="1:34" s="166" customFormat="1" ht="12" hidden="1" customHeight="1" x14ac:dyDescent="0.2">
      <c r="A663" s="23">
        <v>1</v>
      </c>
      <c r="B663" s="15"/>
      <c r="C663" s="30" t="s">
        <v>26</v>
      </c>
      <c r="D663" s="3" t="s">
        <v>91</v>
      </c>
      <c r="E663" s="502">
        <v>2007</v>
      </c>
      <c r="F663" s="385">
        <v>5</v>
      </c>
      <c r="G663" s="62">
        <v>3</v>
      </c>
      <c r="H663" s="95">
        <v>3</v>
      </c>
      <c r="I663" s="96">
        <v>6</v>
      </c>
      <c r="J663" s="62">
        <v>6</v>
      </c>
      <c r="K663" s="95">
        <v>6</v>
      </c>
      <c r="L663" s="96">
        <v>12</v>
      </c>
      <c r="M663" s="75">
        <v>0</v>
      </c>
      <c r="N663" s="75">
        <v>84</v>
      </c>
      <c r="O663" s="195"/>
      <c r="P663" s="34"/>
      <c r="Q663" s="12"/>
      <c r="R663" s="12"/>
      <c r="S663" s="12"/>
      <c r="T663" s="12"/>
      <c r="U663" s="12"/>
      <c r="V663" s="12"/>
      <c r="W663" s="12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485"/>
    </row>
    <row r="664" spans="1:34" s="166" customFormat="1" ht="12" hidden="1" customHeight="1" x14ac:dyDescent="0.2">
      <c r="A664" s="23">
        <v>1</v>
      </c>
      <c r="B664" s="15"/>
      <c r="C664" s="30" t="s">
        <v>26</v>
      </c>
      <c r="D664" s="3" t="s">
        <v>91</v>
      </c>
      <c r="E664" s="502">
        <v>2008</v>
      </c>
      <c r="F664" s="385">
        <v>6</v>
      </c>
      <c r="G664" s="62">
        <v>2</v>
      </c>
      <c r="H664" s="95">
        <v>0</v>
      </c>
      <c r="I664" s="96">
        <v>2</v>
      </c>
      <c r="J664" s="62">
        <v>0</v>
      </c>
      <c r="K664" s="95">
        <v>0</v>
      </c>
      <c r="L664" s="96">
        <v>0</v>
      </c>
      <c r="M664" s="75">
        <v>2</v>
      </c>
      <c r="N664" s="75">
        <v>82</v>
      </c>
      <c r="O664" s="195"/>
      <c r="P664" s="34"/>
      <c r="Q664" s="12"/>
      <c r="R664" s="12"/>
      <c r="S664" s="12"/>
      <c r="T664" s="12"/>
      <c r="U664" s="12"/>
      <c r="V664" s="12"/>
      <c r="W664" s="12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485"/>
    </row>
    <row r="665" spans="1:34" s="166" customFormat="1" ht="12" customHeight="1" x14ac:dyDescent="0.2">
      <c r="A665" s="23">
        <v>1</v>
      </c>
      <c r="B665" s="15"/>
      <c r="C665" s="30" t="s">
        <v>26</v>
      </c>
      <c r="D665" s="3" t="s">
        <v>91</v>
      </c>
      <c r="E665" s="502">
        <v>2009</v>
      </c>
      <c r="F665" s="385">
        <v>7</v>
      </c>
      <c r="G665" s="62">
        <v>8</v>
      </c>
      <c r="H665" s="95">
        <v>1</v>
      </c>
      <c r="I665" s="96">
        <v>9</v>
      </c>
      <c r="J665" s="62">
        <v>10</v>
      </c>
      <c r="K665" s="90">
        <v>1</v>
      </c>
      <c r="L665" s="378">
        <f t="shared" ref="L665" si="17">J665+K665</f>
        <v>11</v>
      </c>
      <c r="M665" s="75">
        <v>5</v>
      </c>
      <c r="N665" s="75">
        <v>88</v>
      </c>
      <c r="O665" s="195"/>
      <c r="P665" s="34"/>
      <c r="Q665" s="12"/>
      <c r="R665" s="12"/>
      <c r="S665" s="12"/>
      <c r="T665" s="12"/>
      <c r="U665" s="12"/>
      <c r="V665" s="12"/>
      <c r="W665" s="12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485"/>
    </row>
    <row r="666" spans="1:34" s="166" customFormat="1" ht="12" customHeight="1" x14ac:dyDescent="0.2">
      <c r="A666" s="23">
        <v>1</v>
      </c>
      <c r="B666" s="15"/>
      <c r="C666" s="30"/>
      <c r="D666" s="3"/>
      <c r="E666" s="503">
        <v>2010</v>
      </c>
      <c r="F666" s="385">
        <v>8</v>
      </c>
      <c r="G666" s="444">
        <v>0</v>
      </c>
      <c r="H666" s="445">
        <v>2</v>
      </c>
      <c r="I666" s="446">
        <f>SUM(H666,G666)</f>
        <v>2</v>
      </c>
      <c r="J666" s="444">
        <v>0</v>
      </c>
      <c r="K666" s="447">
        <v>2</v>
      </c>
      <c r="L666" s="378">
        <f t="shared" ref="L666" si="18">J666+K666</f>
        <v>2</v>
      </c>
      <c r="M666" s="77">
        <v>16</v>
      </c>
      <c r="N666" s="77">
        <v>74</v>
      </c>
      <c r="O666" s="194"/>
      <c r="P666" s="34"/>
      <c r="Q666" s="12"/>
      <c r="R666" s="12"/>
      <c r="S666" s="12"/>
      <c r="T666" s="12"/>
      <c r="U666" s="12"/>
      <c r="V666" s="12"/>
      <c r="W666" s="12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476"/>
    </row>
    <row r="667" spans="1:34" s="484" customFormat="1" ht="12" customHeight="1" x14ac:dyDescent="0.2">
      <c r="A667" s="23"/>
      <c r="B667" s="15"/>
      <c r="C667" s="30"/>
      <c r="D667" s="3"/>
      <c r="E667" s="503">
        <v>2011</v>
      </c>
      <c r="F667" s="385"/>
      <c r="G667" s="444">
        <v>2</v>
      </c>
      <c r="H667" s="445">
        <v>1</v>
      </c>
      <c r="I667" s="446">
        <f>SUM(H667,G667)</f>
        <v>3</v>
      </c>
      <c r="J667" s="444">
        <v>1</v>
      </c>
      <c r="K667" s="447">
        <v>1</v>
      </c>
      <c r="L667" s="378">
        <f t="shared" ref="L667" si="19">J667+K667</f>
        <v>2</v>
      </c>
      <c r="M667" s="77">
        <v>5</v>
      </c>
      <c r="N667" s="77">
        <v>71</v>
      </c>
      <c r="O667" s="575"/>
      <c r="P667" s="301"/>
      <c r="Q667" s="303"/>
      <c r="R667" s="303"/>
      <c r="S667" s="303"/>
      <c r="T667" s="303"/>
      <c r="U667" s="303"/>
      <c r="V667" s="303"/>
      <c r="W667" s="303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476">
        <f>N666+L667-M667</f>
        <v>71</v>
      </c>
    </row>
    <row r="668" spans="1:34" s="484" customFormat="1" ht="12" customHeight="1" x14ac:dyDescent="0.2">
      <c r="A668" s="23"/>
      <c r="B668" s="15"/>
      <c r="C668" s="30"/>
      <c r="D668" s="3"/>
      <c r="E668" s="503" t="s">
        <v>383</v>
      </c>
      <c r="F668" s="385"/>
      <c r="G668" s="376">
        <v>1</v>
      </c>
      <c r="H668" s="377">
        <v>0</v>
      </c>
      <c r="I668" s="378">
        <v>1</v>
      </c>
      <c r="J668" s="379">
        <v>1</v>
      </c>
      <c r="K668" s="377">
        <v>0</v>
      </c>
      <c r="L668" s="378">
        <f t="shared" ref="L668" si="20">J668+K668</f>
        <v>1</v>
      </c>
      <c r="M668" s="380">
        <v>2</v>
      </c>
      <c r="N668" s="380">
        <v>70</v>
      </c>
      <c r="O668" s="575"/>
      <c r="P668" s="301"/>
      <c r="Q668" s="303"/>
      <c r="R668" s="303"/>
      <c r="S668" s="303"/>
      <c r="T668" s="303"/>
      <c r="U668" s="303"/>
      <c r="V668" s="303"/>
      <c r="W668" s="303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476">
        <f>N667+L668-M668</f>
        <v>70</v>
      </c>
    </row>
    <row r="669" spans="1:34" s="484" customFormat="1" ht="12" customHeight="1" x14ac:dyDescent="0.2">
      <c r="A669" s="23"/>
      <c r="B669" s="15"/>
      <c r="C669" s="30"/>
      <c r="D669" s="3"/>
      <c r="E669" s="503">
        <v>2013</v>
      </c>
      <c r="F669" s="385"/>
      <c r="G669" s="377">
        <v>2</v>
      </c>
      <c r="H669" s="377">
        <v>0</v>
      </c>
      <c r="I669" s="378">
        <v>2</v>
      </c>
      <c r="J669" s="379">
        <v>1</v>
      </c>
      <c r="K669" s="377">
        <v>0</v>
      </c>
      <c r="L669" s="378">
        <f t="shared" ref="L669" si="21">J669+K669</f>
        <v>1</v>
      </c>
      <c r="M669" s="380">
        <v>7</v>
      </c>
      <c r="N669" s="380">
        <v>64</v>
      </c>
      <c r="O669" s="575"/>
      <c r="P669" s="301"/>
      <c r="Q669" s="303"/>
      <c r="R669" s="303"/>
      <c r="S669" s="303"/>
      <c r="T669" s="303"/>
      <c r="U669" s="303"/>
      <c r="V669" s="303"/>
      <c r="W669" s="303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476"/>
    </row>
    <row r="670" spans="1:34" s="191" customFormat="1" ht="6.75" customHeight="1" x14ac:dyDescent="0.2">
      <c r="A670" s="23"/>
      <c r="B670" s="15"/>
      <c r="C670" s="30"/>
      <c r="D670" s="3"/>
      <c r="E670" s="503"/>
      <c r="F670" s="385">
        <v>9</v>
      </c>
      <c r="G670" s="62"/>
      <c r="H670" s="95"/>
      <c r="I670" s="96"/>
      <c r="J670" s="62"/>
      <c r="K670" s="95"/>
      <c r="L670" s="96"/>
      <c r="M670" s="75"/>
      <c r="N670" s="75"/>
      <c r="O670" s="195"/>
      <c r="P670" s="34"/>
      <c r="Q670" s="12"/>
      <c r="R670" s="12"/>
      <c r="S670" s="12"/>
      <c r="T670" s="12"/>
      <c r="U670" s="12"/>
      <c r="V670" s="12"/>
      <c r="W670" s="12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485"/>
    </row>
    <row r="671" spans="1:34" s="191" customFormat="1" ht="12" hidden="1" customHeight="1" x14ac:dyDescent="0.2">
      <c r="A671" s="23">
        <v>1</v>
      </c>
      <c r="B671" s="23"/>
      <c r="C671" s="30"/>
      <c r="D671" s="3" t="s">
        <v>92</v>
      </c>
      <c r="E671" s="503">
        <v>1984</v>
      </c>
      <c r="F671" s="385">
        <v>10</v>
      </c>
      <c r="G671" s="444">
        <v>47</v>
      </c>
      <c r="H671" s="445">
        <v>85</v>
      </c>
      <c r="I671" s="446">
        <v>132</v>
      </c>
      <c r="J671" s="444">
        <v>12</v>
      </c>
      <c r="K671" s="445">
        <v>59</v>
      </c>
      <c r="L671" s="446">
        <v>71</v>
      </c>
      <c r="M671" s="77">
        <v>7</v>
      </c>
      <c r="N671" s="77">
        <v>182</v>
      </c>
      <c r="O671" s="194"/>
      <c r="P671" s="26"/>
      <c r="Q671" s="5"/>
      <c r="R671" s="4"/>
      <c r="S671" s="4"/>
      <c r="T671" s="5"/>
      <c r="U671" s="4"/>
      <c r="V671" s="4"/>
      <c r="W671" s="6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485"/>
    </row>
    <row r="672" spans="1:34" s="191" customFormat="1" ht="12" hidden="1" customHeight="1" x14ac:dyDescent="0.2">
      <c r="A672" s="23">
        <v>1</v>
      </c>
      <c r="B672" s="23"/>
      <c r="C672" s="30" t="s">
        <v>27</v>
      </c>
      <c r="D672" s="3" t="s">
        <v>92</v>
      </c>
      <c r="E672" s="503">
        <v>1985</v>
      </c>
      <c r="F672" s="385">
        <v>11</v>
      </c>
      <c r="G672" s="444">
        <v>52</v>
      </c>
      <c r="H672" s="445">
        <v>73</v>
      </c>
      <c r="I672" s="446">
        <v>125</v>
      </c>
      <c r="J672" s="444">
        <v>28</v>
      </c>
      <c r="K672" s="445">
        <v>84</v>
      </c>
      <c r="L672" s="446">
        <v>112</v>
      </c>
      <c r="M672" s="77">
        <v>5</v>
      </c>
      <c r="N672" s="77">
        <v>289</v>
      </c>
      <c r="O672" s="194"/>
      <c r="P672" s="26"/>
      <c r="Q672" s="5"/>
      <c r="R672" s="4"/>
      <c r="S672" s="4"/>
      <c r="T672" s="5"/>
      <c r="U672" s="4"/>
      <c r="V672" s="4"/>
      <c r="W672" s="6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485"/>
    </row>
    <row r="673" spans="1:34" s="191" customFormat="1" ht="12" hidden="1" customHeight="1" x14ac:dyDescent="0.2">
      <c r="A673" s="23">
        <v>1</v>
      </c>
      <c r="B673" s="23"/>
      <c r="C673" s="30" t="s">
        <v>27</v>
      </c>
      <c r="D673" s="3" t="s">
        <v>92</v>
      </c>
      <c r="E673" s="503">
        <v>1986</v>
      </c>
      <c r="F673" s="385">
        <v>12</v>
      </c>
      <c r="G673" s="444">
        <v>98</v>
      </c>
      <c r="H673" s="445">
        <v>66</v>
      </c>
      <c r="I673" s="446">
        <v>164</v>
      </c>
      <c r="J673" s="444">
        <v>13</v>
      </c>
      <c r="K673" s="445">
        <v>41</v>
      </c>
      <c r="L673" s="446">
        <v>54</v>
      </c>
      <c r="M673" s="77">
        <v>13</v>
      </c>
      <c r="N673" s="77">
        <v>330</v>
      </c>
      <c r="O673" s="194"/>
      <c r="P673" s="26"/>
      <c r="Q673" s="5"/>
      <c r="R673" s="4"/>
      <c r="S673" s="4"/>
      <c r="T673" s="5"/>
      <c r="U673" s="4"/>
      <c r="V673" s="4"/>
      <c r="W673" s="6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485"/>
    </row>
    <row r="674" spans="1:34" s="191" customFormat="1" ht="12" hidden="1" customHeight="1" x14ac:dyDescent="0.2">
      <c r="A674" s="23">
        <v>1</v>
      </c>
      <c r="B674" s="23"/>
      <c r="C674" s="30" t="s">
        <v>27</v>
      </c>
      <c r="D674" s="3" t="s">
        <v>92</v>
      </c>
      <c r="E674" s="503">
        <v>1987</v>
      </c>
      <c r="F674" s="385">
        <v>13</v>
      </c>
      <c r="G674" s="444">
        <v>122</v>
      </c>
      <c r="H674" s="445">
        <v>94</v>
      </c>
      <c r="I674" s="446">
        <v>216</v>
      </c>
      <c r="J674" s="444">
        <v>35</v>
      </c>
      <c r="K674" s="445">
        <v>48</v>
      </c>
      <c r="L674" s="446">
        <v>83</v>
      </c>
      <c r="M674" s="77">
        <v>20</v>
      </c>
      <c r="N674" s="77">
        <v>393</v>
      </c>
      <c r="O674" s="194"/>
      <c r="P674" s="26"/>
      <c r="Q674" s="5"/>
      <c r="R674" s="4"/>
      <c r="S674" s="4"/>
      <c r="T674" s="5"/>
      <c r="U674" s="4"/>
      <c r="V674" s="4"/>
      <c r="W674" s="6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485"/>
    </row>
    <row r="675" spans="1:34" s="191" customFormat="1" ht="12" hidden="1" customHeight="1" x14ac:dyDescent="0.2">
      <c r="A675" s="23">
        <v>1</v>
      </c>
      <c r="B675" s="23"/>
      <c r="C675" s="30" t="s">
        <v>27</v>
      </c>
      <c r="D675" s="3" t="s">
        <v>92</v>
      </c>
      <c r="E675" s="503">
        <v>1988</v>
      </c>
      <c r="F675" s="385">
        <v>14</v>
      </c>
      <c r="G675" s="444">
        <v>122</v>
      </c>
      <c r="H675" s="445">
        <v>77</v>
      </c>
      <c r="I675" s="446">
        <v>199</v>
      </c>
      <c r="J675" s="444">
        <v>48</v>
      </c>
      <c r="K675" s="445">
        <v>26</v>
      </c>
      <c r="L675" s="446">
        <v>74</v>
      </c>
      <c r="M675" s="77">
        <v>14</v>
      </c>
      <c r="N675" s="77">
        <v>453</v>
      </c>
      <c r="O675" s="194"/>
      <c r="P675" s="26"/>
      <c r="Q675" s="5"/>
      <c r="R675" s="4"/>
      <c r="S675" s="4"/>
      <c r="T675" s="5"/>
      <c r="U675" s="4"/>
      <c r="V675" s="4"/>
      <c r="W675" s="6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485"/>
    </row>
    <row r="676" spans="1:34" s="191" customFormat="1" ht="12" hidden="1" customHeight="1" x14ac:dyDescent="0.2">
      <c r="A676" s="23">
        <v>1</v>
      </c>
      <c r="B676" s="23"/>
      <c r="C676" s="30" t="s">
        <v>27</v>
      </c>
      <c r="D676" s="3" t="s">
        <v>92</v>
      </c>
      <c r="E676" s="503">
        <v>1989</v>
      </c>
      <c r="F676" s="385">
        <v>15</v>
      </c>
      <c r="G676" s="444">
        <v>80</v>
      </c>
      <c r="H676" s="445">
        <v>61</v>
      </c>
      <c r="I676" s="446">
        <v>141</v>
      </c>
      <c r="J676" s="444">
        <v>30</v>
      </c>
      <c r="K676" s="445">
        <v>6</v>
      </c>
      <c r="L676" s="446">
        <v>36</v>
      </c>
      <c r="M676" s="77">
        <v>15</v>
      </c>
      <c r="N676" s="77">
        <v>474</v>
      </c>
      <c r="O676" s="194"/>
      <c r="P676" s="26"/>
      <c r="Q676" s="5"/>
      <c r="R676" s="4"/>
      <c r="S676" s="4"/>
      <c r="T676" s="5"/>
      <c r="U676" s="4"/>
      <c r="V676" s="4"/>
      <c r="W676" s="6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485"/>
    </row>
    <row r="677" spans="1:34" s="191" customFormat="1" ht="12" hidden="1" customHeight="1" x14ac:dyDescent="0.2">
      <c r="A677" s="23">
        <v>1</v>
      </c>
      <c r="B677" s="23"/>
      <c r="C677" s="30" t="s">
        <v>27</v>
      </c>
      <c r="D677" s="3" t="s">
        <v>92</v>
      </c>
      <c r="E677" s="503">
        <v>1990</v>
      </c>
      <c r="F677" s="385">
        <v>16</v>
      </c>
      <c r="G677" s="62">
        <v>54</v>
      </c>
      <c r="H677" s="95">
        <v>67</v>
      </c>
      <c r="I677" s="96">
        <v>121</v>
      </c>
      <c r="J677" s="62">
        <v>87</v>
      </c>
      <c r="K677" s="95">
        <v>97</v>
      </c>
      <c r="L677" s="96">
        <v>184</v>
      </c>
      <c r="M677" s="75">
        <v>78</v>
      </c>
      <c r="N677" s="76">
        <v>580</v>
      </c>
      <c r="O677" s="194"/>
      <c r="P677" s="26"/>
      <c r="Q677" s="5"/>
      <c r="R677" s="4"/>
      <c r="S677" s="4"/>
      <c r="T677" s="5"/>
      <c r="U677" s="4"/>
      <c r="V677" s="4"/>
      <c r="W677" s="6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485"/>
    </row>
    <row r="678" spans="1:34" s="191" customFormat="1" ht="12" hidden="1" customHeight="1" x14ac:dyDescent="0.2">
      <c r="A678" s="23">
        <v>1</v>
      </c>
      <c r="B678" s="23"/>
      <c r="C678" s="30" t="s">
        <v>27</v>
      </c>
      <c r="D678" s="3" t="s">
        <v>92</v>
      </c>
      <c r="E678" s="503">
        <v>1991</v>
      </c>
      <c r="F678" s="385">
        <v>17</v>
      </c>
      <c r="G678" s="62">
        <v>60</v>
      </c>
      <c r="H678" s="95">
        <v>93</v>
      </c>
      <c r="I678" s="96">
        <v>153</v>
      </c>
      <c r="J678" s="62">
        <v>43</v>
      </c>
      <c r="K678" s="95">
        <v>39</v>
      </c>
      <c r="L678" s="96">
        <v>82</v>
      </c>
      <c r="M678" s="75">
        <v>38</v>
      </c>
      <c r="N678" s="76">
        <v>624</v>
      </c>
      <c r="O678" s="194"/>
      <c r="P678" s="26"/>
      <c r="Q678" s="5"/>
      <c r="R678" s="4"/>
      <c r="S678" s="4"/>
      <c r="T678" s="5"/>
      <c r="U678" s="4"/>
      <c r="V678" s="4"/>
      <c r="W678" s="6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485"/>
    </row>
    <row r="679" spans="1:34" s="191" customFormat="1" ht="12" hidden="1" customHeight="1" x14ac:dyDescent="0.2">
      <c r="A679" s="23">
        <v>1</v>
      </c>
      <c r="B679" s="23"/>
      <c r="C679" s="30" t="s">
        <v>27</v>
      </c>
      <c r="D679" s="3" t="s">
        <v>92</v>
      </c>
      <c r="E679" s="503">
        <v>1992</v>
      </c>
      <c r="F679" s="385">
        <v>18</v>
      </c>
      <c r="G679" s="62">
        <v>63</v>
      </c>
      <c r="H679" s="95">
        <v>113</v>
      </c>
      <c r="I679" s="96">
        <v>176</v>
      </c>
      <c r="J679" s="62">
        <v>18</v>
      </c>
      <c r="K679" s="95">
        <v>86</v>
      </c>
      <c r="L679" s="96">
        <v>104</v>
      </c>
      <c r="M679" s="75">
        <v>36</v>
      </c>
      <c r="N679" s="76">
        <v>692</v>
      </c>
      <c r="O679" s="194"/>
      <c r="P679" s="26"/>
      <c r="Q679" s="5"/>
      <c r="R679" s="4"/>
      <c r="S679" s="4"/>
      <c r="T679" s="5"/>
      <c r="U679" s="4"/>
      <c r="V679" s="4"/>
      <c r="W679" s="6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485"/>
    </row>
    <row r="680" spans="1:34" s="191" customFormat="1" ht="12" hidden="1" customHeight="1" x14ac:dyDescent="0.2">
      <c r="A680" s="23">
        <v>1</v>
      </c>
      <c r="B680" s="23"/>
      <c r="C680" s="30" t="s">
        <v>27</v>
      </c>
      <c r="D680" s="3" t="s">
        <v>92</v>
      </c>
      <c r="E680" s="503">
        <v>1993</v>
      </c>
      <c r="F680" s="385">
        <v>19</v>
      </c>
      <c r="G680" s="62">
        <v>70</v>
      </c>
      <c r="H680" s="95">
        <v>111</v>
      </c>
      <c r="I680" s="96">
        <v>181</v>
      </c>
      <c r="J680" s="62">
        <v>42</v>
      </c>
      <c r="K680" s="95">
        <v>61</v>
      </c>
      <c r="L680" s="96">
        <v>103</v>
      </c>
      <c r="M680" s="75">
        <v>57</v>
      </c>
      <c r="N680" s="76">
        <v>738</v>
      </c>
      <c r="O680" s="194"/>
      <c r="P680" s="26"/>
      <c r="Q680" s="5"/>
      <c r="R680" s="4"/>
      <c r="S680" s="4"/>
      <c r="T680" s="5"/>
      <c r="U680" s="4"/>
      <c r="V680" s="4"/>
      <c r="W680" s="6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485"/>
    </row>
    <row r="681" spans="1:34" s="191" customFormat="1" ht="12" hidden="1" customHeight="1" x14ac:dyDescent="0.2">
      <c r="A681" s="23">
        <v>1</v>
      </c>
      <c r="B681" s="23"/>
      <c r="C681" s="30" t="s">
        <v>27</v>
      </c>
      <c r="D681" s="3" t="s">
        <v>92</v>
      </c>
      <c r="E681" s="503">
        <v>1994</v>
      </c>
      <c r="F681" s="385">
        <v>20</v>
      </c>
      <c r="G681" s="62">
        <v>33</v>
      </c>
      <c r="H681" s="95">
        <v>113</v>
      </c>
      <c r="I681" s="96">
        <v>146</v>
      </c>
      <c r="J681" s="62">
        <v>70</v>
      </c>
      <c r="K681" s="95">
        <v>161</v>
      </c>
      <c r="L681" s="96">
        <v>231</v>
      </c>
      <c r="M681" s="75">
        <v>46</v>
      </c>
      <c r="N681" s="76">
        <v>923</v>
      </c>
      <c r="O681" s="194"/>
      <c r="P681" s="26"/>
      <c r="Q681" s="5"/>
      <c r="R681" s="4"/>
      <c r="S681" s="4"/>
      <c r="T681" s="5"/>
      <c r="U681" s="4"/>
      <c r="V681" s="4"/>
      <c r="W681" s="6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485"/>
    </row>
    <row r="682" spans="1:34" s="191" customFormat="1" ht="12" hidden="1" customHeight="1" x14ac:dyDescent="0.2">
      <c r="A682" s="23">
        <v>1</v>
      </c>
      <c r="B682" s="23"/>
      <c r="C682" s="30" t="s">
        <v>27</v>
      </c>
      <c r="D682" s="3" t="s">
        <v>92</v>
      </c>
      <c r="E682" s="503">
        <v>1995</v>
      </c>
      <c r="F682" s="385">
        <v>21</v>
      </c>
      <c r="G682" s="62">
        <v>72</v>
      </c>
      <c r="H682" s="95">
        <v>94</v>
      </c>
      <c r="I682" s="96">
        <v>166</v>
      </c>
      <c r="J682" s="62">
        <v>58</v>
      </c>
      <c r="K682" s="95">
        <v>85</v>
      </c>
      <c r="L682" s="96">
        <v>143</v>
      </c>
      <c r="M682" s="75">
        <v>58</v>
      </c>
      <c r="N682" s="76">
        <v>1008</v>
      </c>
      <c r="O682" s="194"/>
      <c r="P682" s="26"/>
      <c r="Q682" s="5"/>
      <c r="R682" s="4"/>
      <c r="S682" s="4"/>
      <c r="T682" s="5"/>
      <c r="U682" s="4"/>
      <c r="V682" s="4"/>
      <c r="W682" s="6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485"/>
    </row>
    <row r="683" spans="1:34" s="191" customFormat="1" ht="12" hidden="1" customHeight="1" x14ac:dyDescent="0.2">
      <c r="A683" s="23">
        <v>1</v>
      </c>
      <c r="B683" s="23"/>
      <c r="C683" s="30" t="s">
        <v>27</v>
      </c>
      <c r="D683" s="3" t="s">
        <v>92</v>
      </c>
      <c r="E683" s="503">
        <v>1996</v>
      </c>
      <c r="F683" s="385">
        <v>22</v>
      </c>
      <c r="G683" s="62">
        <v>67</v>
      </c>
      <c r="H683" s="95">
        <v>147</v>
      </c>
      <c r="I683" s="96">
        <v>214</v>
      </c>
      <c r="J683" s="62">
        <v>47</v>
      </c>
      <c r="K683" s="95">
        <v>57</v>
      </c>
      <c r="L683" s="96">
        <v>104</v>
      </c>
      <c r="M683" s="75">
        <v>61</v>
      </c>
      <c r="N683" s="76">
        <v>1051</v>
      </c>
      <c r="O683" s="194"/>
      <c r="P683" s="26"/>
      <c r="Q683" s="5"/>
      <c r="R683" s="4"/>
      <c r="S683" s="4"/>
      <c r="T683" s="5"/>
      <c r="U683" s="4"/>
      <c r="V683" s="4"/>
      <c r="W683" s="6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485"/>
    </row>
    <row r="684" spans="1:34" s="191" customFormat="1" ht="12" hidden="1" customHeight="1" x14ac:dyDescent="0.2">
      <c r="A684" s="23">
        <v>1</v>
      </c>
      <c r="B684" s="23"/>
      <c r="C684" s="30" t="s">
        <v>27</v>
      </c>
      <c r="D684" s="3" t="s">
        <v>92</v>
      </c>
      <c r="E684" s="503">
        <v>1997</v>
      </c>
      <c r="F684" s="385">
        <v>23</v>
      </c>
      <c r="G684" s="62">
        <v>41</v>
      </c>
      <c r="H684" s="95">
        <v>141</v>
      </c>
      <c r="I684" s="96">
        <v>182</v>
      </c>
      <c r="J684" s="62">
        <v>35</v>
      </c>
      <c r="K684" s="95">
        <v>118</v>
      </c>
      <c r="L684" s="96">
        <v>153</v>
      </c>
      <c r="M684" s="75">
        <v>116</v>
      </c>
      <c r="N684" s="76">
        <v>1088</v>
      </c>
      <c r="O684" s="194"/>
      <c r="P684" s="26"/>
      <c r="Q684" s="5"/>
      <c r="R684" s="4"/>
      <c r="S684" s="4"/>
      <c r="T684" s="5"/>
      <c r="U684" s="4"/>
      <c r="V684" s="4"/>
      <c r="W684" s="6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485"/>
    </row>
    <row r="685" spans="1:34" s="191" customFormat="1" ht="12" hidden="1" customHeight="1" x14ac:dyDescent="0.2">
      <c r="A685" s="23">
        <v>1</v>
      </c>
      <c r="B685" s="23"/>
      <c r="C685" s="30" t="s">
        <v>27</v>
      </c>
      <c r="D685" s="3" t="s">
        <v>92</v>
      </c>
      <c r="E685" s="503">
        <v>1998</v>
      </c>
      <c r="F685" s="385">
        <v>24</v>
      </c>
      <c r="G685" s="62">
        <v>40</v>
      </c>
      <c r="H685" s="95">
        <v>103</v>
      </c>
      <c r="I685" s="96">
        <v>143</v>
      </c>
      <c r="J685" s="62">
        <v>18</v>
      </c>
      <c r="K685" s="95">
        <v>123</v>
      </c>
      <c r="L685" s="96">
        <v>141</v>
      </c>
      <c r="M685" s="76">
        <v>115</v>
      </c>
      <c r="N685" s="76">
        <v>1114</v>
      </c>
      <c r="O685" s="194"/>
      <c r="P685" s="26"/>
      <c r="Q685" s="5"/>
      <c r="R685" s="4"/>
      <c r="S685" s="4"/>
      <c r="T685" s="5"/>
      <c r="U685" s="4"/>
      <c r="V685" s="4"/>
      <c r="W685" s="6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485"/>
    </row>
    <row r="686" spans="1:34" s="191" customFormat="1" ht="12" hidden="1" customHeight="1" x14ac:dyDescent="0.2">
      <c r="A686" s="23">
        <v>1</v>
      </c>
      <c r="B686" s="23"/>
      <c r="C686" s="30" t="s">
        <v>27</v>
      </c>
      <c r="D686" s="3" t="s">
        <v>92</v>
      </c>
      <c r="E686" s="503">
        <v>1999</v>
      </c>
      <c r="F686" s="385">
        <v>25</v>
      </c>
      <c r="G686" s="62">
        <v>41</v>
      </c>
      <c r="H686" s="95">
        <v>94</v>
      </c>
      <c r="I686" s="96">
        <v>135</v>
      </c>
      <c r="J686" s="62">
        <v>32</v>
      </c>
      <c r="K686" s="95">
        <v>59</v>
      </c>
      <c r="L686" s="96">
        <v>91</v>
      </c>
      <c r="M686" s="76">
        <v>68</v>
      </c>
      <c r="N686" s="76">
        <v>1137</v>
      </c>
      <c r="O686" s="194"/>
      <c r="P686" s="26"/>
      <c r="Q686" s="5"/>
      <c r="R686" s="4"/>
      <c r="S686" s="4"/>
      <c r="T686" s="5"/>
      <c r="U686" s="4"/>
      <c r="V686" s="4"/>
      <c r="W686" s="6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485"/>
    </row>
    <row r="687" spans="1:34" s="191" customFormat="1" ht="12" hidden="1" customHeight="1" x14ac:dyDescent="0.2">
      <c r="A687" s="23">
        <v>1</v>
      </c>
      <c r="B687" s="23"/>
      <c r="C687" s="30" t="s">
        <v>27</v>
      </c>
      <c r="D687" s="3" t="s">
        <v>92</v>
      </c>
      <c r="E687" s="503">
        <v>2000</v>
      </c>
      <c r="F687" s="385">
        <v>26</v>
      </c>
      <c r="G687" s="62">
        <v>33</v>
      </c>
      <c r="H687" s="95">
        <v>66</v>
      </c>
      <c r="I687" s="96">
        <v>99</v>
      </c>
      <c r="J687" s="62">
        <v>43</v>
      </c>
      <c r="K687" s="95">
        <v>71</v>
      </c>
      <c r="L687" s="96">
        <v>114</v>
      </c>
      <c r="M687" s="76">
        <v>121</v>
      </c>
      <c r="N687" s="76">
        <v>1189</v>
      </c>
      <c r="O687" s="194" t="s">
        <v>5</v>
      </c>
      <c r="P687" s="26"/>
      <c r="Q687" s="5"/>
      <c r="R687" s="4"/>
      <c r="S687" s="4"/>
      <c r="T687" s="5"/>
      <c r="U687" s="4"/>
      <c r="V687" s="4"/>
      <c r="W687" s="6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485"/>
    </row>
    <row r="688" spans="1:34" s="191" customFormat="1" ht="12" hidden="1" customHeight="1" x14ac:dyDescent="0.2">
      <c r="A688" s="23">
        <v>1</v>
      </c>
      <c r="B688" s="23"/>
      <c r="C688" s="30" t="s">
        <v>27</v>
      </c>
      <c r="D688" s="3" t="s">
        <v>92</v>
      </c>
      <c r="E688" s="503">
        <v>2001</v>
      </c>
      <c r="F688" s="385">
        <v>27</v>
      </c>
      <c r="G688" s="62">
        <v>20</v>
      </c>
      <c r="H688" s="95">
        <v>73</v>
      </c>
      <c r="I688" s="96">
        <v>93</v>
      </c>
      <c r="J688" s="62">
        <v>15</v>
      </c>
      <c r="K688" s="95">
        <v>89</v>
      </c>
      <c r="L688" s="96">
        <v>104</v>
      </c>
      <c r="M688" s="76">
        <v>62</v>
      </c>
      <c r="N688" s="76">
        <v>1231</v>
      </c>
      <c r="O688" s="194"/>
      <c r="P688" s="26"/>
      <c r="Q688" s="5"/>
      <c r="R688" s="4"/>
      <c r="S688" s="4"/>
      <c r="T688" s="5"/>
      <c r="U688" s="4"/>
      <c r="V688" s="4"/>
      <c r="W688" s="6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485"/>
    </row>
    <row r="689" spans="1:34" s="191" customFormat="1" ht="12" hidden="1" customHeight="1" x14ac:dyDescent="0.2">
      <c r="A689" s="23">
        <v>1</v>
      </c>
      <c r="B689" s="23"/>
      <c r="C689" s="30" t="s">
        <v>27</v>
      </c>
      <c r="D689" s="3" t="s">
        <v>92</v>
      </c>
      <c r="E689" s="503">
        <v>2002</v>
      </c>
      <c r="F689" s="385">
        <v>28</v>
      </c>
      <c r="G689" s="62">
        <v>43</v>
      </c>
      <c r="H689" s="95">
        <v>64</v>
      </c>
      <c r="I689" s="96">
        <v>107</v>
      </c>
      <c r="J689" s="62">
        <v>21</v>
      </c>
      <c r="K689" s="95">
        <v>103</v>
      </c>
      <c r="L689" s="96">
        <v>124</v>
      </c>
      <c r="M689" s="76">
        <v>98</v>
      </c>
      <c r="N689" s="76">
        <v>1257</v>
      </c>
      <c r="O689" s="194"/>
      <c r="P689" s="26"/>
      <c r="Q689" s="5"/>
      <c r="R689" s="4"/>
      <c r="S689" s="4"/>
      <c r="T689" s="5"/>
      <c r="U689" s="4"/>
      <c r="V689" s="4"/>
      <c r="W689" s="6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485"/>
    </row>
    <row r="690" spans="1:34" s="191" customFormat="1" ht="12" hidden="1" customHeight="1" x14ac:dyDescent="0.2">
      <c r="A690" s="23">
        <v>1</v>
      </c>
      <c r="B690" s="23"/>
      <c r="C690" s="30" t="s">
        <v>27</v>
      </c>
      <c r="D690" s="3" t="s">
        <v>92</v>
      </c>
      <c r="E690" s="503">
        <v>2003</v>
      </c>
      <c r="F690" s="385">
        <v>29</v>
      </c>
      <c r="G690" s="62">
        <v>48</v>
      </c>
      <c r="H690" s="95">
        <v>89</v>
      </c>
      <c r="I690" s="96">
        <v>137</v>
      </c>
      <c r="J690" s="62">
        <v>16</v>
      </c>
      <c r="K690" s="95">
        <v>33</v>
      </c>
      <c r="L690" s="96">
        <v>49</v>
      </c>
      <c r="M690" s="76">
        <v>69</v>
      </c>
      <c r="N690" s="76">
        <v>1219</v>
      </c>
      <c r="O690" s="194"/>
      <c r="P690" s="26"/>
      <c r="Q690" s="5"/>
      <c r="R690" s="4"/>
      <c r="S690" s="4"/>
      <c r="T690" s="5"/>
      <c r="U690" s="4"/>
      <c r="V690" s="4"/>
      <c r="W690" s="6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485"/>
    </row>
    <row r="691" spans="1:34" s="191" customFormat="1" ht="12" hidden="1" customHeight="1" x14ac:dyDescent="0.2">
      <c r="A691" s="23">
        <v>1</v>
      </c>
      <c r="B691" s="23"/>
      <c r="C691" s="30" t="s">
        <v>27</v>
      </c>
      <c r="D691" s="3" t="s">
        <v>92</v>
      </c>
      <c r="E691" s="503">
        <v>2004</v>
      </c>
      <c r="F691" s="385">
        <v>30</v>
      </c>
      <c r="G691" s="62">
        <v>46</v>
      </c>
      <c r="H691" s="95">
        <v>74</v>
      </c>
      <c r="I691" s="96">
        <v>120</v>
      </c>
      <c r="J691" s="62">
        <v>0</v>
      </c>
      <c r="K691" s="95">
        <v>0</v>
      </c>
      <c r="L691" s="96">
        <v>0</v>
      </c>
      <c r="M691" s="75">
        <v>90</v>
      </c>
      <c r="N691" s="75">
        <v>1129</v>
      </c>
      <c r="O691" s="194" t="s">
        <v>5</v>
      </c>
      <c r="P691" s="26"/>
      <c r="Q691" s="5"/>
      <c r="R691" s="4"/>
      <c r="S691" s="4"/>
      <c r="T691" s="5"/>
      <c r="U691" s="4"/>
      <c r="V691" s="4"/>
      <c r="W691" s="6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485"/>
    </row>
    <row r="692" spans="1:34" s="191" customFormat="1" ht="12" hidden="1" customHeight="1" x14ac:dyDescent="0.2">
      <c r="A692" s="23">
        <v>1</v>
      </c>
      <c r="B692" s="23"/>
      <c r="C692" s="30" t="s">
        <v>27</v>
      </c>
      <c r="D692" s="3" t="s">
        <v>92</v>
      </c>
      <c r="E692" s="502">
        <v>2006</v>
      </c>
      <c r="F692" s="386">
        <v>1</v>
      </c>
      <c r="G692" s="62">
        <v>25</v>
      </c>
      <c r="H692" s="95">
        <v>78</v>
      </c>
      <c r="I692" s="96">
        <v>103</v>
      </c>
      <c r="J692" s="62">
        <v>31</v>
      </c>
      <c r="K692" s="95">
        <v>101</v>
      </c>
      <c r="L692" s="96">
        <v>132</v>
      </c>
      <c r="M692" s="75">
        <v>75</v>
      </c>
      <c r="N692" s="75">
        <v>1113</v>
      </c>
      <c r="O692" s="195" t="s">
        <v>329</v>
      </c>
      <c r="P692" s="26"/>
      <c r="Q692" s="4"/>
      <c r="R692" s="4"/>
      <c r="S692" s="4"/>
      <c r="T692" s="4"/>
      <c r="U692" s="4"/>
      <c r="V692" s="4"/>
      <c r="W692" s="4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485"/>
    </row>
    <row r="693" spans="1:34" s="191" customFormat="1" ht="12" hidden="1" customHeight="1" x14ac:dyDescent="0.2">
      <c r="A693" s="23"/>
      <c r="B693" s="23"/>
      <c r="C693" s="30" t="s">
        <v>27</v>
      </c>
      <c r="D693" s="3"/>
      <c r="E693" s="501"/>
      <c r="F693" s="382"/>
      <c r="G693" s="325"/>
      <c r="H693" s="326"/>
      <c r="I693" s="328"/>
      <c r="J693" s="325"/>
      <c r="K693" s="90"/>
      <c r="L693" s="328"/>
      <c r="M693" s="329"/>
      <c r="N693" s="331"/>
      <c r="O693" s="194"/>
      <c r="P693" s="26"/>
      <c r="Q693" s="5"/>
      <c r="R693" s="4"/>
      <c r="S693" s="4"/>
      <c r="T693" s="5"/>
      <c r="U693" s="4"/>
      <c r="V693" s="4"/>
      <c r="W693" s="6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485"/>
    </row>
    <row r="694" spans="1:34" s="166" customFormat="1" ht="12" hidden="1" customHeight="1" x14ac:dyDescent="0.2">
      <c r="A694" s="23">
        <v>1</v>
      </c>
      <c r="B694" s="23"/>
      <c r="C694" s="30"/>
      <c r="D694" s="3" t="s">
        <v>92</v>
      </c>
      <c r="E694" s="502">
        <v>2007</v>
      </c>
      <c r="F694" s="386">
        <v>2</v>
      </c>
      <c r="G694" s="62">
        <v>62</v>
      </c>
      <c r="H694" s="95">
        <v>67</v>
      </c>
      <c r="I694" s="96">
        <v>129</v>
      </c>
      <c r="J694" s="62">
        <v>43</v>
      </c>
      <c r="K694" s="95">
        <v>43</v>
      </c>
      <c r="L694" s="96">
        <v>86</v>
      </c>
      <c r="M694" s="75">
        <v>93</v>
      </c>
      <c r="N694" s="75">
        <v>1106</v>
      </c>
      <c r="O694" s="194"/>
      <c r="P694" s="45"/>
      <c r="Q694" s="46"/>
      <c r="R694" s="47"/>
      <c r="S694" s="47"/>
      <c r="T694" s="46"/>
      <c r="U694" s="47"/>
      <c r="V694" s="47"/>
      <c r="W694" s="48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85"/>
    </row>
    <row r="695" spans="1:34" s="166" customFormat="1" ht="12" hidden="1" customHeight="1" x14ac:dyDescent="0.2">
      <c r="A695" s="23">
        <v>1</v>
      </c>
      <c r="B695" s="23"/>
      <c r="C695" s="30" t="s">
        <v>27</v>
      </c>
      <c r="D695" s="3" t="s">
        <v>92</v>
      </c>
      <c r="E695" s="502">
        <v>2008</v>
      </c>
      <c r="F695" s="386">
        <v>3</v>
      </c>
      <c r="G695" s="62">
        <v>26</v>
      </c>
      <c r="H695" s="95">
        <v>57</v>
      </c>
      <c r="I695" s="96">
        <v>83</v>
      </c>
      <c r="J695" s="62">
        <v>6</v>
      </c>
      <c r="K695" s="95">
        <v>42</v>
      </c>
      <c r="L695" s="96">
        <v>48</v>
      </c>
      <c r="M695" s="75">
        <v>158</v>
      </c>
      <c r="N695" s="75">
        <v>996</v>
      </c>
      <c r="O695" s="194"/>
      <c r="P695" s="26"/>
      <c r="Q695" s="5"/>
      <c r="R695" s="4"/>
      <c r="S695" s="4"/>
      <c r="T695" s="5"/>
      <c r="U695" s="4"/>
      <c r="V695" s="4"/>
      <c r="W695" s="6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485"/>
    </row>
    <row r="696" spans="1:34" s="166" customFormat="1" ht="12" customHeight="1" thickBot="1" x14ac:dyDescent="0.25">
      <c r="A696" s="23">
        <v>1</v>
      </c>
      <c r="B696" s="23"/>
      <c r="C696" s="30" t="s">
        <v>27</v>
      </c>
      <c r="D696" s="3" t="s">
        <v>92</v>
      </c>
      <c r="E696" s="502">
        <v>2009</v>
      </c>
      <c r="F696" s="389">
        <v>4</v>
      </c>
      <c r="G696" s="62">
        <v>36</v>
      </c>
      <c r="H696" s="95">
        <v>13</v>
      </c>
      <c r="I696" s="96">
        <v>49</v>
      </c>
      <c r="J696" s="62">
        <v>31</v>
      </c>
      <c r="K696" s="90">
        <v>66</v>
      </c>
      <c r="L696" s="378">
        <f t="shared" ref="L696" si="22">J696+K696</f>
        <v>97</v>
      </c>
      <c r="M696" s="75">
        <v>180</v>
      </c>
      <c r="N696" s="75">
        <v>913</v>
      </c>
      <c r="O696" s="194"/>
      <c r="P696" s="26"/>
      <c r="Q696" s="5"/>
      <c r="R696" s="4"/>
      <c r="S696" s="4"/>
      <c r="T696" s="5"/>
      <c r="U696" s="4"/>
      <c r="V696" s="4"/>
      <c r="W696" s="6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485"/>
    </row>
    <row r="697" spans="1:34" s="166" customFormat="1" ht="12" customHeight="1" x14ac:dyDescent="0.2">
      <c r="A697" s="23">
        <v>1</v>
      </c>
      <c r="B697" s="23"/>
      <c r="C697" s="30"/>
      <c r="D697" s="3"/>
      <c r="E697" s="503">
        <v>2010</v>
      </c>
      <c r="F697" s="385">
        <v>7</v>
      </c>
      <c r="G697" s="444">
        <v>51</v>
      </c>
      <c r="H697" s="445">
        <v>38</v>
      </c>
      <c r="I697" s="446">
        <f>SUM(H697,G697)</f>
        <v>89</v>
      </c>
      <c r="J697" s="444">
        <v>15</v>
      </c>
      <c r="K697" s="447">
        <v>73</v>
      </c>
      <c r="L697" s="378">
        <f t="shared" ref="L697" si="23">J697+K697</f>
        <v>88</v>
      </c>
      <c r="M697" s="77">
        <v>102</v>
      </c>
      <c r="N697" s="443">
        <v>1114</v>
      </c>
      <c r="O697" s="194" t="s">
        <v>5</v>
      </c>
      <c r="P697" s="26"/>
      <c r="Q697" s="5"/>
      <c r="R697" s="4"/>
      <c r="S697" s="4"/>
      <c r="T697" s="5"/>
      <c r="U697" s="4"/>
      <c r="V697" s="4"/>
      <c r="W697" s="6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476"/>
    </row>
    <row r="698" spans="1:34" s="484" customFormat="1" ht="12" customHeight="1" x14ac:dyDescent="0.2">
      <c r="A698" s="23"/>
      <c r="B698" s="23"/>
      <c r="C698" s="30"/>
      <c r="D698" s="3"/>
      <c r="E698" s="503">
        <v>2011</v>
      </c>
      <c r="F698" s="385"/>
      <c r="G698" s="444">
        <v>202</v>
      </c>
      <c r="H698" s="445">
        <v>200</v>
      </c>
      <c r="I698" s="446">
        <f>SUM(H698,G698)</f>
        <v>402</v>
      </c>
      <c r="J698" s="62">
        <v>119</v>
      </c>
      <c r="K698" s="447">
        <v>246</v>
      </c>
      <c r="L698" s="378">
        <f t="shared" ref="L698" si="24">J698+K698</f>
        <v>365</v>
      </c>
      <c r="M698" s="77">
        <v>537</v>
      </c>
      <c r="N698" s="77">
        <v>941</v>
      </c>
      <c r="O698" s="194" t="s">
        <v>5</v>
      </c>
      <c r="P698" s="295"/>
      <c r="Q698" s="296"/>
      <c r="R698" s="297"/>
      <c r="S698" s="297"/>
      <c r="T698" s="296"/>
      <c r="U698" s="297"/>
      <c r="V698" s="297"/>
      <c r="W698" s="300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476">
        <v>941</v>
      </c>
    </row>
    <row r="699" spans="1:34" s="484" customFormat="1" ht="12" customHeight="1" x14ac:dyDescent="0.2">
      <c r="A699" s="23"/>
      <c r="B699" s="23"/>
      <c r="C699" s="30"/>
      <c r="D699" s="3"/>
      <c r="E699" s="503" t="s">
        <v>383</v>
      </c>
      <c r="F699" s="385"/>
      <c r="G699" s="376">
        <v>22</v>
      </c>
      <c r="H699" s="377">
        <v>46</v>
      </c>
      <c r="I699" s="378">
        <v>68</v>
      </c>
      <c r="J699" s="379">
        <v>98</v>
      </c>
      <c r="K699" s="377">
        <v>97</v>
      </c>
      <c r="L699" s="378">
        <f t="shared" ref="L699" si="25">J699+K699</f>
        <v>195</v>
      </c>
      <c r="M699" s="380">
        <v>139</v>
      </c>
      <c r="N699" s="380">
        <v>997</v>
      </c>
      <c r="O699" s="575"/>
      <c r="P699" s="295"/>
      <c r="Q699" s="296"/>
      <c r="R699" s="297"/>
      <c r="S699" s="297"/>
      <c r="T699" s="296"/>
      <c r="U699" s="297"/>
      <c r="V699" s="297"/>
      <c r="W699" s="300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476">
        <f>N698+L699-M699</f>
        <v>997</v>
      </c>
    </row>
    <row r="700" spans="1:34" s="484" customFormat="1" ht="12" customHeight="1" x14ac:dyDescent="0.2">
      <c r="A700" s="23"/>
      <c r="B700" s="23"/>
      <c r="C700" s="30"/>
      <c r="D700" s="3"/>
      <c r="E700" s="503">
        <v>2013</v>
      </c>
      <c r="F700" s="385"/>
      <c r="G700" s="377">
        <v>28</v>
      </c>
      <c r="H700" s="377">
        <v>18</v>
      </c>
      <c r="I700" s="378">
        <v>46</v>
      </c>
      <c r="J700" s="379">
        <v>19</v>
      </c>
      <c r="K700" s="377">
        <v>3</v>
      </c>
      <c r="L700" s="378">
        <f t="shared" ref="L700" si="26">J700+K700</f>
        <v>22</v>
      </c>
      <c r="M700" s="380">
        <v>96</v>
      </c>
      <c r="N700" s="380">
        <v>924</v>
      </c>
      <c r="O700" s="575"/>
      <c r="P700" s="295"/>
      <c r="Q700" s="296"/>
      <c r="R700" s="297"/>
      <c r="S700" s="297"/>
      <c r="T700" s="296"/>
      <c r="U700" s="297"/>
      <c r="V700" s="297"/>
      <c r="W700" s="300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476"/>
    </row>
    <row r="701" spans="1:34" s="166" customFormat="1" ht="6.75" customHeight="1" thickBot="1" x14ac:dyDescent="0.25">
      <c r="A701" s="23"/>
      <c r="B701" s="27"/>
      <c r="C701" s="30"/>
      <c r="D701" s="3"/>
      <c r="E701" s="503"/>
      <c r="F701" s="385">
        <v>8</v>
      </c>
      <c r="G701" s="62"/>
      <c r="H701" s="95"/>
      <c r="I701" s="96"/>
      <c r="J701" s="62"/>
      <c r="K701" s="95"/>
      <c r="L701" s="96"/>
      <c r="M701" s="75"/>
      <c r="N701" s="75"/>
      <c r="O701" s="194"/>
      <c r="P701" s="26"/>
      <c r="Q701" s="5"/>
      <c r="R701" s="4"/>
      <c r="S701" s="4"/>
      <c r="T701" s="5"/>
      <c r="U701" s="4"/>
      <c r="V701" s="4"/>
      <c r="W701" s="6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485"/>
    </row>
    <row r="702" spans="1:34" s="166" customFormat="1" ht="12" hidden="1" customHeight="1" x14ac:dyDescent="0.2">
      <c r="A702" s="23">
        <v>1</v>
      </c>
      <c r="B702" s="15"/>
      <c r="C702" s="30"/>
      <c r="D702" s="72" t="s">
        <v>216</v>
      </c>
      <c r="E702" s="504">
        <v>2006</v>
      </c>
      <c r="F702" s="385">
        <v>9</v>
      </c>
      <c r="G702" s="62">
        <v>0</v>
      </c>
      <c r="H702" s="95">
        <v>0</v>
      </c>
      <c r="I702" s="96">
        <v>0</v>
      </c>
      <c r="J702" s="62">
        <v>0</v>
      </c>
      <c r="K702" s="95">
        <v>0</v>
      </c>
      <c r="L702" s="96">
        <v>0</v>
      </c>
      <c r="M702" s="75">
        <v>0</v>
      </c>
      <c r="N702" s="75">
        <v>0</v>
      </c>
      <c r="O702" s="195"/>
      <c r="P702" s="34"/>
      <c r="Q702" s="12"/>
      <c r="R702" s="12"/>
      <c r="S702" s="12"/>
      <c r="T702" s="12"/>
      <c r="U702" s="12"/>
      <c r="V702" s="12"/>
      <c r="W702" s="12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485"/>
    </row>
    <row r="703" spans="1:34" s="166" customFormat="1" ht="12" hidden="1" customHeight="1" x14ac:dyDescent="0.2">
      <c r="A703" s="23">
        <v>1</v>
      </c>
      <c r="B703" s="15"/>
      <c r="C703" s="310" t="s">
        <v>135</v>
      </c>
      <c r="D703" s="72" t="s">
        <v>216</v>
      </c>
      <c r="E703" s="504">
        <v>2007</v>
      </c>
      <c r="F703" s="385">
        <v>10</v>
      </c>
      <c r="G703" s="62">
        <v>0</v>
      </c>
      <c r="H703" s="95">
        <v>0</v>
      </c>
      <c r="I703" s="96">
        <v>0</v>
      </c>
      <c r="J703" s="62">
        <v>0</v>
      </c>
      <c r="K703" s="95">
        <v>0</v>
      </c>
      <c r="L703" s="96">
        <v>0</v>
      </c>
      <c r="M703" s="75">
        <v>0</v>
      </c>
      <c r="N703" s="75">
        <v>0</v>
      </c>
      <c r="O703" s="195"/>
      <c r="P703" s="34"/>
      <c r="Q703" s="13"/>
      <c r="R703" s="12"/>
      <c r="S703" s="12"/>
      <c r="T703" s="13"/>
      <c r="U703" s="12"/>
      <c r="V703" s="12"/>
      <c r="W703" s="14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485"/>
    </row>
    <row r="704" spans="1:34" s="166" customFormat="1" ht="12" hidden="1" customHeight="1" x14ac:dyDescent="0.2">
      <c r="A704" s="23">
        <v>1</v>
      </c>
      <c r="B704" s="15"/>
      <c r="C704" s="310" t="s">
        <v>135</v>
      </c>
      <c r="D704" s="72" t="s">
        <v>216</v>
      </c>
      <c r="E704" s="504">
        <v>2008</v>
      </c>
      <c r="F704" s="385">
        <v>11</v>
      </c>
      <c r="G704" s="62">
        <v>0</v>
      </c>
      <c r="H704" s="95">
        <v>0</v>
      </c>
      <c r="I704" s="96">
        <v>0</v>
      </c>
      <c r="J704" s="62">
        <v>0</v>
      </c>
      <c r="K704" s="95">
        <v>0</v>
      </c>
      <c r="L704" s="96">
        <v>0</v>
      </c>
      <c r="M704" s="75">
        <v>0</v>
      </c>
      <c r="N704" s="75">
        <v>0</v>
      </c>
      <c r="O704" s="195"/>
      <c r="P704" s="34"/>
      <c r="Q704" s="13"/>
      <c r="R704" s="12"/>
      <c r="S704" s="12"/>
      <c r="T704" s="13"/>
      <c r="U704" s="12"/>
      <c r="V704" s="12"/>
      <c r="W704" s="14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485"/>
    </row>
    <row r="705" spans="1:34" s="166" customFormat="1" ht="12" customHeight="1" x14ac:dyDescent="0.2">
      <c r="A705" s="23">
        <v>1</v>
      </c>
      <c r="B705" s="15"/>
      <c r="C705" s="310" t="s">
        <v>135</v>
      </c>
      <c r="D705" s="72" t="s">
        <v>216</v>
      </c>
      <c r="E705" s="504">
        <v>2009</v>
      </c>
      <c r="F705" s="385">
        <v>12</v>
      </c>
      <c r="G705" s="62">
        <v>0</v>
      </c>
      <c r="H705" s="95">
        <v>0</v>
      </c>
      <c r="I705" s="96">
        <v>0</v>
      </c>
      <c r="J705" s="62">
        <v>0</v>
      </c>
      <c r="K705" s="90">
        <v>0</v>
      </c>
      <c r="L705" s="378">
        <f t="shared" ref="L705" si="27">J705+K705</f>
        <v>0</v>
      </c>
      <c r="M705" s="75">
        <v>0</v>
      </c>
      <c r="N705" s="75">
        <v>0</v>
      </c>
      <c r="O705" s="195"/>
      <c r="P705" s="34"/>
      <c r="Q705" s="13"/>
      <c r="R705" s="12"/>
      <c r="S705" s="12"/>
      <c r="T705" s="13"/>
      <c r="U705" s="12"/>
      <c r="V705" s="12"/>
      <c r="W705" s="14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485"/>
    </row>
    <row r="706" spans="1:34" s="166" customFormat="1" ht="12" customHeight="1" x14ac:dyDescent="0.2">
      <c r="A706" s="23">
        <v>1</v>
      </c>
      <c r="B706" s="15"/>
      <c r="C706" s="310"/>
      <c r="D706" s="11"/>
      <c r="E706" s="504">
        <v>2010</v>
      </c>
      <c r="F706" s="385">
        <v>12</v>
      </c>
      <c r="G706" s="62">
        <v>0</v>
      </c>
      <c r="H706" s="95">
        <v>0</v>
      </c>
      <c r="I706" s="446">
        <f>SUM(H706,G706)</f>
        <v>0</v>
      </c>
      <c r="J706" s="62">
        <v>0</v>
      </c>
      <c r="K706" s="90">
        <v>0</v>
      </c>
      <c r="L706" s="378">
        <f t="shared" ref="L706" si="28">J706+K706</f>
        <v>0</v>
      </c>
      <c r="M706" s="75">
        <v>0</v>
      </c>
      <c r="N706" s="75">
        <v>0</v>
      </c>
      <c r="O706" s="195"/>
      <c r="P706" s="34"/>
      <c r="Q706" s="13"/>
      <c r="R706" s="12"/>
      <c r="S706" s="12"/>
      <c r="T706" s="13"/>
      <c r="U706" s="12"/>
      <c r="V706" s="12"/>
      <c r="W706" s="14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476"/>
    </row>
    <row r="707" spans="1:34" s="484" customFormat="1" ht="12" customHeight="1" x14ac:dyDescent="0.2">
      <c r="A707" s="23"/>
      <c r="B707" s="15"/>
      <c r="C707" s="310"/>
      <c r="D707" s="11"/>
      <c r="E707" s="503">
        <v>2011</v>
      </c>
      <c r="F707" s="385"/>
      <c r="G707" s="62">
        <v>0</v>
      </c>
      <c r="H707" s="95">
        <v>0</v>
      </c>
      <c r="I707" s="446">
        <f>SUM(H707,G707)</f>
        <v>0</v>
      </c>
      <c r="J707" s="62">
        <v>0</v>
      </c>
      <c r="K707" s="90">
        <v>0</v>
      </c>
      <c r="L707" s="378">
        <f t="shared" ref="L707" si="29">J707+K707</f>
        <v>0</v>
      </c>
      <c r="M707" s="75">
        <v>0</v>
      </c>
      <c r="N707" s="75">
        <v>0</v>
      </c>
      <c r="O707" s="577"/>
      <c r="P707" s="301"/>
      <c r="Q707" s="302"/>
      <c r="R707" s="303"/>
      <c r="S707" s="303"/>
      <c r="T707" s="302"/>
      <c r="U707" s="303"/>
      <c r="V707" s="303"/>
      <c r="W707" s="30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476">
        <f>N706+L707-M707</f>
        <v>0</v>
      </c>
    </row>
    <row r="708" spans="1:34" s="484" customFormat="1" ht="12" customHeight="1" x14ac:dyDescent="0.2">
      <c r="A708" s="23"/>
      <c r="B708" s="15"/>
      <c r="C708" s="310"/>
      <c r="D708" s="11"/>
      <c r="E708" s="503" t="s">
        <v>383</v>
      </c>
      <c r="F708" s="385"/>
      <c r="G708" s="62">
        <v>0</v>
      </c>
      <c r="H708" s="95">
        <v>0</v>
      </c>
      <c r="I708" s="446">
        <f>SUM(H708,G708)</f>
        <v>0</v>
      </c>
      <c r="J708" s="62">
        <v>0</v>
      </c>
      <c r="K708" s="90">
        <v>0</v>
      </c>
      <c r="L708" s="378">
        <f t="shared" ref="L708" si="30">J708+K708</f>
        <v>0</v>
      </c>
      <c r="M708" s="75">
        <v>0</v>
      </c>
      <c r="N708" s="75">
        <v>0</v>
      </c>
      <c r="O708" s="577"/>
      <c r="P708" s="301"/>
      <c r="Q708" s="302"/>
      <c r="R708" s="303"/>
      <c r="S708" s="303"/>
      <c r="T708" s="302"/>
      <c r="U708" s="303"/>
      <c r="V708" s="303"/>
      <c r="W708" s="30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476">
        <f>N707+L708-M708</f>
        <v>0</v>
      </c>
    </row>
    <row r="709" spans="1:34" s="484" customFormat="1" ht="12" customHeight="1" x14ac:dyDescent="0.2">
      <c r="A709" s="23"/>
      <c r="B709" s="15"/>
      <c r="C709" s="310"/>
      <c r="D709" s="11"/>
      <c r="E709" s="504">
        <v>2013</v>
      </c>
      <c r="F709" s="386"/>
      <c r="G709" s="62" t="s">
        <v>332</v>
      </c>
      <c r="H709" s="95" t="s">
        <v>332</v>
      </c>
      <c r="I709" s="96" t="s">
        <v>332</v>
      </c>
      <c r="J709" s="62" t="s">
        <v>332</v>
      </c>
      <c r="K709" s="90" t="s">
        <v>332</v>
      </c>
      <c r="L709" s="96" t="s">
        <v>332</v>
      </c>
      <c r="M709" s="75" t="s">
        <v>332</v>
      </c>
      <c r="N709" s="75" t="s">
        <v>332</v>
      </c>
      <c r="O709" s="577"/>
      <c r="P709" s="301"/>
      <c r="Q709" s="302"/>
      <c r="R709" s="303"/>
      <c r="S709" s="303"/>
      <c r="T709" s="302"/>
      <c r="U709" s="303"/>
      <c r="V709" s="303"/>
      <c r="W709" s="30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476"/>
    </row>
    <row r="710" spans="1:34" s="166" customFormat="1" ht="6.75" customHeight="1" thickBot="1" x14ac:dyDescent="0.25">
      <c r="A710" s="23"/>
      <c r="B710" s="35"/>
      <c r="C710" s="310"/>
      <c r="D710" s="11"/>
      <c r="E710" s="504"/>
      <c r="F710" s="385">
        <v>13</v>
      </c>
      <c r="G710" s="62"/>
      <c r="H710" s="95"/>
      <c r="I710" s="96"/>
      <c r="J710" s="62"/>
      <c r="K710" s="95"/>
      <c r="L710" s="96"/>
      <c r="M710" s="75"/>
      <c r="N710" s="75"/>
      <c r="O710" s="195"/>
      <c r="P710" s="34"/>
      <c r="Q710" s="13"/>
      <c r="R710" s="12"/>
      <c r="S710" s="12"/>
      <c r="T710" s="13"/>
      <c r="U710" s="12"/>
      <c r="V710" s="12"/>
      <c r="W710" s="14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485"/>
    </row>
    <row r="711" spans="1:34" s="166" customFormat="1" ht="12" hidden="1" customHeight="1" x14ac:dyDescent="0.2">
      <c r="A711" s="23">
        <v>1</v>
      </c>
      <c r="B711" s="23" t="s">
        <v>120</v>
      </c>
      <c r="C711" s="310"/>
      <c r="D711" s="11" t="s">
        <v>93</v>
      </c>
      <c r="E711" s="503">
        <v>1984</v>
      </c>
      <c r="F711" s="385">
        <v>14</v>
      </c>
      <c r="G711" s="444" t="s">
        <v>116</v>
      </c>
      <c r="H711" s="445" t="s">
        <v>116</v>
      </c>
      <c r="I711" s="446" t="s">
        <v>116</v>
      </c>
      <c r="J711" s="444" t="s">
        <v>116</v>
      </c>
      <c r="K711" s="445" t="s">
        <v>116</v>
      </c>
      <c r="L711" s="446" t="s">
        <v>116</v>
      </c>
      <c r="M711" s="77" t="s">
        <v>116</v>
      </c>
      <c r="N711" s="77" t="s">
        <v>116</v>
      </c>
      <c r="O711" s="580"/>
      <c r="P711" s="26"/>
      <c r="Q711" s="5"/>
      <c r="R711" s="4"/>
      <c r="S711" s="4"/>
      <c r="T711" s="5"/>
      <c r="U711" s="4"/>
      <c r="V711" s="4"/>
      <c r="W711" s="6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485"/>
    </row>
    <row r="712" spans="1:34" s="166" customFormat="1" ht="12" hidden="1" customHeight="1" x14ac:dyDescent="0.2">
      <c r="A712" s="23">
        <v>1</v>
      </c>
      <c r="B712" s="23" t="s">
        <v>120</v>
      </c>
      <c r="C712" s="310" t="s">
        <v>28</v>
      </c>
      <c r="D712" s="11" t="s">
        <v>93</v>
      </c>
      <c r="E712" s="503">
        <v>1985</v>
      </c>
      <c r="F712" s="385">
        <v>15</v>
      </c>
      <c r="G712" s="444" t="s">
        <v>116</v>
      </c>
      <c r="H712" s="445" t="s">
        <v>116</v>
      </c>
      <c r="I712" s="446">
        <v>147</v>
      </c>
      <c r="J712" s="444" t="s">
        <v>116</v>
      </c>
      <c r="K712" s="445" t="s">
        <v>116</v>
      </c>
      <c r="L712" s="446">
        <v>106</v>
      </c>
      <c r="M712" s="77" t="s">
        <v>116</v>
      </c>
      <c r="N712" s="77" t="s">
        <v>116</v>
      </c>
      <c r="O712" s="580"/>
      <c r="P712" s="26"/>
      <c r="Q712" s="5"/>
      <c r="R712" s="4"/>
      <c r="S712" s="4"/>
      <c r="T712" s="5"/>
      <c r="U712" s="4"/>
      <c r="V712" s="4"/>
      <c r="W712" s="6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485"/>
    </row>
    <row r="713" spans="1:34" s="166" customFormat="1" ht="12" hidden="1" customHeight="1" x14ac:dyDescent="0.2">
      <c r="A713" s="23">
        <v>1</v>
      </c>
      <c r="B713" s="23" t="s">
        <v>120</v>
      </c>
      <c r="C713" s="310" t="s">
        <v>28</v>
      </c>
      <c r="D713" s="11" t="s">
        <v>93</v>
      </c>
      <c r="E713" s="503">
        <v>1986</v>
      </c>
      <c r="F713" s="385">
        <v>16</v>
      </c>
      <c r="G713" s="444" t="s">
        <v>116</v>
      </c>
      <c r="H713" s="445" t="s">
        <v>116</v>
      </c>
      <c r="I713" s="446">
        <v>181</v>
      </c>
      <c r="J713" s="444" t="s">
        <v>116</v>
      </c>
      <c r="K713" s="445" t="s">
        <v>116</v>
      </c>
      <c r="L713" s="446">
        <v>113</v>
      </c>
      <c r="M713" s="77" t="s">
        <v>116</v>
      </c>
      <c r="N713" s="77" t="s">
        <v>116</v>
      </c>
      <c r="O713" s="580"/>
      <c r="P713" s="26"/>
      <c r="Q713" s="5"/>
      <c r="R713" s="4"/>
      <c r="S713" s="4"/>
      <c r="T713" s="5"/>
      <c r="U713" s="4"/>
      <c r="V713" s="4"/>
      <c r="W713" s="6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485"/>
    </row>
    <row r="714" spans="1:34" s="166" customFormat="1" ht="12" hidden="1" customHeight="1" x14ac:dyDescent="0.2">
      <c r="A714" s="23">
        <v>1</v>
      </c>
      <c r="B714" s="23" t="s">
        <v>120</v>
      </c>
      <c r="C714" s="310" t="s">
        <v>28</v>
      </c>
      <c r="D714" s="11" t="s">
        <v>93</v>
      </c>
      <c r="E714" s="503">
        <v>1987</v>
      </c>
      <c r="F714" s="385">
        <v>17</v>
      </c>
      <c r="G714" s="444" t="s">
        <v>116</v>
      </c>
      <c r="H714" s="445" t="s">
        <v>116</v>
      </c>
      <c r="I714" s="446" t="s">
        <v>116</v>
      </c>
      <c r="J714" s="444" t="s">
        <v>116</v>
      </c>
      <c r="K714" s="445" t="s">
        <v>116</v>
      </c>
      <c r="L714" s="446" t="s">
        <v>116</v>
      </c>
      <c r="M714" s="77" t="s">
        <v>116</v>
      </c>
      <c r="N714" s="77" t="s">
        <v>116</v>
      </c>
      <c r="O714" s="580"/>
      <c r="P714" s="26"/>
      <c r="Q714" s="5"/>
      <c r="R714" s="4"/>
      <c r="S714" s="4"/>
      <c r="T714" s="5"/>
      <c r="U714" s="4"/>
      <c r="V714" s="4"/>
      <c r="W714" s="6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485"/>
    </row>
    <row r="715" spans="1:34" s="166" customFormat="1" ht="12" hidden="1" customHeight="1" x14ac:dyDescent="0.2">
      <c r="A715" s="23">
        <v>1</v>
      </c>
      <c r="B715" s="23" t="s">
        <v>120</v>
      </c>
      <c r="C715" s="310" t="s">
        <v>28</v>
      </c>
      <c r="D715" s="11" t="s">
        <v>93</v>
      </c>
      <c r="E715" s="504">
        <v>1988</v>
      </c>
      <c r="F715" s="385">
        <v>18</v>
      </c>
      <c r="G715" s="444">
        <v>117</v>
      </c>
      <c r="H715" s="445">
        <v>165</v>
      </c>
      <c r="I715" s="446">
        <v>282</v>
      </c>
      <c r="J715" s="444">
        <v>28</v>
      </c>
      <c r="K715" s="445">
        <v>38</v>
      </c>
      <c r="L715" s="446">
        <v>66</v>
      </c>
      <c r="M715" s="443" t="s">
        <v>116</v>
      </c>
      <c r="N715" s="443" t="s">
        <v>116</v>
      </c>
      <c r="O715" s="581"/>
      <c r="P715" s="34"/>
      <c r="Q715" s="13"/>
      <c r="R715" s="12"/>
      <c r="S715" s="12"/>
      <c r="T715" s="13"/>
      <c r="U715" s="12"/>
      <c r="V715" s="12"/>
      <c r="W715" s="14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485"/>
    </row>
    <row r="716" spans="1:34" s="166" customFormat="1" ht="12" hidden="1" customHeight="1" x14ac:dyDescent="0.2">
      <c r="A716" s="23">
        <v>1</v>
      </c>
      <c r="B716" s="23" t="s">
        <v>120</v>
      </c>
      <c r="C716" s="310" t="s">
        <v>28</v>
      </c>
      <c r="D716" s="11" t="s">
        <v>93</v>
      </c>
      <c r="E716" s="503">
        <v>1989</v>
      </c>
      <c r="F716" s="385">
        <v>19</v>
      </c>
      <c r="G716" s="444">
        <v>0</v>
      </c>
      <c r="H716" s="445">
        <v>0</v>
      </c>
      <c r="I716" s="446">
        <v>0</v>
      </c>
      <c r="J716" s="444">
        <v>0</v>
      </c>
      <c r="K716" s="445">
        <v>0</v>
      </c>
      <c r="L716" s="446">
        <v>0</v>
      </c>
      <c r="M716" s="77">
        <v>0</v>
      </c>
      <c r="N716" s="77"/>
      <c r="O716" s="580"/>
      <c r="P716" s="26"/>
      <c r="Q716" s="5"/>
      <c r="R716" s="4"/>
      <c r="S716" s="4"/>
      <c r="T716" s="5"/>
      <c r="U716" s="4"/>
      <c r="V716" s="4"/>
      <c r="W716" s="6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485"/>
    </row>
    <row r="717" spans="1:34" s="166" customFormat="1" ht="12" hidden="1" customHeight="1" x14ac:dyDescent="0.2">
      <c r="A717" s="23">
        <v>1</v>
      </c>
      <c r="B717" s="23" t="s">
        <v>120</v>
      </c>
      <c r="C717" s="310" t="s">
        <v>28</v>
      </c>
      <c r="D717" s="11" t="s">
        <v>93</v>
      </c>
      <c r="E717" s="503">
        <v>1990</v>
      </c>
      <c r="F717" s="385">
        <v>20</v>
      </c>
      <c r="G717" s="62">
        <v>93</v>
      </c>
      <c r="H717" s="95">
        <v>197</v>
      </c>
      <c r="I717" s="96">
        <v>290</v>
      </c>
      <c r="J717" s="62">
        <v>45</v>
      </c>
      <c r="K717" s="95">
        <v>36</v>
      </c>
      <c r="L717" s="96">
        <v>81</v>
      </c>
      <c r="M717" s="75">
        <v>0</v>
      </c>
      <c r="N717" s="76">
        <v>694</v>
      </c>
      <c r="O717" s="580"/>
      <c r="P717" s="26"/>
      <c r="Q717" s="5"/>
      <c r="R717" s="4"/>
      <c r="S717" s="4"/>
      <c r="T717" s="5"/>
      <c r="U717" s="4"/>
      <c r="V717" s="4"/>
      <c r="W717" s="6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485"/>
    </row>
    <row r="718" spans="1:34" s="166" customFormat="1" ht="12" hidden="1" customHeight="1" x14ac:dyDescent="0.2">
      <c r="A718" s="23">
        <v>1</v>
      </c>
      <c r="B718" s="23" t="s">
        <v>120</v>
      </c>
      <c r="C718" s="310" t="s">
        <v>28</v>
      </c>
      <c r="D718" s="11" t="s">
        <v>93</v>
      </c>
      <c r="E718" s="503">
        <v>1991</v>
      </c>
      <c r="F718" s="385">
        <v>21</v>
      </c>
      <c r="G718" s="62">
        <v>120</v>
      </c>
      <c r="H718" s="95">
        <v>180</v>
      </c>
      <c r="I718" s="96">
        <v>300</v>
      </c>
      <c r="J718" s="62">
        <v>80</v>
      </c>
      <c r="K718" s="95">
        <v>245</v>
      </c>
      <c r="L718" s="96">
        <v>325</v>
      </c>
      <c r="M718" s="75">
        <v>0</v>
      </c>
      <c r="N718" s="76">
        <v>1019</v>
      </c>
      <c r="O718" s="580"/>
      <c r="P718" s="26"/>
      <c r="Q718" s="5"/>
      <c r="R718" s="4"/>
      <c r="S718" s="4"/>
      <c r="T718" s="5"/>
      <c r="U718" s="4"/>
      <c r="V718" s="4"/>
      <c r="W718" s="6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485"/>
    </row>
    <row r="719" spans="1:34" s="166" customFormat="1" ht="12" hidden="1" customHeight="1" x14ac:dyDescent="0.2">
      <c r="A719" s="23">
        <v>1</v>
      </c>
      <c r="B719" s="23" t="s">
        <v>120</v>
      </c>
      <c r="C719" s="310" t="s">
        <v>28</v>
      </c>
      <c r="D719" s="11" t="s">
        <v>93</v>
      </c>
      <c r="E719" s="503">
        <v>1992</v>
      </c>
      <c r="F719" s="385">
        <v>22</v>
      </c>
      <c r="G719" s="62">
        <v>89</v>
      </c>
      <c r="H719" s="95">
        <v>207</v>
      </c>
      <c r="I719" s="96">
        <v>296</v>
      </c>
      <c r="J719" s="62">
        <v>31</v>
      </c>
      <c r="K719" s="95">
        <v>72</v>
      </c>
      <c r="L719" s="96">
        <v>103</v>
      </c>
      <c r="M719" s="75">
        <v>0</v>
      </c>
      <c r="N719" s="76">
        <v>1122</v>
      </c>
      <c r="O719" s="580"/>
      <c r="P719" s="26"/>
      <c r="Q719" s="5"/>
      <c r="R719" s="4"/>
      <c r="S719" s="4"/>
      <c r="T719" s="5"/>
      <c r="U719" s="4"/>
      <c r="V719" s="4"/>
      <c r="W719" s="6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485"/>
    </row>
    <row r="720" spans="1:34" s="166" customFormat="1" ht="12" hidden="1" customHeight="1" x14ac:dyDescent="0.2">
      <c r="A720" s="23">
        <v>1</v>
      </c>
      <c r="B720" s="23" t="s">
        <v>120</v>
      </c>
      <c r="C720" s="310" t="s">
        <v>28</v>
      </c>
      <c r="D720" s="11" t="s">
        <v>93</v>
      </c>
      <c r="E720" s="503">
        <v>1993</v>
      </c>
      <c r="F720" s="385">
        <v>23</v>
      </c>
      <c r="G720" s="62">
        <v>96</v>
      </c>
      <c r="H720" s="95">
        <v>188</v>
      </c>
      <c r="I720" s="96">
        <v>284</v>
      </c>
      <c r="J720" s="62">
        <v>0</v>
      </c>
      <c r="K720" s="95">
        <v>0</v>
      </c>
      <c r="L720" s="96">
        <v>208</v>
      </c>
      <c r="M720" s="75">
        <v>0</v>
      </c>
      <c r="N720" s="76">
        <v>1330</v>
      </c>
      <c r="O720" s="580"/>
      <c r="P720" s="26"/>
      <c r="Q720" s="5"/>
      <c r="R720" s="4"/>
      <c r="S720" s="4"/>
      <c r="T720" s="5"/>
      <c r="U720" s="4"/>
      <c r="V720" s="4"/>
      <c r="W720" s="6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485"/>
    </row>
    <row r="721" spans="1:34" s="166" customFormat="1" ht="12" hidden="1" customHeight="1" x14ac:dyDescent="0.2">
      <c r="A721" s="23">
        <v>1</v>
      </c>
      <c r="B721" s="23" t="s">
        <v>120</v>
      </c>
      <c r="C721" s="310" t="s">
        <v>28</v>
      </c>
      <c r="D721" s="11" t="s">
        <v>93</v>
      </c>
      <c r="E721" s="503">
        <v>1994</v>
      </c>
      <c r="F721" s="385">
        <v>24</v>
      </c>
      <c r="G721" s="62">
        <v>115</v>
      </c>
      <c r="H721" s="95">
        <v>183</v>
      </c>
      <c r="I721" s="96">
        <v>298</v>
      </c>
      <c r="J721" s="62">
        <v>0</v>
      </c>
      <c r="K721" s="95">
        <v>0</v>
      </c>
      <c r="L721" s="96">
        <v>115</v>
      </c>
      <c r="M721" s="75">
        <v>0</v>
      </c>
      <c r="N721" s="76">
        <v>1445</v>
      </c>
      <c r="O721" s="580"/>
      <c r="P721" s="26"/>
      <c r="Q721" s="5"/>
      <c r="R721" s="4"/>
      <c r="S721" s="4"/>
      <c r="T721" s="5"/>
      <c r="U721" s="4"/>
      <c r="V721" s="4"/>
      <c r="W721" s="6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485"/>
    </row>
    <row r="722" spans="1:34" s="166" customFormat="1" ht="12" hidden="1" customHeight="1" x14ac:dyDescent="0.2">
      <c r="A722" s="23">
        <v>1</v>
      </c>
      <c r="B722" s="23" t="s">
        <v>120</v>
      </c>
      <c r="C722" s="310" t="s">
        <v>28</v>
      </c>
      <c r="D722" s="11" t="s">
        <v>93</v>
      </c>
      <c r="E722" s="503">
        <v>1995</v>
      </c>
      <c r="F722" s="385">
        <v>25</v>
      </c>
      <c r="G722" s="62">
        <v>0</v>
      </c>
      <c r="H722" s="95">
        <v>0</v>
      </c>
      <c r="I722" s="96">
        <v>0</v>
      </c>
      <c r="J722" s="62">
        <v>0</v>
      </c>
      <c r="K722" s="95">
        <v>0</v>
      </c>
      <c r="L722" s="96">
        <v>0</v>
      </c>
      <c r="M722" s="75">
        <v>0</v>
      </c>
      <c r="N722" s="76">
        <v>1445</v>
      </c>
      <c r="O722" s="580"/>
      <c r="P722" s="26"/>
      <c r="Q722" s="5"/>
      <c r="R722" s="4"/>
      <c r="S722" s="4"/>
      <c r="T722" s="5"/>
      <c r="U722" s="4"/>
      <c r="V722" s="4"/>
      <c r="W722" s="6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485"/>
    </row>
    <row r="723" spans="1:34" s="166" customFormat="1" ht="12" hidden="1" customHeight="1" x14ac:dyDescent="0.2">
      <c r="A723" s="23">
        <v>1</v>
      </c>
      <c r="B723" s="23" t="s">
        <v>120</v>
      </c>
      <c r="C723" s="310" t="s">
        <v>28</v>
      </c>
      <c r="D723" s="11" t="s">
        <v>93</v>
      </c>
      <c r="E723" s="503">
        <v>1996</v>
      </c>
      <c r="F723" s="385">
        <v>26</v>
      </c>
      <c r="G723" s="62">
        <v>60</v>
      </c>
      <c r="H723" s="95">
        <v>44</v>
      </c>
      <c r="I723" s="96">
        <v>104</v>
      </c>
      <c r="J723" s="62">
        <v>0</v>
      </c>
      <c r="K723" s="95">
        <v>0</v>
      </c>
      <c r="L723" s="96">
        <v>122</v>
      </c>
      <c r="M723" s="75">
        <v>101</v>
      </c>
      <c r="N723" s="76">
        <v>1466</v>
      </c>
      <c r="O723" s="580"/>
      <c r="P723" s="26"/>
      <c r="Q723" s="5"/>
      <c r="R723" s="4"/>
      <c r="S723" s="4"/>
      <c r="T723" s="5"/>
      <c r="U723" s="4"/>
      <c r="V723" s="4"/>
      <c r="W723" s="6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485"/>
    </row>
    <row r="724" spans="1:34" s="166" customFormat="1" ht="12" hidden="1" customHeight="1" x14ac:dyDescent="0.2">
      <c r="A724" s="23">
        <v>1</v>
      </c>
      <c r="B724" s="23" t="s">
        <v>120</v>
      </c>
      <c r="C724" s="310" t="s">
        <v>28</v>
      </c>
      <c r="D724" s="11" t="s">
        <v>93</v>
      </c>
      <c r="E724" s="503">
        <v>1997</v>
      </c>
      <c r="F724" s="385">
        <v>27</v>
      </c>
      <c r="G724" s="62">
        <v>72</v>
      </c>
      <c r="H724" s="95">
        <v>23</v>
      </c>
      <c r="I724" s="96">
        <v>95</v>
      </c>
      <c r="J724" s="62">
        <v>55</v>
      </c>
      <c r="K724" s="95">
        <v>25</v>
      </c>
      <c r="L724" s="96">
        <v>80</v>
      </c>
      <c r="M724" s="75">
        <v>0</v>
      </c>
      <c r="N724" s="76">
        <v>1546</v>
      </c>
      <c r="O724" s="580"/>
      <c r="P724" s="26"/>
      <c r="Q724" s="5"/>
      <c r="R724" s="4"/>
      <c r="S724" s="4"/>
      <c r="T724" s="5"/>
      <c r="U724" s="4"/>
      <c r="V724" s="4"/>
      <c r="W724" s="6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485"/>
    </row>
    <row r="725" spans="1:34" s="166" customFormat="1" ht="12" hidden="1" customHeight="1" x14ac:dyDescent="0.2">
      <c r="A725" s="23">
        <v>1</v>
      </c>
      <c r="B725" s="23" t="s">
        <v>120</v>
      </c>
      <c r="C725" s="310" t="s">
        <v>28</v>
      </c>
      <c r="D725" s="11" t="s">
        <v>93</v>
      </c>
      <c r="E725" s="503">
        <v>1998</v>
      </c>
      <c r="F725" s="386">
        <v>28</v>
      </c>
      <c r="G725" s="62">
        <v>67</v>
      </c>
      <c r="H725" s="95">
        <v>20</v>
      </c>
      <c r="I725" s="96">
        <v>87</v>
      </c>
      <c r="J725" s="62">
        <v>59</v>
      </c>
      <c r="K725" s="95">
        <v>54</v>
      </c>
      <c r="L725" s="96">
        <v>113</v>
      </c>
      <c r="M725" s="76">
        <v>0</v>
      </c>
      <c r="N725" s="76">
        <v>1659</v>
      </c>
      <c r="O725" s="194"/>
      <c r="P725" s="26"/>
      <c r="Q725" s="5"/>
      <c r="R725" s="4"/>
      <c r="S725" s="4"/>
      <c r="T725" s="5"/>
      <c r="U725" s="4"/>
      <c r="V725" s="4"/>
      <c r="W725" s="6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485"/>
    </row>
    <row r="726" spans="1:34" s="166" customFormat="1" ht="12" hidden="1" customHeight="1" x14ac:dyDescent="0.2">
      <c r="A726" s="23">
        <v>1</v>
      </c>
      <c r="B726" s="23" t="s">
        <v>120</v>
      </c>
      <c r="C726" s="310" t="s">
        <v>28</v>
      </c>
      <c r="D726" s="11" t="s">
        <v>93</v>
      </c>
      <c r="E726" s="503">
        <v>1999</v>
      </c>
      <c r="F726" s="385">
        <v>29</v>
      </c>
      <c r="G726" s="62"/>
      <c r="H726" s="95"/>
      <c r="I726" s="96"/>
      <c r="J726" s="62"/>
      <c r="K726" s="95"/>
      <c r="L726" s="96"/>
      <c r="M726" s="76"/>
      <c r="N726" s="76">
        <v>1681</v>
      </c>
      <c r="O726" s="194" t="s">
        <v>5</v>
      </c>
      <c r="P726" s="26"/>
      <c r="Q726" s="5"/>
      <c r="R726" s="4"/>
      <c r="S726" s="4"/>
      <c r="T726" s="5"/>
      <c r="U726" s="4"/>
      <c r="V726" s="4"/>
      <c r="W726" s="6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485"/>
    </row>
    <row r="727" spans="1:34" s="166" customFormat="1" ht="12" hidden="1" customHeight="1" x14ac:dyDescent="0.2">
      <c r="A727" s="23">
        <v>1</v>
      </c>
      <c r="B727" s="23" t="s">
        <v>120</v>
      </c>
      <c r="C727" s="310" t="s">
        <v>28</v>
      </c>
      <c r="D727" s="11" t="s">
        <v>93</v>
      </c>
      <c r="E727" s="503">
        <v>2000</v>
      </c>
      <c r="F727" s="386">
        <v>30</v>
      </c>
      <c r="G727" s="62">
        <v>39</v>
      </c>
      <c r="H727" s="95">
        <v>15</v>
      </c>
      <c r="I727" s="96">
        <v>54</v>
      </c>
      <c r="J727" s="62">
        <v>0</v>
      </c>
      <c r="K727" s="95">
        <v>0</v>
      </c>
      <c r="L727" s="96">
        <v>0</v>
      </c>
      <c r="M727" s="76">
        <v>0</v>
      </c>
      <c r="N727" s="76">
        <v>1681</v>
      </c>
      <c r="O727" s="580"/>
      <c r="P727" s="26"/>
      <c r="Q727" s="5"/>
      <c r="R727" s="4"/>
      <c r="S727" s="4"/>
      <c r="T727" s="5"/>
      <c r="U727" s="4"/>
      <c r="V727" s="4"/>
      <c r="W727" s="6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485"/>
    </row>
    <row r="728" spans="1:34" s="166" customFormat="1" ht="12" hidden="1" customHeight="1" x14ac:dyDescent="0.2">
      <c r="A728" s="23">
        <v>1</v>
      </c>
      <c r="B728" s="23" t="s">
        <v>120</v>
      </c>
      <c r="C728" s="310" t="s">
        <v>28</v>
      </c>
      <c r="D728" s="11" t="s">
        <v>93</v>
      </c>
      <c r="E728" s="504">
        <v>2001</v>
      </c>
      <c r="F728" s="385">
        <v>31</v>
      </c>
      <c r="G728" s="62">
        <v>20</v>
      </c>
      <c r="H728" s="95">
        <v>9</v>
      </c>
      <c r="I728" s="96">
        <v>29</v>
      </c>
      <c r="J728" s="62">
        <v>134</v>
      </c>
      <c r="K728" s="95">
        <v>45</v>
      </c>
      <c r="L728" s="96">
        <v>179</v>
      </c>
      <c r="M728" s="76"/>
      <c r="N728" s="75">
        <v>1871</v>
      </c>
      <c r="O728" s="580" t="s">
        <v>5</v>
      </c>
      <c r="P728" s="26"/>
      <c r="Q728" s="5"/>
      <c r="R728" s="4"/>
      <c r="S728" s="4"/>
      <c r="T728" s="5"/>
      <c r="U728" s="4"/>
      <c r="V728" s="4"/>
      <c r="W728" s="6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485"/>
    </row>
    <row r="729" spans="1:34" s="166" customFormat="1" ht="12" hidden="1" customHeight="1" x14ac:dyDescent="0.2">
      <c r="A729" s="23">
        <v>1</v>
      </c>
      <c r="B729" s="23" t="s">
        <v>120</v>
      </c>
      <c r="C729" s="310" t="s">
        <v>28</v>
      </c>
      <c r="D729" s="11" t="s">
        <v>93</v>
      </c>
      <c r="E729" s="504">
        <v>2002</v>
      </c>
      <c r="F729" s="386">
        <v>32</v>
      </c>
      <c r="G729" s="62">
        <v>45</v>
      </c>
      <c r="H729" s="95">
        <v>2</v>
      </c>
      <c r="I729" s="96">
        <v>47</v>
      </c>
      <c r="J729" s="62">
        <v>0</v>
      </c>
      <c r="K729" s="95">
        <v>0</v>
      </c>
      <c r="L729" s="96">
        <v>0</v>
      </c>
      <c r="M729" s="76">
        <v>0</v>
      </c>
      <c r="N729" s="75">
        <v>1785</v>
      </c>
      <c r="O729" s="582" t="s">
        <v>191</v>
      </c>
      <c r="P729" s="26"/>
      <c r="Q729" s="5"/>
      <c r="R729" s="4"/>
      <c r="S729" s="4"/>
      <c r="T729" s="5"/>
      <c r="U729" s="4"/>
      <c r="V729" s="4"/>
      <c r="W729" s="6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485"/>
    </row>
    <row r="730" spans="1:34" s="166" customFormat="1" ht="12" hidden="1" customHeight="1" thickBot="1" x14ac:dyDescent="0.25">
      <c r="A730" s="23">
        <v>1</v>
      </c>
      <c r="B730" s="23" t="s">
        <v>120</v>
      </c>
      <c r="C730" s="310" t="s">
        <v>28</v>
      </c>
      <c r="D730" s="11" t="s">
        <v>93</v>
      </c>
      <c r="E730" s="504">
        <v>2003</v>
      </c>
      <c r="F730" s="387">
        <v>33</v>
      </c>
      <c r="G730" s="62">
        <v>16</v>
      </c>
      <c r="H730" s="95">
        <v>5</v>
      </c>
      <c r="I730" s="96">
        <v>21</v>
      </c>
      <c r="J730" s="62">
        <v>0</v>
      </c>
      <c r="K730" s="95">
        <v>0</v>
      </c>
      <c r="L730" s="96">
        <v>0</v>
      </c>
      <c r="M730" s="76">
        <v>0</v>
      </c>
      <c r="N730" s="75">
        <v>1812</v>
      </c>
      <c r="O730" s="582" t="s">
        <v>191</v>
      </c>
      <c r="P730" s="26"/>
      <c r="Q730" s="5"/>
      <c r="R730" s="4"/>
      <c r="S730" s="4"/>
      <c r="T730" s="5"/>
      <c r="U730" s="4"/>
      <c r="V730" s="4"/>
      <c r="W730" s="6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485"/>
    </row>
    <row r="731" spans="1:34" s="166" customFormat="1" ht="12" hidden="1" customHeight="1" x14ac:dyDescent="0.2">
      <c r="A731" s="23">
        <v>1</v>
      </c>
      <c r="B731" s="15"/>
      <c r="C731" s="310" t="s">
        <v>28</v>
      </c>
      <c r="D731" s="11" t="s">
        <v>93</v>
      </c>
      <c r="E731" s="504">
        <v>2004</v>
      </c>
      <c r="F731" s="385">
        <v>0</v>
      </c>
      <c r="G731" s="62">
        <v>38</v>
      </c>
      <c r="H731" s="95">
        <v>5</v>
      </c>
      <c r="I731" s="96">
        <v>43</v>
      </c>
      <c r="J731" s="62">
        <v>0</v>
      </c>
      <c r="K731" s="95">
        <v>0</v>
      </c>
      <c r="L731" s="96">
        <v>0</v>
      </c>
      <c r="M731" s="76">
        <v>0</v>
      </c>
      <c r="N731" s="75">
        <v>1847</v>
      </c>
      <c r="O731" s="582" t="s">
        <v>191</v>
      </c>
      <c r="P731" s="34"/>
      <c r="Q731" s="13"/>
      <c r="R731" s="12"/>
      <c r="S731" s="12"/>
      <c r="T731" s="13"/>
      <c r="U731" s="12"/>
      <c r="V731" s="12"/>
      <c r="W731" s="14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485"/>
    </row>
    <row r="732" spans="1:34" s="166" customFormat="1" ht="12" hidden="1" customHeight="1" x14ac:dyDescent="0.2">
      <c r="A732" s="23">
        <v>1</v>
      </c>
      <c r="B732" s="15"/>
      <c r="C732" s="310" t="s">
        <v>28</v>
      </c>
      <c r="D732" s="11" t="s">
        <v>93</v>
      </c>
      <c r="E732" s="502">
        <v>2006</v>
      </c>
      <c r="F732" s="386">
        <v>1</v>
      </c>
      <c r="G732" s="62">
        <v>18</v>
      </c>
      <c r="H732" s="95">
        <v>3</v>
      </c>
      <c r="I732" s="96">
        <v>21</v>
      </c>
      <c r="J732" s="62">
        <v>0</v>
      </c>
      <c r="K732" s="95">
        <v>0</v>
      </c>
      <c r="L732" s="96">
        <v>0</v>
      </c>
      <c r="M732" s="75">
        <v>650</v>
      </c>
      <c r="N732" s="75">
        <v>1252</v>
      </c>
      <c r="O732" s="583" t="s">
        <v>119</v>
      </c>
      <c r="P732" s="34"/>
      <c r="Q732" s="12"/>
      <c r="R732" s="12"/>
      <c r="S732" s="12"/>
      <c r="T732" s="12"/>
      <c r="U732" s="12"/>
      <c r="V732" s="12"/>
      <c r="W732" s="12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485"/>
    </row>
    <row r="733" spans="1:34" s="166" customFormat="1" ht="12" hidden="1" customHeight="1" x14ac:dyDescent="0.2">
      <c r="A733" s="23">
        <v>1</v>
      </c>
      <c r="B733" s="15"/>
      <c r="C733" s="310" t="s">
        <v>28</v>
      </c>
      <c r="D733" s="11" t="s">
        <v>93</v>
      </c>
      <c r="E733" s="502">
        <v>2007</v>
      </c>
      <c r="F733" s="386">
        <v>2</v>
      </c>
      <c r="G733" s="62">
        <v>17</v>
      </c>
      <c r="H733" s="95">
        <v>5</v>
      </c>
      <c r="I733" s="96">
        <v>22</v>
      </c>
      <c r="J733" s="62">
        <v>0</v>
      </c>
      <c r="K733" s="95">
        <v>0</v>
      </c>
      <c r="L733" s="96">
        <v>0</v>
      </c>
      <c r="M733" s="75">
        <v>0</v>
      </c>
      <c r="N733" s="75">
        <v>1448</v>
      </c>
      <c r="O733" s="581" t="s">
        <v>5</v>
      </c>
      <c r="P733" s="34"/>
      <c r="Q733" s="13"/>
      <c r="R733" s="12"/>
      <c r="S733" s="12"/>
      <c r="T733" s="13"/>
      <c r="U733" s="12"/>
      <c r="V733" s="12"/>
      <c r="W733" s="14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485"/>
    </row>
    <row r="734" spans="1:34" s="166" customFormat="1" ht="12" hidden="1" customHeight="1" x14ac:dyDescent="0.2">
      <c r="A734" s="23">
        <v>1</v>
      </c>
      <c r="B734" s="15"/>
      <c r="C734" s="310" t="s">
        <v>28</v>
      </c>
      <c r="D734" s="11" t="s">
        <v>93</v>
      </c>
      <c r="E734" s="502">
        <v>2008</v>
      </c>
      <c r="F734" s="386">
        <v>3</v>
      </c>
      <c r="G734" s="62">
        <v>6</v>
      </c>
      <c r="H734" s="95">
        <v>0</v>
      </c>
      <c r="I734" s="96">
        <v>6</v>
      </c>
      <c r="J734" s="62">
        <v>121</v>
      </c>
      <c r="K734" s="95">
        <v>0</v>
      </c>
      <c r="L734" s="96">
        <v>121</v>
      </c>
      <c r="M734" s="75">
        <v>145</v>
      </c>
      <c r="N734" s="75">
        <v>1424</v>
      </c>
      <c r="O734" s="581"/>
      <c r="P734" s="34"/>
      <c r="Q734" s="13"/>
      <c r="R734" s="12"/>
      <c r="S734" s="12"/>
      <c r="T734" s="13"/>
      <c r="U734" s="12"/>
      <c r="V734" s="12"/>
      <c r="W734" s="14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485"/>
    </row>
    <row r="735" spans="1:34" s="166" customFormat="1" ht="12" customHeight="1" x14ac:dyDescent="0.2">
      <c r="A735" s="23">
        <v>1</v>
      </c>
      <c r="B735" s="15"/>
      <c r="C735" s="310" t="s">
        <v>28</v>
      </c>
      <c r="D735" s="11" t="s">
        <v>93</v>
      </c>
      <c r="E735" s="502">
        <v>2009</v>
      </c>
      <c r="F735" s="386">
        <v>4</v>
      </c>
      <c r="G735" s="62">
        <v>10</v>
      </c>
      <c r="H735" s="95">
        <v>0</v>
      </c>
      <c r="I735" s="96">
        <v>10</v>
      </c>
      <c r="J735" s="62">
        <v>78</v>
      </c>
      <c r="K735" s="90">
        <v>26</v>
      </c>
      <c r="L735" s="378">
        <f t="shared" ref="L735:L739" si="31">J735+K735</f>
        <v>104</v>
      </c>
      <c r="M735" s="75">
        <v>138</v>
      </c>
      <c r="N735" s="75">
        <v>1390</v>
      </c>
      <c r="O735" s="581"/>
      <c r="P735" s="34"/>
      <c r="Q735" s="13"/>
      <c r="R735" s="12"/>
      <c r="S735" s="12"/>
      <c r="T735" s="13"/>
      <c r="U735" s="12"/>
      <c r="V735" s="12"/>
      <c r="W735" s="14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485"/>
    </row>
    <row r="736" spans="1:34" s="166" customFormat="1" ht="12" customHeight="1" x14ac:dyDescent="0.2">
      <c r="A736" s="23">
        <v>1</v>
      </c>
      <c r="B736" s="15"/>
      <c r="C736" s="310"/>
      <c r="D736" s="11"/>
      <c r="E736" s="503">
        <v>2010</v>
      </c>
      <c r="F736" s="386">
        <v>5</v>
      </c>
      <c r="G736" s="444">
        <v>8</v>
      </c>
      <c r="H736" s="445">
        <v>5</v>
      </c>
      <c r="I736" s="446">
        <f>SUM(H736,G736)</f>
        <v>13</v>
      </c>
      <c r="J736" s="444">
        <v>36</v>
      </c>
      <c r="K736" s="447">
        <v>8</v>
      </c>
      <c r="L736" s="378">
        <f t="shared" si="31"/>
        <v>44</v>
      </c>
      <c r="M736" s="443">
        <v>80</v>
      </c>
      <c r="N736" s="443">
        <v>1354</v>
      </c>
      <c r="O736" s="194" t="s">
        <v>5</v>
      </c>
      <c r="P736" s="34"/>
      <c r="Q736" s="13"/>
      <c r="R736" s="12"/>
      <c r="S736" s="12"/>
      <c r="T736" s="13"/>
      <c r="U736" s="12"/>
      <c r="V736" s="12"/>
      <c r="W736" s="14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476"/>
    </row>
    <row r="737" spans="1:34" s="484" customFormat="1" ht="12" customHeight="1" x14ac:dyDescent="0.2">
      <c r="A737" s="23"/>
      <c r="B737" s="15"/>
      <c r="C737" s="310"/>
      <c r="D737" s="11"/>
      <c r="E737" s="503">
        <v>2011</v>
      </c>
      <c r="F737" s="386"/>
      <c r="G737" s="444">
        <v>6</v>
      </c>
      <c r="H737" s="445">
        <v>2</v>
      </c>
      <c r="I737" s="446">
        <f>SUM(H737,G737)</f>
        <v>8</v>
      </c>
      <c r="J737" s="444">
        <v>3</v>
      </c>
      <c r="K737" s="447">
        <v>1</v>
      </c>
      <c r="L737" s="378">
        <f t="shared" si="31"/>
        <v>4</v>
      </c>
      <c r="M737" s="77">
        <v>132</v>
      </c>
      <c r="N737" s="443">
        <v>1177</v>
      </c>
      <c r="O737" s="194" t="s">
        <v>5</v>
      </c>
      <c r="P737" s="301"/>
      <c r="Q737" s="302"/>
      <c r="R737" s="303"/>
      <c r="S737" s="303"/>
      <c r="T737" s="302"/>
      <c r="U737" s="303"/>
      <c r="V737" s="303"/>
      <c r="W737" s="30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476">
        <v>1177</v>
      </c>
    </row>
    <row r="738" spans="1:34" s="484" customFormat="1" ht="12" customHeight="1" x14ac:dyDescent="0.2">
      <c r="A738" s="23"/>
      <c r="B738" s="15"/>
      <c r="C738" s="310"/>
      <c r="D738" s="11"/>
      <c r="E738" s="503" t="s">
        <v>383</v>
      </c>
      <c r="F738" s="386"/>
      <c r="G738" s="376">
        <v>9</v>
      </c>
      <c r="H738" s="377">
        <v>5</v>
      </c>
      <c r="I738" s="378">
        <v>14</v>
      </c>
      <c r="J738" s="379">
        <v>0</v>
      </c>
      <c r="K738" s="377">
        <v>0</v>
      </c>
      <c r="L738" s="378">
        <f t="shared" si="31"/>
        <v>0</v>
      </c>
      <c r="M738" s="380">
        <v>119</v>
      </c>
      <c r="N738" s="380">
        <v>1058</v>
      </c>
      <c r="O738" s="575"/>
      <c r="P738" s="301"/>
      <c r="Q738" s="302"/>
      <c r="R738" s="303"/>
      <c r="S738" s="303"/>
      <c r="T738" s="302"/>
      <c r="U738" s="303"/>
      <c r="V738" s="303"/>
      <c r="W738" s="30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476">
        <f>N737+L738-M738</f>
        <v>1058</v>
      </c>
    </row>
    <row r="739" spans="1:34" s="484" customFormat="1" ht="12" customHeight="1" x14ac:dyDescent="0.2">
      <c r="A739" s="23"/>
      <c r="B739" s="15"/>
      <c r="C739" s="310"/>
      <c r="D739" s="11"/>
      <c r="E739" s="503">
        <v>2013</v>
      </c>
      <c r="F739" s="386"/>
      <c r="G739" s="377">
        <v>2</v>
      </c>
      <c r="H739" s="377">
        <v>0</v>
      </c>
      <c r="I739" s="378">
        <v>2</v>
      </c>
      <c r="J739" s="379">
        <v>0</v>
      </c>
      <c r="K739" s="377">
        <v>0</v>
      </c>
      <c r="L739" s="378">
        <f t="shared" si="31"/>
        <v>0</v>
      </c>
      <c r="M739" s="380">
        <v>108</v>
      </c>
      <c r="N739" s="380">
        <v>950</v>
      </c>
      <c r="O739" s="575"/>
      <c r="P739" s="301"/>
      <c r="Q739" s="302"/>
      <c r="R739" s="303"/>
      <c r="S739" s="303"/>
      <c r="T739" s="302"/>
      <c r="U739" s="303"/>
      <c r="V739" s="303"/>
      <c r="W739" s="30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476"/>
    </row>
    <row r="740" spans="1:34" s="166" customFormat="1" ht="6.75" customHeight="1" thickBot="1" x14ac:dyDescent="0.25">
      <c r="A740" s="23"/>
      <c r="B740" s="35"/>
      <c r="C740" s="310"/>
      <c r="D740" s="11"/>
      <c r="E740" s="504"/>
      <c r="F740" s="389">
        <v>6</v>
      </c>
      <c r="G740" s="62"/>
      <c r="H740" s="95"/>
      <c r="I740" s="96"/>
      <c r="J740" s="62"/>
      <c r="K740" s="95"/>
      <c r="L740" s="96"/>
      <c r="M740" s="75"/>
      <c r="N740" s="75"/>
      <c r="O740" s="581"/>
      <c r="P740" s="34"/>
      <c r="Q740" s="13"/>
      <c r="R740" s="12"/>
      <c r="S740" s="12"/>
      <c r="T740" s="13"/>
      <c r="U740" s="12"/>
      <c r="V740" s="12"/>
      <c r="W740" s="14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485"/>
    </row>
    <row r="741" spans="1:34" s="166" customFormat="1" ht="12" hidden="1" customHeight="1" x14ac:dyDescent="0.2">
      <c r="A741" s="23">
        <v>1</v>
      </c>
      <c r="B741" s="23"/>
      <c r="C741" s="310"/>
      <c r="D741" s="11" t="s">
        <v>126</v>
      </c>
      <c r="E741" s="504">
        <v>2004</v>
      </c>
      <c r="F741" s="385">
        <v>2</v>
      </c>
      <c r="G741" s="62"/>
      <c r="H741" s="95"/>
      <c r="I741" s="96"/>
      <c r="J741" s="62"/>
      <c r="K741" s="95"/>
      <c r="L741" s="96"/>
      <c r="M741" s="75"/>
      <c r="N741" s="75"/>
      <c r="O741" s="580"/>
      <c r="P741" s="26"/>
      <c r="Q741" s="5"/>
      <c r="R741" s="4"/>
      <c r="S741" s="4"/>
      <c r="T741" s="5"/>
      <c r="U741" s="4"/>
      <c r="V741" s="4"/>
      <c r="W741" s="6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485"/>
    </row>
    <row r="742" spans="1:34" s="166" customFormat="1" ht="12" hidden="1" customHeight="1" x14ac:dyDescent="0.2">
      <c r="A742" s="23">
        <v>1</v>
      </c>
      <c r="B742" s="23"/>
      <c r="C742" s="310" t="s">
        <v>125</v>
      </c>
      <c r="D742" s="3" t="s">
        <v>217</v>
      </c>
      <c r="E742" s="502">
        <v>2006</v>
      </c>
      <c r="F742" s="385">
        <v>3</v>
      </c>
      <c r="G742" s="62">
        <v>0</v>
      </c>
      <c r="H742" s="95">
        <v>1</v>
      </c>
      <c r="I742" s="96">
        <v>1</v>
      </c>
      <c r="J742" s="62">
        <v>0</v>
      </c>
      <c r="K742" s="95">
        <v>1</v>
      </c>
      <c r="L742" s="96">
        <v>1</v>
      </c>
      <c r="M742" s="75">
        <v>0</v>
      </c>
      <c r="N742" s="75">
        <v>7</v>
      </c>
      <c r="O742" s="580" t="s">
        <v>5</v>
      </c>
      <c r="P742" s="26"/>
      <c r="Q742" s="4"/>
      <c r="R742" s="4"/>
      <c r="S742" s="4"/>
      <c r="T742" s="4"/>
      <c r="U742" s="4"/>
      <c r="V742" s="4"/>
      <c r="W742" s="4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485"/>
    </row>
    <row r="743" spans="1:34" s="166" customFormat="1" ht="12" hidden="1" customHeight="1" x14ac:dyDescent="0.2">
      <c r="A743" s="23">
        <v>1</v>
      </c>
      <c r="B743" s="23"/>
      <c r="C743" s="310" t="s">
        <v>125</v>
      </c>
      <c r="D743" s="3" t="s">
        <v>217</v>
      </c>
      <c r="E743" s="502">
        <v>2007</v>
      </c>
      <c r="F743" s="385">
        <v>4</v>
      </c>
      <c r="G743" s="62">
        <v>0</v>
      </c>
      <c r="H743" s="95">
        <v>0</v>
      </c>
      <c r="I743" s="96">
        <v>0</v>
      </c>
      <c r="J743" s="62">
        <v>0</v>
      </c>
      <c r="K743" s="95">
        <v>1</v>
      </c>
      <c r="L743" s="96">
        <v>1</v>
      </c>
      <c r="M743" s="75">
        <v>0</v>
      </c>
      <c r="N743" s="75">
        <v>8</v>
      </c>
      <c r="O743" s="580"/>
      <c r="P743" s="26"/>
      <c r="Q743" s="5"/>
      <c r="R743" s="4"/>
      <c r="S743" s="4"/>
      <c r="T743" s="5"/>
      <c r="U743" s="4"/>
      <c r="V743" s="4"/>
      <c r="W743" s="6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485"/>
    </row>
    <row r="744" spans="1:34" s="166" customFormat="1" ht="12" hidden="1" customHeight="1" x14ac:dyDescent="0.2">
      <c r="A744" s="23">
        <v>1</v>
      </c>
      <c r="B744" s="23"/>
      <c r="C744" s="310" t="s">
        <v>125</v>
      </c>
      <c r="D744" s="3" t="s">
        <v>217</v>
      </c>
      <c r="E744" s="502">
        <v>2008</v>
      </c>
      <c r="F744" s="385">
        <v>5</v>
      </c>
      <c r="G744" s="62" t="s">
        <v>332</v>
      </c>
      <c r="H744" s="95" t="s">
        <v>332</v>
      </c>
      <c r="I744" s="96" t="s">
        <v>332</v>
      </c>
      <c r="J744" s="62" t="s">
        <v>332</v>
      </c>
      <c r="K744" s="95" t="s">
        <v>332</v>
      </c>
      <c r="L744" s="96" t="s">
        <v>332</v>
      </c>
      <c r="M744" s="75" t="s">
        <v>332</v>
      </c>
      <c r="N744" s="75" t="s">
        <v>332</v>
      </c>
      <c r="O744" s="580"/>
      <c r="P744" s="26"/>
      <c r="Q744" s="5"/>
      <c r="R744" s="4"/>
      <c r="S744" s="4"/>
      <c r="T744" s="5"/>
      <c r="U744" s="4"/>
      <c r="V744" s="4"/>
      <c r="W744" s="6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485"/>
    </row>
    <row r="745" spans="1:34" s="166" customFormat="1" ht="12" customHeight="1" x14ac:dyDescent="0.2">
      <c r="A745" s="23">
        <v>1</v>
      </c>
      <c r="B745" s="23"/>
      <c r="C745" s="310" t="s">
        <v>125</v>
      </c>
      <c r="D745" s="3" t="s">
        <v>217</v>
      </c>
      <c r="E745" s="502">
        <v>2009</v>
      </c>
      <c r="F745" s="385">
        <v>6</v>
      </c>
      <c r="G745" s="62" t="s">
        <v>332</v>
      </c>
      <c r="H745" s="95" t="s">
        <v>332</v>
      </c>
      <c r="I745" s="96" t="s">
        <v>332</v>
      </c>
      <c r="J745" s="62" t="s">
        <v>332</v>
      </c>
      <c r="K745" s="95" t="s">
        <v>332</v>
      </c>
      <c r="L745" s="96" t="s">
        <v>332</v>
      </c>
      <c r="M745" s="75" t="s">
        <v>332</v>
      </c>
      <c r="N745" s="75">
        <v>10</v>
      </c>
      <c r="O745" s="580" t="s">
        <v>5</v>
      </c>
      <c r="P745" s="26"/>
      <c r="Q745" s="5"/>
      <c r="R745" s="4"/>
      <c r="S745" s="4"/>
      <c r="T745" s="5"/>
      <c r="U745" s="4"/>
      <c r="V745" s="4"/>
      <c r="W745" s="6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485"/>
    </row>
    <row r="746" spans="1:34" s="166" customFormat="1" ht="12" customHeight="1" x14ac:dyDescent="0.2">
      <c r="A746" s="23">
        <v>1</v>
      </c>
      <c r="B746" s="23"/>
      <c r="C746" s="310"/>
      <c r="D746" s="11"/>
      <c r="E746" s="503">
        <v>2010</v>
      </c>
      <c r="F746" s="385">
        <v>7</v>
      </c>
      <c r="G746" s="444">
        <v>0</v>
      </c>
      <c r="H746" s="445">
        <v>0</v>
      </c>
      <c r="I746" s="446">
        <f>SUM(H746,G746)</f>
        <v>0</v>
      </c>
      <c r="J746" s="444">
        <v>0</v>
      </c>
      <c r="K746" s="447">
        <v>10</v>
      </c>
      <c r="L746" s="378">
        <f t="shared" ref="L746" si="32">J746+K746</f>
        <v>10</v>
      </c>
      <c r="M746" s="77">
        <v>0</v>
      </c>
      <c r="N746" s="443">
        <v>20</v>
      </c>
      <c r="O746" s="194"/>
      <c r="P746" s="26"/>
      <c r="Q746" s="5"/>
      <c r="R746" s="4"/>
      <c r="S746" s="4"/>
      <c r="T746" s="5"/>
      <c r="U746" s="4"/>
      <c r="V746" s="4"/>
      <c r="W746" s="6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476"/>
    </row>
    <row r="747" spans="1:34" s="486" customFormat="1" ht="12" customHeight="1" x14ac:dyDescent="0.2">
      <c r="A747" s="15"/>
      <c r="B747" s="15"/>
      <c r="C747" s="310"/>
      <c r="D747" s="11"/>
      <c r="E747" s="504">
        <v>2011</v>
      </c>
      <c r="F747" s="386"/>
      <c r="G747" s="444" t="s">
        <v>332</v>
      </c>
      <c r="H747" s="445" t="s">
        <v>332</v>
      </c>
      <c r="I747" s="446" t="s">
        <v>332</v>
      </c>
      <c r="J747" s="444" t="s">
        <v>332</v>
      </c>
      <c r="K747" s="447" t="s">
        <v>332</v>
      </c>
      <c r="L747" s="446" t="s">
        <v>332</v>
      </c>
      <c r="M747" s="443" t="s">
        <v>332</v>
      </c>
      <c r="N747" s="443">
        <v>20</v>
      </c>
      <c r="O747" s="577"/>
      <c r="P747" s="301"/>
      <c r="Q747" s="302"/>
      <c r="R747" s="303"/>
      <c r="S747" s="303"/>
      <c r="T747" s="302"/>
      <c r="U747" s="303"/>
      <c r="V747" s="303"/>
      <c r="W747" s="30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523">
        <v>20</v>
      </c>
    </row>
    <row r="748" spans="1:34" s="486" customFormat="1" ht="12" customHeight="1" x14ac:dyDescent="0.2">
      <c r="A748" s="15"/>
      <c r="B748" s="15"/>
      <c r="C748" s="310"/>
      <c r="D748" s="11"/>
      <c r="E748" s="503" t="s">
        <v>383</v>
      </c>
      <c r="F748" s="386"/>
      <c r="G748" s="62" t="s">
        <v>332</v>
      </c>
      <c r="H748" s="95" t="s">
        <v>332</v>
      </c>
      <c r="I748" s="96" t="s">
        <v>332</v>
      </c>
      <c r="J748" s="62" t="s">
        <v>332</v>
      </c>
      <c r="K748" s="90" t="s">
        <v>332</v>
      </c>
      <c r="L748" s="96" t="s">
        <v>332</v>
      </c>
      <c r="M748" s="75" t="s">
        <v>332</v>
      </c>
      <c r="N748" s="75">
        <v>20</v>
      </c>
      <c r="O748" s="577" t="s">
        <v>119</v>
      </c>
      <c r="P748" s="301"/>
      <c r="Q748" s="302"/>
      <c r="R748" s="303"/>
      <c r="S748" s="303"/>
      <c r="T748" s="302"/>
      <c r="U748" s="303"/>
      <c r="V748" s="303"/>
      <c r="W748" s="30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523">
        <v>20</v>
      </c>
    </row>
    <row r="749" spans="1:34" s="486" customFormat="1" ht="12" customHeight="1" x14ac:dyDescent="0.2">
      <c r="A749" s="15"/>
      <c r="B749" s="15"/>
      <c r="C749" s="310"/>
      <c r="D749" s="11"/>
      <c r="E749" s="503">
        <v>2013</v>
      </c>
      <c r="F749" s="386"/>
      <c r="G749" s="62">
        <v>0</v>
      </c>
      <c r="H749" s="95">
        <v>4</v>
      </c>
      <c r="I749" s="96">
        <v>4</v>
      </c>
      <c r="J749" s="62">
        <v>0</v>
      </c>
      <c r="K749" s="90">
        <v>4</v>
      </c>
      <c r="L749" s="378">
        <f t="shared" ref="L749" si="33">J749+K749</f>
        <v>4</v>
      </c>
      <c r="M749" s="75">
        <v>0</v>
      </c>
      <c r="N749" s="75">
        <v>34</v>
      </c>
      <c r="O749" s="577"/>
      <c r="P749" s="301"/>
      <c r="Q749" s="302"/>
      <c r="R749" s="303"/>
      <c r="S749" s="303"/>
      <c r="T749" s="302"/>
      <c r="U749" s="303"/>
      <c r="V749" s="303"/>
      <c r="W749" s="30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523"/>
    </row>
    <row r="750" spans="1:34" s="166" customFormat="1" ht="6.75" customHeight="1" thickBot="1" x14ac:dyDescent="0.25">
      <c r="A750" s="23"/>
      <c r="B750" s="27"/>
      <c r="C750" s="310"/>
      <c r="D750" s="11"/>
      <c r="E750" s="504"/>
      <c r="F750" s="385">
        <v>8</v>
      </c>
      <c r="G750" s="62"/>
      <c r="H750" s="95"/>
      <c r="I750" s="96"/>
      <c r="J750" s="62"/>
      <c r="K750" s="95"/>
      <c r="L750" s="96"/>
      <c r="M750" s="75"/>
      <c r="N750" s="75"/>
      <c r="O750" s="580"/>
      <c r="P750" s="26"/>
      <c r="Q750" s="5"/>
      <c r="R750" s="4"/>
      <c r="S750" s="4"/>
      <c r="T750" s="5"/>
      <c r="U750" s="4"/>
      <c r="V750" s="4"/>
      <c r="W750" s="6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485"/>
    </row>
    <row r="751" spans="1:34" s="166" customFormat="1" ht="12" hidden="1" customHeight="1" x14ac:dyDescent="0.2">
      <c r="A751" s="23">
        <v>1</v>
      </c>
      <c r="B751" s="2"/>
      <c r="C751" s="310"/>
      <c r="D751" s="11" t="s">
        <v>94</v>
      </c>
      <c r="E751" s="503">
        <v>1984</v>
      </c>
      <c r="F751" s="385">
        <v>9</v>
      </c>
      <c r="G751" s="444">
        <v>304</v>
      </c>
      <c r="H751" s="445">
        <v>26</v>
      </c>
      <c r="I751" s="446">
        <v>330</v>
      </c>
      <c r="J751" s="444">
        <v>206</v>
      </c>
      <c r="K751" s="445" t="s">
        <v>116</v>
      </c>
      <c r="L751" s="446">
        <v>206</v>
      </c>
      <c r="M751" s="77">
        <v>11</v>
      </c>
      <c r="N751" s="443">
        <v>699</v>
      </c>
      <c r="O751" s="194"/>
      <c r="P751" s="26"/>
      <c r="Q751" s="5"/>
      <c r="R751" s="4"/>
      <c r="S751" s="4"/>
      <c r="T751" s="5"/>
      <c r="U751" s="4"/>
      <c r="V751" s="4"/>
      <c r="W751" s="6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485"/>
    </row>
    <row r="752" spans="1:34" s="166" customFormat="1" ht="12" hidden="1" customHeight="1" x14ac:dyDescent="0.2">
      <c r="A752" s="23">
        <v>1</v>
      </c>
      <c r="B752" s="2"/>
      <c r="C752" s="310" t="s">
        <v>29</v>
      </c>
      <c r="D752" s="11" t="s">
        <v>94</v>
      </c>
      <c r="E752" s="503">
        <v>1985</v>
      </c>
      <c r="F752" s="385">
        <v>10</v>
      </c>
      <c r="G752" s="444">
        <v>371</v>
      </c>
      <c r="H752" s="445">
        <v>14</v>
      </c>
      <c r="I752" s="446">
        <v>385</v>
      </c>
      <c r="J752" s="444">
        <v>899</v>
      </c>
      <c r="K752" s="445">
        <v>9</v>
      </c>
      <c r="L752" s="446">
        <v>908</v>
      </c>
      <c r="M752" s="77">
        <v>14</v>
      </c>
      <c r="N752" s="443">
        <v>908</v>
      </c>
      <c r="O752" s="194"/>
      <c r="P752" s="26"/>
      <c r="Q752" s="5"/>
      <c r="R752" s="4"/>
      <c r="S752" s="4"/>
      <c r="T752" s="5"/>
      <c r="U752" s="4"/>
      <c r="V752" s="4"/>
      <c r="W752" s="6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485"/>
    </row>
    <row r="753" spans="1:34" s="166" customFormat="1" ht="12" hidden="1" customHeight="1" x14ac:dyDescent="0.2">
      <c r="A753" s="23">
        <v>1</v>
      </c>
      <c r="B753" s="2"/>
      <c r="C753" s="310" t="s">
        <v>29</v>
      </c>
      <c r="D753" s="11" t="s">
        <v>94</v>
      </c>
      <c r="E753" s="503">
        <v>1986</v>
      </c>
      <c r="F753" s="385">
        <v>11</v>
      </c>
      <c r="G753" s="444">
        <v>32</v>
      </c>
      <c r="H753" s="445">
        <v>37</v>
      </c>
      <c r="I753" s="446">
        <v>357</v>
      </c>
      <c r="J753" s="444">
        <v>308</v>
      </c>
      <c r="K753" s="445">
        <v>10</v>
      </c>
      <c r="L753" s="446">
        <v>318</v>
      </c>
      <c r="M753" s="77">
        <v>34</v>
      </c>
      <c r="N753" s="443">
        <v>1192</v>
      </c>
      <c r="O753" s="194"/>
      <c r="P753" s="26"/>
      <c r="Q753" s="5"/>
      <c r="R753" s="4"/>
      <c r="S753" s="4"/>
      <c r="T753" s="5"/>
      <c r="U753" s="4"/>
      <c r="V753" s="4"/>
      <c r="W753" s="6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485"/>
    </row>
    <row r="754" spans="1:34" s="166" customFormat="1" ht="12" hidden="1" customHeight="1" x14ac:dyDescent="0.2">
      <c r="A754" s="23">
        <v>1</v>
      </c>
      <c r="B754" s="2"/>
      <c r="C754" s="310" t="s">
        <v>29</v>
      </c>
      <c r="D754" s="11" t="s">
        <v>94</v>
      </c>
      <c r="E754" s="503">
        <v>1987</v>
      </c>
      <c r="F754" s="385">
        <v>12</v>
      </c>
      <c r="G754" s="444">
        <v>419</v>
      </c>
      <c r="H754" s="445">
        <v>22</v>
      </c>
      <c r="I754" s="446">
        <v>441</v>
      </c>
      <c r="J754" s="444">
        <v>239</v>
      </c>
      <c r="K754" s="445">
        <v>1</v>
      </c>
      <c r="L754" s="446">
        <v>240</v>
      </c>
      <c r="M754" s="77">
        <v>45</v>
      </c>
      <c r="N754" s="443">
        <v>1387</v>
      </c>
      <c r="O754" s="194"/>
      <c r="P754" s="26"/>
      <c r="Q754" s="5"/>
      <c r="R754" s="4"/>
      <c r="S754" s="4"/>
      <c r="T754" s="5"/>
      <c r="U754" s="4"/>
      <c r="V754" s="4"/>
      <c r="W754" s="6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485"/>
    </row>
    <row r="755" spans="1:34" s="166" customFormat="1" ht="12" hidden="1" customHeight="1" x14ac:dyDescent="0.2">
      <c r="A755" s="23">
        <v>1</v>
      </c>
      <c r="B755" s="2"/>
      <c r="C755" s="310" t="s">
        <v>29</v>
      </c>
      <c r="D755" s="11" t="s">
        <v>94</v>
      </c>
      <c r="E755" s="503">
        <v>1988</v>
      </c>
      <c r="F755" s="385">
        <v>13</v>
      </c>
      <c r="G755" s="444">
        <v>503</v>
      </c>
      <c r="H755" s="445">
        <v>76</v>
      </c>
      <c r="I755" s="446">
        <v>579</v>
      </c>
      <c r="J755" s="444">
        <v>295</v>
      </c>
      <c r="K755" s="445">
        <v>63</v>
      </c>
      <c r="L755" s="446">
        <v>358</v>
      </c>
      <c r="M755" s="77">
        <v>67</v>
      </c>
      <c r="N755" s="443">
        <v>1678</v>
      </c>
      <c r="O755" s="194"/>
      <c r="P755" s="26"/>
      <c r="Q755" s="5"/>
      <c r="R755" s="4"/>
      <c r="S755" s="4"/>
      <c r="T755" s="5"/>
      <c r="U755" s="4"/>
      <c r="V755" s="4"/>
      <c r="W755" s="6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485"/>
    </row>
    <row r="756" spans="1:34" s="166" customFormat="1" ht="12" hidden="1" customHeight="1" x14ac:dyDescent="0.2">
      <c r="A756" s="23">
        <v>1</v>
      </c>
      <c r="B756" s="2"/>
      <c r="C756" s="310" t="s">
        <v>29</v>
      </c>
      <c r="D756" s="11" t="s">
        <v>94</v>
      </c>
      <c r="E756" s="503">
        <v>1989</v>
      </c>
      <c r="F756" s="385">
        <v>14</v>
      </c>
      <c r="G756" s="444">
        <v>475</v>
      </c>
      <c r="H756" s="445">
        <v>62</v>
      </c>
      <c r="I756" s="446">
        <v>537</v>
      </c>
      <c r="J756" s="444">
        <v>234</v>
      </c>
      <c r="K756" s="445">
        <v>6</v>
      </c>
      <c r="L756" s="446">
        <v>240</v>
      </c>
      <c r="M756" s="77">
        <v>140</v>
      </c>
      <c r="N756" s="443">
        <v>1776</v>
      </c>
      <c r="O756" s="194"/>
      <c r="P756" s="26"/>
      <c r="Q756" s="5"/>
      <c r="R756" s="4"/>
      <c r="S756" s="4"/>
      <c r="T756" s="5"/>
      <c r="U756" s="4"/>
      <c r="V756" s="4"/>
      <c r="W756" s="6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485"/>
    </row>
    <row r="757" spans="1:34" s="166" customFormat="1" ht="12" hidden="1" customHeight="1" x14ac:dyDescent="0.2">
      <c r="A757" s="23">
        <v>1</v>
      </c>
      <c r="B757" s="2"/>
      <c r="C757" s="310" t="s">
        <v>29</v>
      </c>
      <c r="D757" s="11" t="s">
        <v>94</v>
      </c>
      <c r="E757" s="503">
        <v>1990</v>
      </c>
      <c r="F757" s="385">
        <v>15</v>
      </c>
      <c r="G757" s="62">
        <v>404</v>
      </c>
      <c r="H757" s="95">
        <v>167</v>
      </c>
      <c r="I757" s="96">
        <v>571</v>
      </c>
      <c r="J757" s="62">
        <v>415</v>
      </c>
      <c r="K757" s="95">
        <v>61</v>
      </c>
      <c r="L757" s="96">
        <v>476</v>
      </c>
      <c r="M757" s="75">
        <v>158</v>
      </c>
      <c r="N757" s="75">
        <v>2095</v>
      </c>
      <c r="O757" s="194"/>
      <c r="P757" s="26"/>
      <c r="Q757" s="5"/>
      <c r="R757" s="4"/>
      <c r="S757" s="4"/>
      <c r="T757" s="5"/>
      <c r="U757" s="4"/>
      <c r="V757" s="4"/>
      <c r="W757" s="6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485"/>
    </row>
    <row r="758" spans="1:34" s="166" customFormat="1" ht="12" hidden="1" customHeight="1" x14ac:dyDescent="0.2">
      <c r="A758" s="23">
        <v>1</v>
      </c>
      <c r="B758" s="2"/>
      <c r="C758" s="310" t="s">
        <v>29</v>
      </c>
      <c r="D758" s="11" t="s">
        <v>94</v>
      </c>
      <c r="E758" s="503">
        <v>1991</v>
      </c>
      <c r="F758" s="385">
        <v>16</v>
      </c>
      <c r="G758" s="62">
        <v>610</v>
      </c>
      <c r="H758" s="95">
        <v>112</v>
      </c>
      <c r="I758" s="96">
        <v>722</v>
      </c>
      <c r="J758" s="62">
        <v>376</v>
      </c>
      <c r="K758" s="95">
        <v>42</v>
      </c>
      <c r="L758" s="96">
        <v>418</v>
      </c>
      <c r="M758" s="75">
        <v>170</v>
      </c>
      <c r="N758" s="75">
        <v>2343</v>
      </c>
      <c r="O758" s="194"/>
      <c r="P758" s="26"/>
      <c r="Q758" s="5"/>
      <c r="R758" s="4"/>
      <c r="S758" s="4"/>
      <c r="T758" s="5"/>
      <c r="U758" s="4"/>
      <c r="V758" s="4"/>
      <c r="W758" s="6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485"/>
    </row>
    <row r="759" spans="1:34" s="166" customFormat="1" ht="12" hidden="1" customHeight="1" x14ac:dyDescent="0.2">
      <c r="A759" s="23">
        <v>1</v>
      </c>
      <c r="B759" s="2"/>
      <c r="C759" s="310" t="s">
        <v>29</v>
      </c>
      <c r="D759" s="11" t="s">
        <v>94</v>
      </c>
      <c r="E759" s="503">
        <v>1992</v>
      </c>
      <c r="F759" s="385">
        <v>17</v>
      </c>
      <c r="G759" s="62">
        <v>620</v>
      </c>
      <c r="H759" s="95">
        <v>97</v>
      </c>
      <c r="I759" s="96">
        <v>717</v>
      </c>
      <c r="J759" s="62">
        <v>310</v>
      </c>
      <c r="K759" s="95">
        <v>47</v>
      </c>
      <c r="L759" s="96">
        <v>357</v>
      </c>
      <c r="M759" s="75">
        <v>171</v>
      </c>
      <c r="N759" s="75">
        <v>2529</v>
      </c>
      <c r="O759" s="194"/>
      <c r="P759" s="26"/>
      <c r="Q759" s="5"/>
      <c r="R759" s="4"/>
      <c r="S759" s="4"/>
      <c r="T759" s="5"/>
      <c r="U759" s="4"/>
      <c r="V759" s="4"/>
      <c r="W759" s="6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485"/>
    </row>
    <row r="760" spans="1:34" s="166" customFormat="1" ht="12" hidden="1" customHeight="1" x14ac:dyDescent="0.2">
      <c r="A760" s="23">
        <v>1</v>
      </c>
      <c r="B760" s="2"/>
      <c r="C760" s="310" t="s">
        <v>29</v>
      </c>
      <c r="D760" s="11" t="s">
        <v>94</v>
      </c>
      <c r="E760" s="503">
        <v>1993</v>
      </c>
      <c r="F760" s="385">
        <v>18</v>
      </c>
      <c r="G760" s="62">
        <v>494</v>
      </c>
      <c r="H760" s="95">
        <v>335</v>
      </c>
      <c r="I760" s="96">
        <v>829</v>
      </c>
      <c r="J760" s="62">
        <v>319</v>
      </c>
      <c r="K760" s="95">
        <v>149</v>
      </c>
      <c r="L760" s="96">
        <v>468</v>
      </c>
      <c r="M760" s="75">
        <v>247</v>
      </c>
      <c r="N760" s="75">
        <v>221</v>
      </c>
      <c r="O760" s="194"/>
      <c r="P760" s="26"/>
      <c r="Q760" s="5"/>
      <c r="R760" s="4"/>
      <c r="S760" s="4"/>
      <c r="T760" s="5"/>
      <c r="U760" s="4"/>
      <c r="V760" s="4"/>
      <c r="W760" s="6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485"/>
    </row>
    <row r="761" spans="1:34" s="166" customFormat="1" ht="12" hidden="1" customHeight="1" x14ac:dyDescent="0.2">
      <c r="A761" s="23">
        <v>1</v>
      </c>
      <c r="B761" s="2"/>
      <c r="C761" s="310" t="s">
        <v>29</v>
      </c>
      <c r="D761" s="11" t="s">
        <v>94</v>
      </c>
      <c r="E761" s="503">
        <v>1994</v>
      </c>
      <c r="F761" s="385">
        <v>19</v>
      </c>
      <c r="G761" s="62">
        <v>678</v>
      </c>
      <c r="H761" s="95">
        <v>279</v>
      </c>
      <c r="I761" s="96">
        <v>957</v>
      </c>
      <c r="J761" s="62">
        <v>336</v>
      </c>
      <c r="K761" s="95">
        <v>83</v>
      </c>
      <c r="L761" s="96">
        <v>419</v>
      </c>
      <c r="M761" s="75">
        <v>186</v>
      </c>
      <c r="N761" s="75">
        <v>2919</v>
      </c>
      <c r="O761" s="194"/>
      <c r="P761" s="26"/>
      <c r="Q761" s="5"/>
      <c r="R761" s="4"/>
      <c r="S761" s="4"/>
      <c r="T761" s="5"/>
      <c r="U761" s="4"/>
      <c r="V761" s="4"/>
      <c r="W761" s="6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485"/>
    </row>
    <row r="762" spans="1:34" s="166" customFormat="1" ht="12" hidden="1" customHeight="1" x14ac:dyDescent="0.2">
      <c r="A762" s="23">
        <v>1</v>
      </c>
      <c r="B762" s="2"/>
      <c r="C762" s="310" t="s">
        <v>29</v>
      </c>
      <c r="D762" s="11" t="s">
        <v>94</v>
      </c>
      <c r="E762" s="503">
        <v>1995</v>
      </c>
      <c r="F762" s="385">
        <v>20</v>
      </c>
      <c r="G762" s="62">
        <v>766</v>
      </c>
      <c r="H762" s="95">
        <v>213</v>
      </c>
      <c r="I762" s="96">
        <v>979</v>
      </c>
      <c r="J762" s="62">
        <v>507</v>
      </c>
      <c r="K762" s="95">
        <v>91</v>
      </c>
      <c r="L762" s="96">
        <v>598</v>
      </c>
      <c r="M762" s="75">
        <v>278</v>
      </c>
      <c r="N762" s="75">
        <v>3239</v>
      </c>
      <c r="O762" s="194"/>
      <c r="P762" s="26"/>
      <c r="Q762" s="5"/>
      <c r="R762" s="4"/>
      <c r="S762" s="4"/>
      <c r="T762" s="5"/>
      <c r="U762" s="4"/>
      <c r="V762" s="4"/>
      <c r="W762" s="6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485"/>
    </row>
    <row r="763" spans="1:34" s="166" customFormat="1" ht="12" hidden="1" customHeight="1" x14ac:dyDescent="0.2">
      <c r="A763" s="23">
        <v>1</v>
      </c>
      <c r="B763" s="2"/>
      <c r="C763" s="310" t="s">
        <v>29</v>
      </c>
      <c r="D763" s="11" t="s">
        <v>94</v>
      </c>
      <c r="E763" s="503">
        <v>1996</v>
      </c>
      <c r="F763" s="385">
        <v>21</v>
      </c>
      <c r="G763" s="62">
        <v>736</v>
      </c>
      <c r="H763" s="95">
        <v>203</v>
      </c>
      <c r="I763" s="96">
        <v>939</v>
      </c>
      <c r="J763" s="62">
        <v>426</v>
      </c>
      <c r="K763" s="95">
        <v>51</v>
      </c>
      <c r="L763" s="96">
        <v>477</v>
      </c>
      <c r="M763" s="75">
        <v>477</v>
      </c>
      <c r="N763" s="75">
        <v>3269</v>
      </c>
      <c r="O763" s="194"/>
      <c r="P763" s="26"/>
      <c r="Q763" s="5"/>
      <c r="R763" s="4"/>
      <c r="S763" s="4"/>
      <c r="T763" s="5"/>
      <c r="U763" s="4"/>
      <c r="V763" s="4"/>
      <c r="W763" s="6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485"/>
    </row>
    <row r="764" spans="1:34" s="166" customFormat="1" ht="12" hidden="1" customHeight="1" x14ac:dyDescent="0.2">
      <c r="A764" s="23">
        <v>1</v>
      </c>
      <c r="B764" s="2"/>
      <c r="C764" s="310" t="s">
        <v>29</v>
      </c>
      <c r="D764" s="11" t="s">
        <v>94</v>
      </c>
      <c r="E764" s="503">
        <v>1997</v>
      </c>
      <c r="F764" s="385">
        <v>22</v>
      </c>
      <c r="G764" s="62">
        <v>818</v>
      </c>
      <c r="H764" s="95">
        <v>236</v>
      </c>
      <c r="I764" s="96">
        <v>1054</v>
      </c>
      <c r="J764" s="62">
        <v>559</v>
      </c>
      <c r="K764" s="95">
        <v>159</v>
      </c>
      <c r="L764" s="96">
        <v>718</v>
      </c>
      <c r="M764" s="75">
        <v>446</v>
      </c>
      <c r="N764" s="75">
        <v>3541</v>
      </c>
      <c r="O764" s="194"/>
      <c r="P764" s="26"/>
      <c r="Q764" s="5"/>
      <c r="R764" s="4"/>
      <c r="S764" s="4"/>
      <c r="T764" s="5"/>
      <c r="U764" s="4"/>
      <c r="V764" s="4"/>
      <c r="W764" s="6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485"/>
    </row>
    <row r="765" spans="1:34" s="166" customFormat="1" ht="12" hidden="1" customHeight="1" x14ac:dyDescent="0.2">
      <c r="A765" s="23">
        <v>1</v>
      </c>
      <c r="B765" s="2"/>
      <c r="C765" s="310" t="s">
        <v>29</v>
      </c>
      <c r="D765" s="11" t="s">
        <v>94</v>
      </c>
      <c r="E765" s="503">
        <v>1998</v>
      </c>
      <c r="F765" s="385">
        <v>23</v>
      </c>
      <c r="G765" s="62">
        <v>793</v>
      </c>
      <c r="H765" s="95">
        <v>241</v>
      </c>
      <c r="I765" s="96">
        <v>1034</v>
      </c>
      <c r="J765" s="62">
        <v>869</v>
      </c>
      <c r="K765" s="95">
        <v>148</v>
      </c>
      <c r="L765" s="96">
        <v>1017</v>
      </c>
      <c r="M765" s="76">
        <v>487</v>
      </c>
      <c r="N765" s="75">
        <v>4071</v>
      </c>
      <c r="O765" s="194"/>
      <c r="P765" s="26"/>
      <c r="Q765" s="5"/>
      <c r="R765" s="4"/>
      <c r="S765" s="4"/>
      <c r="T765" s="5"/>
      <c r="U765" s="4"/>
      <c r="V765" s="4"/>
      <c r="W765" s="6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485"/>
    </row>
    <row r="766" spans="1:34" s="166" customFormat="1" ht="12" hidden="1" customHeight="1" x14ac:dyDescent="0.2">
      <c r="A766" s="23">
        <v>1</v>
      </c>
      <c r="B766" s="2"/>
      <c r="C766" s="310" t="s">
        <v>29</v>
      </c>
      <c r="D766" s="11" t="s">
        <v>94</v>
      </c>
      <c r="E766" s="503">
        <v>1999</v>
      </c>
      <c r="F766" s="385">
        <v>24</v>
      </c>
      <c r="G766" s="62">
        <v>649</v>
      </c>
      <c r="H766" s="95">
        <v>118</v>
      </c>
      <c r="I766" s="96">
        <v>767</v>
      </c>
      <c r="J766" s="62">
        <v>456</v>
      </c>
      <c r="K766" s="95">
        <v>148</v>
      </c>
      <c r="L766" s="96">
        <v>604</v>
      </c>
      <c r="M766" s="76">
        <v>326</v>
      </c>
      <c r="N766" s="75">
        <v>4349</v>
      </c>
      <c r="O766" s="194" t="s">
        <v>6</v>
      </c>
      <c r="P766" s="26"/>
      <c r="Q766" s="5"/>
      <c r="R766" s="4"/>
      <c r="S766" s="4"/>
      <c r="T766" s="5"/>
      <c r="U766" s="4"/>
      <c r="V766" s="4"/>
      <c r="W766" s="6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485"/>
    </row>
    <row r="767" spans="1:34" s="166" customFormat="1" ht="12" hidden="1" customHeight="1" x14ac:dyDescent="0.2">
      <c r="A767" s="23">
        <v>1</v>
      </c>
      <c r="B767" s="2"/>
      <c r="C767" s="310" t="s">
        <v>29</v>
      </c>
      <c r="D767" s="11" t="s">
        <v>94</v>
      </c>
      <c r="E767" s="503">
        <v>2000</v>
      </c>
      <c r="F767" s="385">
        <v>25</v>
      </c>
      <c r="G767" s="62">
        <v>636</v>
      </c>
      <c r="H767" s="95">
        <v>291</v>
      </c>
      <c r="I767" s="96">
        <v>927</v>
      </c>
      <c r="J767" s="62">
        <v>677</v>
      </c>
      <c r="K767" s="95">
        <v>307</v>
      </c>
      <c r="L767" s="96">
        <v>984</v>
      </c>
      <c r="M767" s="76">
        <v>688</v>
      </c>
      <c r="N767" s="75">
        <v>4263</v>
      </c>
      <c r="O767" s="194" t="s">
        <v>5</v>
      </c>
      <c r="P767" s="26"/>
      <c r="Q767" s="5"/>
      <c r="R767" s="4"/>
      <c r="S767" s="4"/>
      <c r="T767" s="5"/>
      <c r="U767" s="4"/>
      <c r="V767" s="4"/>
      <c r="W767" s="6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485"/>
    </row>
    <row r="768" spans="1:34" s="166" customFormat="1" ht="12" hidden="1" customHeight="1" x14ac:dyDescent="0.2">
      <c r="A768" s="23">
        <v>1</v>
      </c>
      <c r="B768" s="2"/>
      <c r="C768" s="310" t="s">
        <v>29</v>
      </c>
      <c r="D768" s="11" t="s">
        <v>94</v>
      </c>
      <c r="E768" s="503">
        <v>2001</v>
      </c>
      <c r="F768" s="385">
        <v>26</v>
      </c>
      <c r="G768" s="62">
        <v>878</v>
      </c>
      <c r="H768" s="95">
        <v>264</v>
      </c>
      <c r="I768" s="96">
        <v>1142</v>
      </c>
      <c r="J768" s="62">
        <v>800</v>
      </c>
      <c r="K768" s="95">
        <v>211</v>
      </c>
      <c r="L768" s="96">
        <v>1011</v>
      </c>
      <c r="M768" s="76">
        <v>583</v>
      </c>
      <c r="N768" s="75">
        <v>4867</v>
      </c>
      <c r="O768" s="194" t="s">
        <v>5</v>
      </c>
      <c r="P768" s="26"/>
      <c r="Q768" s="5"/>
      <c r="R768" s="4"/>
      <c r="S768" s="4"/>
      <c r="T768" s="5"/>
      <c r="U768" s="4"/>
      <c r="V768" s="4"/>
      <c r="W768" s="6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485"/>
    </row>
    <row r="769" spans="1:34" s="166" customFormat="1" ht="12" hidden="1" customHeight="1" x14ac:dyDescent="0.2">
      <c r="A769" s="23">
        <v>1</v>
      </c>
      <c r="B769" s="2"/>
      <c r="C769" s="310" t="s">
        <v>29</v>
      </c>
      <c r="D769" s="11" t="s">
        <v>94</v>
      </c>
      <c r="E769" s="503">
        <v>2002</v>
      </c>
      <c r="F769" s="385">
        <v>27</v>
      </c>
      <c r="G769" s="62">
        <v>799</v>
      </c>
      <c r="H769" s="95">
        <v>269</v>
      </c>
      <c r="I769" s="96">
        <v>1068</v>
      </c>
      <c r="J769" s="62">
        <v>1035</v>
      </c>
      <c r="K769" s="95">
        <v>286</v>
      </c>
      <c r="L769" s="96">
        <v>1321</v>
      </c>
      <c r="M769" s="76">
        <v>723</v>
      </c>
      <c r="N769" s="75">
        <v>5465</v>
      </c>
      <c r="O769" s="194"/>
      <c r="P769" s="26"/>
      <c r="Q769" s="5"/>
      <c r="R769" s="4"/>
      <c r="S769" s="4"/>
      <c r="T769" s="5"/>
      <c r="U769" s="4"/>
      <c r="V769" s="4"/>
      <c r="W769" s="6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485"/>
    </row>
    <row r="770" spans="1:34" s="166" customFormat="1" ht="12" hidden="1" customHeight="1" thickBot="1" x14ac:dyDescent="0.25">
      <c r="A770" s="23">
        <v>1</v>
      </c>
      <c r="B770" s="2"/>
      <c r="C770" s="310" t="s">
        <v>29</v>
      </c>
      <c r="D770" s="11" t="s">
        <v>94</v>
      </c>
      <c r="E770" s="503">
        <v>2003</v>
      </c>
      <c r="F770" s="387">
        <v>28</v>
      </c>
      <c r="G770" s="62">
        <v>778</v>
      </c>
      <c r="H770" s="95">
        <v>354</v>
      </c>
      <c r="I770" s="96">
        <v>1132</v>
      </c>
      <c r="J770" s="62">
        <v>544</v>
      </c>
      <c r="K770" s="95">
        <v>79</v>
      </c>
      <c r="L770" s="96">
        <v>623</v>
      </c>
      <c r="M770" s="76">
        <v>488</v>
      </c>
      <c r="N770" s="75">
        <v>5600</v>
      </c>
      <c r="O770" s="194"/>
      <c r="P770" s="26"/>
      <c r="Q770" s="5"/>
      <c r="R770" s="4"/>
      <c r="S770" s="4"/>
      <c r="T770" s="5"/>
      <c r="U770" s="4"/>
      <c r="V770" s="4"/>
      <c r="W770" s="6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485"/>
    </row>
    <row r="771" spans="1:34" s="166" customFormat="1" ht="12" hidden="1" customHeight="1" x14ac:dyDescent="0.2">
      <c r="A771" s="23">
        <v>1</v>
      </c>
      <c r="B771" s="2"/>
      <c r="C771" s="310" t="s">
        <v>29</v>
      </c>
      <c r="D771" s="11" t="s">
        <v>94</v>
      </c>
      <c r="E771" s="503">
        <v>2004</v>
      </c>
      <c r="F771" s="385">
        <v>-1</v>
      </c>
      <c r="G771" s="62">
        <v>991</v>
      </c>
      <c r="H771" s="95">
        <v>359</v>
      </c>
      <c r="I771" s="96">
        <v>1350</v>
      </c>
      <c r="J771" s="62">
        <v>761</v>
      </c>
      <c r="K771" s="95">
        <v>218</v>
      </c>
      <c r="L771" s="96">
        <v>979</v>
      </c>
      <c r="M771" s="75">
        <v>1053</v>
      </c>
      <c r="N771" s="75">
        <v>5513</v>
      </c>
      <c r="O771" s="194" t="s">
        <v>5</v>
      </c>
      <c r="P771" s="26"/>
      <c r="Q771" s="5"/>
      <c r="R771" s="4"/>
      <c r="S771" s="4"/>
      <c r="T771" s="5"/>
      <c r="U771" s="4"/>
      <c r="V771" s="4"/>
      <c r="W771" s="6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485"/>
    </row>
    <row r="772" spans="1:34" s="166" customFormat="1" ht="12" hidden="1" customHeight="1" x14ac:dyDescent="0.2">
      <c r="A772" s="23">
        <v>1</v>
      </c>
      <c r="B772" s="23"/>
      <c r="C772" s="310" t="s">
        <v>29</v>
      </c>
      <c r="D772" s="11" t="s">
        <v>94</v>
      </c>
      <c r="E772" s="502">
        <v>2006</v>
      </c>
      <c r="F772" s="385">
        <v>0</v>
      </c>
      <c r="G772" s="62">
        <v>918</v>
      </c>
      <c r="H772" s="95">
        <v>440</v>
      </c>
      <c r="I772" s="96">
        <v>1358</v>
      </c>
      <c r="J772" s="62">
        <v>735</v>
      </c>
      <c r="K772" s="95">
        <v>299</v>
      </c>
      <c r="L772" s="96">
        <v>1034</v>
      </c>
      <c r="M772" s="73">
        <v>440</v>
      </c>
      <c r="N772" s="75">
        <v>6330</v>
      </c>
      <c r="O772" s="194"/>
      <c r="P772" s="26"/>
      <c r="Q772" s="4"/>
      <c r="R772" s="4"/>
      <c r="S772" s="4"/>
      <c r="T772" s="4"/>
      <c r="U772" s="4"/>
      <c r="V772" s="4"/>
      <c r="W772" s="4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485"/>
    </row>
    <row r="773" spans="1:34" s="166" customFormat="1" ht="12" hidden="1" customHeight="1" x14ac:dyDescent="0.2">
      <c r="A773" s="23">
        <v>1</v>
      </c>
      <c r="B773" s="23"/>
      <c r="C773" s="310" t="s">
        <v>29</v>
      </c>
      <c r="D773" s="11" t="s">
        <v>94</v>
      </c>
      <c r="E773" s="502">
        <v>2007</v>
      </c>
      <c r="F773" s="385">
        <v>1</v>
      </c>
      <c r="G773" s="62">
        <v>1016</v>
      </c>
      <c r="H773" s="95">
        <v>390</v>
      </c>
      <c r="I773" s="96">
        <v>1406</v>
      </c>
      <c r="J773" s="62">
        <v>994</v>
      </c>
      <c r="K773" s="95">
        <v>344</v>
      </c>
      <c r="L773" s="96">
        <v>1338</v>
      </c>
      <c r="M773" s="75">
        <v>901</v>
      </c>
      <c r="N773" s="75">
        <v>6767</v>
      </c>
      <c r="O773" s="194" t="s">
        <v>5</v>
      </c>
      <c r="P773" s="26"/>
      <c r="Q773" s="5"/>
      <c r="R773" s="4"/>
      <c r="S773" s="4"/>
      <c r="T773" s="5"/>
      <c r="U773" s="4"/>
      <c r="V773" s="4"/>
      <c r="W773" s="6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485"/>
    </row>
    <row r="774" spans="1:34" s="166" customFormat="1" ht="12" hidden="1" customHeight="1" x14ac:dyDescent="0.2">
      <c r="A774" s="23">
        <v>1</v>
      </c>
      <c r="B774" s="23"/>
      <c r="C774" s="310" t="s">
        <v>29</v>
      </c>
      <c r="D774" s="11" t="s">
        <v>94</v>
      </c>
      <c r="E774" s="502">
        <v>2008</v>
      </c>
      <c r="F774" s="385">
        <v>2</v>
      </c>
      <c r="G774" s="62">
        <v>877</v>
      </c>
      <c r="H774" s="95">
        <v>507</v>
      </c>
      <c r="I774" s="96">
        <v>1384</v>
      </c>
      <c r="J774" s="62">
        <v>889</v>
      </c>
      <c r="K774" s="95">
        <v>347</v>
      </c>
      <c r="L774" s="96">
        <v>1236</v>
      </c>
      <c r="M774" s="75">
        <v>853</v>
      </c>
      <c r="N774" s="75">
        <v>7150</v>
      </c>
      <c r="O774" s="194"/>
      <c r="P774" s="26"/>
      <c r="Q774" s="5"/>
      <c r="R774" s="4"/>
      <c r="S774" s="4"/>
      <c r="T774" s="5"/>
      <c r="U774" s="4"/>
      <c r="V774" s="4"/>
      <c r="W774" s="6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485"/>
    </row>
    <row r="775" spans="1:34" s="166" customFormat="1" ht="12" customHeight="1" x14ac:dyDescent="0.2">
      <c r="A775" s="23">
        <v>1</v>
      </c>
      <c r="B775" s="23"/>
      <c r="C775" s="310" t="s">
        <v>29</v>
      </c>
      <c r="D775" s="11" t="s">
        <v>94</v>
      </c>
      <c r="E775" s="502">
        <v>2009</v>
      </c>
      <c r="F775" s="385">
        <v>3</v>
      </c>
      <c r="G775" s="62">
        <v>863</v>
      </c>
      <c r="H775" s="95">
        <v>275</v>
      </c>
      <c r="I775" s="96">
        <v>1138</v>
      </c>
      <c r="J775" s="62">
        <v>1088</v>
      </c>
      <c r="K775" s="90">
        <v>413</v>
      </c>
      <c r="L775" s="378">
        <f t="shared" ref="L775:L791" si="34">J775+K775</f>
        <v>1501</v>
      </c>
      <c r="M775" s="75">
        <v>949</v>
      </c>
      <c r="N775" s="75">
        <v>7702</v>
      </c>
      <c r="O775" s="194"/>
      <c r="P775" s="26"/>
      <c r="Q775" s="5"/>
      <c r="R775" s="4"/>
      <c r="S775" s="4"/>
      <c r="T775" s="5"/>
      <c r="U775" s="4"/>
      <c r="V775" s="4"/>
      <c r="W775" s="6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485"/>
    </row>
    <row r="776" spans="1:34" s="166" customFormat="1" ht="12" customHeight="1" x14ac:dyDescent="0.2">
      <c r="A776" s="23">
        <v>1</v>
      </c>
      <c r="B776" s="23"/>
      <c r="C776" s="310"/>
      <c r="D776" s="11"/>
      <c r="E776" s="503">
        <v>2010</v>
      </c>
      <c r="F776" s="385">
        <v>4</v>
      </c>
      <c r="G776" s="444">
        <v>730</v>
      </c>
      <c r="H776" s="445">
        <v>308</v>
      </c>
      <c r="I776" s="446">
        <f>SUM(H776,G776)</f>
        <v>1038</v>
      </c>
      <c r="J776" s="444">
        <v>958</v>
      </c>
      <c r="K776" s="447">
        <v>446</v>
      </c>
      <c r="L776" s="378">
        <f t="shared" si="34"/>
        <v>1404</v>
      </c>
      <c r="M776" s="77">
        <v>1192</v>
      </c>
      <c r="N776" s="443">
        <v>7909</v>
      </c>
      <c r="O776" s="194" t="s">
        <v>5</v>
      </c>
      <c r="P776" s="26"/>
      <c r="Q776" s="5"/>
      <c r="R776" s="4"/>
      <c r="S776" s="4"/>
      <c r="T776" s="5"/>
      <c r="U776" s="4"/>
      <c r="V776" s="4"/>
      <c r="W776" s="6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476"/>
    </row>
    <row r="777" spans="1:34" s="484" customFormat="1" ht="12" customHeight="1" x14ac:dyDescent="0.2">
      <c r="A777" s="23"/>
      <c r="B777" s="23"/>
      <c r="C777" s="310"/>
      <c r="D777" s="11"/>
      <c r="E777" s="503">
        <v>2011</v>
      </c>
      <c r="F777" s="385"/>
      <c r="G777" s="444">
        <v>793</v>
      </c>
      <c r="H777" s="445">
        <v>333</v>
      </c>
      <c r="I777" s="446">
        <f>SUM(H777,G777)</f>
        <v>1126</v>
      </c>
      <c r="J777" s="444">
        <v>783</v>
      </c>
      <c r="K777" s="447">
        <v>356</v>
      </c>
      <c r="L777" s="378">
        <f t="shared" si="34"/>
        <v>1139</v>
      </c>
      <c r="M777" s="77">
        <v>885</v>
      </c>
      <c r="N777" s="443">
        <v>8163</v>
      </c>
      <c r="O777" s="575"/>
      <c r="P777" s="295"/>
      <c r="Q777" s="296"/>
      <c r="R777" s="297"/>
      <c r="S777" s="297"/>
      <c r="T777" s="296"/>
      <c r="U777" s="297"/>
      <c r="V777" s="297"/>
      <c r="W777" s="300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476">
        <f>N776+L777-M777</f>
        <v>8163</v>
      </c>
    </row>
    <row r="778" spans="1:34" s="484" customFormat="1" ht="12" customHeight="1" x14ac:dyDescent="0.2">
      <c r="A778" s="23"/>
      <c r="B778" s="23"/>
      <c r="C778" s="310"/>
      <c r="D778" s="11"/>
      <c r="E778" s="503" t="s">
        <v>383</v>
      </c>
      <c r="F778" s="385"/>
      <c r="G778" s="376">
        <v>746</v>
      </c>
      <c r="H778" s="377">
        <v>364</v>
      </c>
      <c r="I778" s="378">
        <v>1110</v>
      </c>
      <c r="J778" s="379">
        <v>668</v>
      </c>
      <c r="K778" s="377">
        <v>213</v>
      </c>
      <c r="L778" s="378">
        <f t="shared" si="34"/>
        <v>881</v>
      </c>
      <c r="M778" s="380">
        <v>842</v>
      </c>
      <c r="N778" s="380">
        <v>8202</v>
      </c>
      <c r="O778" s="575"/>
      <c r="P778" s="295"/>
      <c r="Q778" s="296"/>
      <c r="R778" s="297"/>
      <c r="S778" s="297"/>
      <c r="T778" s="296"/>
      <c r="U778" s="297"/>
      <c r="V778" s="297"/>
      <c r="W778" s="300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476">
        <f>N777+L778-M778</f>
        <v>8202</v>
      </c>
    </row>
    <row r="779" spans="1:34" s="485" customFormat="1" ht="12" customHeight="1" x14ac:dyDescent="0.2">
      <c r="A779" s="23"/>
      <c r="B779" s="23"/>
      <c r="C779" s="310"/>
      <c r="D779" s="11"/>
      <c r="E779" s="503">
        <v>2013</v>
      </c>
      <c r="F779" s="385"/>
      <c r="G779" s="377">
        <v>730</v>
      </c>
      <c r="H779" s="377">
        <v>324</v>
      </c>
      <c r="I779" s="378">
        <v>1054</v>
      </c>
      <c r="J779" s="379">
        <v>554</v>
      </c>
      <c r="K779" s="377">
        <v>198</v>
      </c>
      <c r="L779" s="378">
        <f t="shared" si="34"/>
        <v>752</v>
      </c>
      <c r="M779" s="380">
        <v>906</v>
      </c>
      <c r="N779" s="380">
        <v>8048</v>
      </c>
      <c r="O779" s="575"/>
      <c r="P779" s="295"/>
      <c r="Q779" s="296"/>
      <c r="R779" s="297"/>
      <c r="S779" s="297"/>
      <c r="T779" s="296"/>
      <c r="U779" s="297"/>
      <c r="V779" s="297"/>
      <c r="W779" s="300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476"/>
    </row>
    <row r="780" spans="1:34" ht="6.75" customHeight="1" x14ac:dyDescent="0.2">
      <c r="L780" s="378"/>
    </row>
    <row r="781" spans="1:34" s="166" customFormat="1" ht="12" hidden="1" customHeight="1" x14ac:dyDescent="0.2">
      <c r="A781" s="23">
        <v>1</v>
      </c>
      <c r="B781" s="2"/>
      <c r="C781" s="310"/>
      <c r="D781" s="11" t="s">
        <v>95</v>
      </c>
      <c r="E781" s="503">
        <v>1998</v>
      </c>
      <c r="F781" s="386">
        <v>6</v>
      </c>
      <c r="G781" s="62">
        <v>42</v>
      </c>
      <c r="H781" s="95">
        <v>33</v>
      </c>
      <c r="I781" s="96">
        <v>75</v>
      </c>
      <c r="J781" s="62">
        <v>0</v>
      </c>
      <c r="K781" s="95">
        <v>0</v>
      </c>
      <c r="L781" s="378">
        <f t="shared" si="34"/>
        <v>0</v>
      </c>
      <c r="M781" s="76">
        <v>0</v>
      </c>
      <c r="N781" s="76">
        <v>0</v>
      </c>
      <c r="O781" s="194"/>
      <c r="P781" s="31"/>
      <c r="Q781" s="5"/>
      <c r="R781" s="4"/>
      <c r="S781" s="4"/>
      <c r="T781" s="5"/>
      <c r="U781" s="4"/>
      <c r="V781" s="4"/>
      <c r="W781" s="6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485"/>
    </row>
    <row r="782" spans="1:34" s="166" customFormat="1" ht="12" hidden="1" customHeight="1" x14ac:dyDescent="0.2">
      <c r="A782" s="23">
        <v>1</v>
      </c>
      <c r="B782" s="2"/>
      <c r="C782" s="310" t="s">
        <v>30</v>
      </c>
      <c r="D782" s="11" t="s">
        <v>95</v>
      </c>
      <c r="E782" s="503">
        <v>1999</v>
      </c>
      <c r="F782" s="385">
        <v>7</v>
      </c>
      <c r="G782" s="62">
        <v>16</v>
      </c>
      <c r="H782" s="95">
        <v>45</v>
      </c>
      <c r="I782" s="96">
        <v>61</v>
      </c>
      <c r="J782" s="62">
        <v>0</v>
      </c>
      <c r="K782" s="95">
        <v>0</v>
      </c>
      <c r="L782" s="378">
        <f t="shared" si="34"/>
        <v>0</v>
      </c>
      <c r="M782" s="76">
        <v>0</v>
      </c>
      <c r="N782" s="76">
        <v>0</v>
      </c>
      <c r="O782" s="194"/>
      <c r="P782" s="31"/>
      <c r="Q782" s="5"/>
      <c r="R782" s="4"/>
      <c r="S782" s="4"/>
      <c r="T782" s="5"/>
      <c r="U782" s="4"/>
      <c r="V782" s="4"/>
      <c r="W782" s="6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485"/>
    </row>
    <row r="783" spans="1:34" s="166" customFormat="1" ht="12" hidden="1" customHeight="1" x14ac:dyDescent="0.2">
      <c r="A783" s="23">
        <v>1</v>
      </c>
      <c r="B783" s="2"/>
      <c r="C783" s="310" t="s">
        <v>30</v>
      </c>
      <c r="D783" s="11" t="s">
        <v>95</v>
      </c>
      <c r="E783" s="503">
        <v>2000</v>
      </c>
      <c r="F783" s="386">
        <v>8</v>
      </c>
      <c r="G783" s="62">
        <v>24</v>
      </c>
      <c r="H783" s="95">
        <v>45</v>
      </c>
      <c r="I783" s="96">
        <v>69</v>
      </c>
      <c r="J783" s="62">
        <v>0</v>
      </c>
      <c r="K783" s="95">
        <v>0</v>
      </c>
      <c r="L783" s="378">
        <f t="shared" si="34"/>
        <v>0</v>
      </c>
      <c r="M783" s="76">
        <v>0</v>
      </c>
      <c r="N783" s="76">
        <v>0</v>
      </c>
      <c r="O783" s="194"/>
      <c r="P783" s="31"/>
      <c r="Q783" s="5"/>
      <c r="R783" s="4"/>
      <c r="S783" s="4"/>
      <c r="T783" s="5"/>
      <c r="U783" s="4"/>
      <c r="V783" s="4"/>
      <c r="W783" s="6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485"/>
    </row>
    <row r="784" spans="1:34" s="166" customFormat="1" ht="12" hidden="1" customHeight="1" x14ac:dyDescent="0.2">
      <c r="A784" s="23">
        <v>1</v>
      </c>
      <c r="B784" s="2"/>
      <c r="C784" s="310" t="s">
        <v>30</v>
      </c>
      <c r="D784" s="11" t="s">
        <v>95</v>
      </c>
      <c r="E784" s="503">
        <v>2001</v>
      </c>
      <c r="F784" s="385">
        <v>9</v>
      </c>
      <c r="G784" s="62">
        <v>164</v>
      </c>
      <c r="H784" s="95">
        <v>33</v>
      </c>
      <c r="I784" s="96">
        <v>197</v>
      </c>
      <c r="J784" s="62">
        <v>0</v>
      </c>
      <c r="K784" s="95">
        <v>0</v>
      </c>
      <c r="L784" s="378">
        <f t="shared" si="34"/>
        <v>0</v>
      </c>
      <c r="M784" s="76">
        <v>0</v>
      </c>
      <c r="N784" s="76">
        <v>0</v>
      </c>
      <c r="O784" s="194"/>
      <c r="P784" s="31"/>
      <c r="Q784" s="5"/>
      <c r="R784" s="4"/>
      <c r="S784" s="4"/>
      <c r="T784" s="5"/>
      <c r="U784" s="4"/>
      <c r="V784" s="4"/>
      <c r="W784" s="6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485"/>
    </row>
    <row r="785" spans="1:34" s="166" customFormat="1" ht="12" hidden="1" customHeight="1" x14ac:dyDescent="0.2">
      <c r="A785" s="23">
        <v>1</v>
      </c>
      <c r="B785" s="2"/>
      <c r="C785" s="310" t="s">
        <v>30</v>
      </c>
      <c r="D785" s="11" t="s">
        <v>95</v>
      </c>
      <c r="E785" s="503">
        <v>2002</v>
      </c>
      <c r="F785" s="386">
        <v>10</v>
      </c>
      <c r="G785" s="62">
        <v>11</v>
      </c>
      <c r="H785" s="95">
        <v>27</v>
      </c>
      <c r="I785" s="96">
        <v>38</v>
      </c>
      <c r="J785" s="62">
        <v>0</v>
      </c>
      <c r="K785" s="95">
        <v>0</v>
      </c>
      <c r="L785" s="378">
        <f t="shared" si="34"/>
        <v>0</v>
      </c>
      <c r="M785" s="75">
        <v>0</v>
      </c>
      <c r="N785" s="75">
        <v>0</v>
      </c>
      <c r="O785" s="194"/>
      <c r="P785" s="31"/>
      <c r="Q785" s="5"/>
      <c r="R785" s="4"/>
      <c r="S785" s="4"/>
      <c r="T785" s="5"/>
      <c r="U785" s="4"/>
      <c r="V785" s="4"/>
      <c r="W785" s="6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485"/>
    </row>
    <row r="786" spans="1:34" s="166" customFormat="1" ht="12" hidden="1" customHeight="1" thickBot="1" x14ac:dyDescent="0.25">
      <c r="A786" s="23">
        <v>1</v>
      </c>
      <c r="B786" s="2"/>
      <c r="C786" s="310" t="s">
        <v>30</v>
      </c>
      <c r="D786" s="11" t="s">
        <v>95</v>
      </c>
      <c r="E786" s="503">
        <v>2003</v>
      </c>
      <c r="F786" s="387">
        <v>11</v>
      </c>
      <c r="G786" s="62">
        <v>7</v>
      </c>
      <c r="H786" s="95">
        <v>25</v>
      </c>
      <c r="I786" s="96">
        <v>32</v>
      </c>
      <c r="J786" s="62">
        <v>32</v>
      </c>
      <c r="K786" s="95">
        <v>77</v>
      </c>
      <c r="L786" s="378">
        <f t="shared" si="34"/>
        <v>109</v>
      </c>
      <c r="M786" s="75">
        <v>0</v>
      </c>
      <c r="N786" s="75">
        <v>109</v>
      </c>
      <c r="O786" s="194"/>
      <c r="P786" s="31"/>
      <c r="Q786" s="5"/>
      <c r="R786" s="4"/>
      <c r="S786" s="4"/>
      <c r="T786" s="5"/>
      <c r="U786" s="4"/>
      <c r="V786" s="4"/>
      <c r="W786" s="6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485"/>
    </row>
    <row r="787" spans="1:34" s="166" customFormat="1" ht="12" hidden="1" customHeight="1" x14ac:dyDescent="0.2">
      <c r="A787" s="23">
        <v>1</v>
      </c>
      <c r="B787" s="10"/>
      <c r="C787" s="310" t="s">
        <v>30</v>
      </c>
      <c r="D787" s="11" t="s">
        <v>95</v>
      </c>
      <c r="E787" s="503">
        <v>2004</v>
      </c>
      <c r="F787" s="385">
        <v>-1</v>
      </c>
      <c r="G787" s="62">
        <v>16</v>
      </c>
      <c r="H787" s="95">
        <v>45</v>
      </c>
      <c r="I787" s="96">
        <v>61</v>
      </c>
      <c r="J787" s="62">
        <v>0</v>
      </c>
      <c r="K787" s="95">
        <v>41</v>
      </c>
      <c r="L787" s="378">
        <f t="shared" si="34"/>
        <v>41</v>
      </c>
      <c r="M787" s="76">
        <v>5</v>
      </c>
      <c r="N787" s="76">
        <v>120</v>
      </c>
      <c r="O787" s="195" t="s">
        <v>5</v>
      </c>
      <c r="P787" s="33"/>
      <c r="Q787" s="13"/>
      <c r="R787" s="12"/>
      <c r="S787" s="12"/>
      <c r="T787" s="13"/>
      <c r="U787" s="12"/>
      <c r="V787" s="12"/>
      <c r="W787" s="14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485"/>
    </row>
    <row r="788" spans="1:34" s="166" customFormat="1" ht="12" hidden="1" customHeight="1" x14ac:dyDescent="0.2">
      <c r="A788" s="23">
        <v>1</v>
      </c>
      <c r="B788" s="15"/>
      <c r="C788" s="310" t="s">
        <v>30</v>
      </c>
      <c r="D788" s="11" t="s">
        <v>95</v>
      </c>
      <c r="E788" s="502">
        <v>2006</v>
      </c>
      <c r="F788" s="385">
        <v>0</v>
      </c>
      <c r="G788" s="62">
        <v>0</v>
      </c>
      <c r="H788" s="95">
        <v>54</v>
      </c>
      <c r="I788" s="96">
        <v>54</v>
      </c>
      <c r="J788" s="62">
        <v>0</v>
      </c>
      <c r="K788" s="95">
        <v>29</v>
      </c>
      <c r="L788" s="378">
        <f t="shared" si="34"/>
        <v>29</v>
      </c>
      <c r="M788" s="75">
        <v>0</v>
      </c>
      <c r="N788" s="75">
        <v>191</v>
      </c>
      <c r="O788" s="195"/>
      <c r="P788" s="34"/>
      <c r="Q788" s="12"/>
      <c r="R788" s="12"/>
      <c r="S788" s="12"/>
      <c r="T788" s="12"/>
      <c r="U788" s="12"/>
      <c r="V788" s="12"/>
      <c r="W788" s="12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485"/>
    </row>
    <row r="789" spans="1:34" s="166" customFormat="1" ht="12" hidden="1" customHeight="1" x14ac:dyDescent="0.2">
      <c r="A789" s="23">
        <v>1</v>
      </c>
      <c r="B789" s="15"/>
      <c r="C789" s="310" t="s">
        <v>30</v>
      </c>
      <c r="D789" s="11" t="s">
        <v>95</v>
      </c>
      <c r="E789" s="502">
        <v>2007</v>
      </c>
      <c r="F789" s="385">
        <v>1</v>
      </c>
      <c r="G789" s="62">
        <v>28</v>
      </c>
      <c r="H789" s="95">
        <v>64</v>
      </c>
      <c r="I789" s="96">
        <v>92</v>
      </c>
      <c r="J789" s="62">
        <v>0</v>
      </c>
      <c r="K789" s="95">
        <v>22</v>
      </c>
      <c r="L789" s="378">
        <f t="shared" si="34"/>
        <v>22</v>
      </c>
      <c r="M789" s="75">
        <v>6</v>
      </c>
      <c r="N789" s="75">
        <v>207</v>
      </c>
      <c r="O789" s="195"/>
      <c r="P789" s="34"/>
      <c r="Q789" s="13"/>
      <c r="R789" s="12"/>
      <c r="S789" s="12"/>
      <c r="T789" s="13"/>
      <c r="U789" s="12"/>
      <c r="V789" s="12"/>
      <c r="W789" s="14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485"/>
    </row>
    <row r="790" spans="1:34" s="166" customFormat="1" ht="12" hidden="1" customHeight="1" x14ac:dyDescent="0.2">
      <c r="A790" s="23">
        <v>1</v>
      </c>
      <c r="B790" s="15"/>
      <c r="C790" s="310" t="s">
        <v>30</v>
      </c>
      <c r="D790" s="11" t="s">
        <v>95</v>
      </c>
      <c r="E790" s="502">
        <v>2008</v>
      </c>
      <c r="F790" s="385">
        <v>2</v>
      </c>
      <c r="G790" s="62">
        <v>4</v>
      </c>
      <c r="H790" s="95">
        <v>62</v>
      </c>
      <c r="I790" s="96">
        <v>66</v>
      </c>
      <c r="J790" s="62">
        <v>0</v>
      </c>
      <c r="K790" s="95">
        <v>19</v>
      </c>
      <c r="L790" s="378">
        <f t="shared" si="34"/>
        <v>19</v>
      </c>
      <c r="M790" s="75">
        <v>20</v>
      </c>
      <c r="N790" s="75">
        <v>206</v>
      </c>
      <c r="O790" s="195"/>
      <c r="P790" s="34"/>
      <c r="Q790" s="13"/>
      <c r="R790" s="12"/>
      <c r="S790" s="12"/>
      <c r="T790" s="13"/>
      <c r="U790" s="12"/>
      <c r="V790" s="12"/>
      <c r="W790" s="14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485"/>
    </row>
    <row r="791" spans="1:34" s="166" customFormat="1" ht="12" customHeight="1" x14ac:dyDescent="0.2">
      <c r="A791" s="23">
        <v>1</v>
      </c>
      <c r="B791" s="15"/>
      <c r="C791" s="310" t="s">
        <v>30</v>
      </c>
      <c r="D791" s="11" t="s">
        <v>95</v>
      </c>
      <c r="E791" s="502">
        <v>2009</v>
      </c>
      <c r="F791" s="385">
        <v>3</v>
      </c>
      <c r="G791" s="62">
        <v>2</v>
      </c>
      <c r="H791" s="95">
        <v>33</v>
      </c>
      <c r="I791" s="96">
        <v>35</v>
      </c>
      <c r="J791" s="62">
        <v>1</v>
      </c>
      <c r="K791" s="90">
        <v>16</v>
      </c>
      <c r="L791" s="378">
        <f t="shared" si="34"/>
        <v>17</v>
      </c>
      <c r="M791" s="75">
        <v>21</v>
      </c>
      <c r="N791" s="75">
        <v>202</v>
      </c>
      <c r="O791" s="195"/>
      <c r="P791" s="34"/>
      <c r="Q791" s="13"/>
      <c r="R791" s="12"/>
      <c r="S791" s="12"/>
      <c r="T791" s="13"/>
      <c r="U791" s="12"/>
      <c r="V791" s="12"/>
      <c r="W791" s="14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485"/>
    </row>
    <row r="792" spans="1:34" s="166" customFormat="1" ht="12" customHeight="1" x14ac:dyDescent="0.2">
      <c r="A792" s="23">
        <v>1</v>
      </c>
      <c r="B792" s="15"/>
      <c r="C792" s="310"/>
      <c r="D792" s="11"/>
      <c r="E792" s="503">
        <v>2010</v>
      </c>
      <c r="F792" s="385">
        <v>4</v>
      </c>
      <c r="G792" s="444">
        <v>14</v>
      </c>
      <c r="H792" s="445">
        <v>44</v>
      </c>
      <c r="I792" s="446">
        <f>SUM(H792,G792)</f>
        <v>58</v>
      </c>
      <c r="J792" s="444">
        <v>6</v>
      </c>
      <c r="K792" s="447">
        <v>53</v>
      </c>
      <c r="L792" s="378">
        <f>J792+K792</f>
        <v>59</v>
      </c>
      <c r="M792" s="77">
        <v>17</v>
      </c>
      <c r="N792" s="77">
        <v>244</v>
      </c>
      <c r="O792" s="194"/>
      <c r="P792" s="34"/>
      <c r="Q792" s="13"/>
      <c r="R792" s="12"/>
      <c r="S792" s="12"/>
      <c r="T792" s="13"/>
      <c r="U792" s="12"/>
      <c r="V792" s="12"/>
      <c r="W792" s="14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476"/>
    </row>
    <row r="793" spans="1:34" s="484" customFormat="1" ht="12" customHeight="1" x14ac:dyDescent="0.2">
      <c r="A793" s="23"/>
      <c r="B793" s="15"/>
      <c r="C793" s="310"/>
      <c r="D793" s="11"/>
      <c r="E793" s="503">
        <v>2011</v>
      </c>
      <c r="F793" s="385"/>
      <c r="G793" s="444">
        <v>34</v>
      </c>
      <c r="H793" s="445">
        <v>59</v>
      </c>
      <c r="I793" s="446">
        <f>SUM(H793,G793)</f>
        <v>93</v>
      </c>
      <c r="J793" s="444">
        <v>47</v>
      </c>
      <c r="K793" s="447">
        <v>40</v>
      </c>
      <c r="L793" s="378">
        <f t="shared" ref="L793:L794" si="35">J793+K793</f>
        <v>87</v>
      </c>
      <c r="M793" s="77">
        <v>38</v>
      </c>
      <c r="N793" s="77">
        <v>291</v>
      </c>
      <c r="O793" s="195" t="s">
        <v>5</v>
      </c>
      <c r="P793" s="301"/>
      <c r="Q793" s="302"/>
      <c r="R793" s="303"/>
      <c r="S793" s="303"/>
      <c r="T793" s="302"/>
      <c r="U793" s="303"/>
      <c r="V793" s="303"/>
      <c r="W793" s="30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476">
        <v>291</v>
      </c>
    </row>
    <row r="794" spans="1:34" s="484" customFormat="1" ht="12" customHeight="1" x14ac:dyDescent="0.2">
      <c r="A794" s="23"/>
      <c r="B794" s="15"/>
      <c r="C794" s="310"/>
      <c r="D794" s="11"/>
      <c r="E794" s="503" t="s">
        <v>383</v>
      </c>
      <c r="F794" s="385"/>
      <c r="G794" s="376">
        <v>11</v>
      </c>
      <c r="H794" s="377">
        <v>44</v>
      </c>
      <c r="I794" s="378">
        <v>55</v>
      </c>
      <c r="J794" s="379">
        <v>6</v>
      </c>
      <c r="K794" s="377">
        <v>7</v>
      </c>
      <c r="L794" s="378">
        <f t="shared" si="35"/>
        <v>13</v>
      </c>
      <c r="M794" s="380">
        <v>2</v>
      </c>
      <c r="N794" s="380">
        <v>302</v>
      </c>
      <c r="O794" s="575"/>
      <c r="P794" s="301"/>
      <c r="Q794" s="302"/>
      <c r="R794" s="303"/>
      <c r="S794" s="303"/>
      <c r="T794" s="302"/>
      <c r="U794" s="303"/>
      <c r="V794" s="303"/>
      <c r="W794" s="30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476">
        <f>N793+L794-M794</f>
        <v>302</v>
      </c>
    </row>
    <row r="795" spans="1:34" s="484" customFormat="1" ht="12" customHeight="1" x14ac:dyDescent="0.2">
      <c r="A795" s="23"/>
      <c r="B795" s="15"/>
      <c r="C795" s="310"/>
      <c r="D795" s="11"/>
      <c r="E795" s="503">
        <v>2013</v>
      </c>
      <c r="F795" s="385"/>
      <c r="G795" s="377">
        <v>9</v>
      </c>
      <c r="H795" s="377">
        <v>86</v>
      </c>
      <c r="I795" s="378">
        <v>95</v>
      </c>
      <c r="J795" s="379">
        <v>15</v>
      </c>
      <c r="K795" s="377">
        <v>8</v>
      </c>
      <c r="L795" s="378">
        <f>J795+K795</f>
        <v>23</v>
      </c>
      <c r="M795" s="380">
        <v>126</v>
      </c>
      <c r="N795" s="380">
        <v>317</v>
      </c>
      <c r="O795" s="575"/>
      <c r="P795" s="301"/>
      <c r="Q795" s="302"/>
      <c r="R795" s="303"/>
      <c r="S795" s="303"/>
      <c r="T795" s="302"/>
      <c r="U795" s="303"/>
      <c r="V795" s="303"/>
      <c r="W795" s="30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476"/>
    </row>
    <row r="796" spans="1:34" s="166" customFormat="1" ht="6.75" customHeight="1" thickBot="1" x14ac:dyDescent="0.25">
      <c r="A796" s="23"/>
      <c r="B796" s="35"/>
      <c r="C796" s="310"/>
      <c r="D796" s="11"/>
      <c r="E796" s="503"/>
      <c r="F796" s="386">
        <v>5</v>
      </c>
      <c r="G796" s="62"/>
      <c r="H796" s="95"/>
      <c r="I796" s="96"/>
      <c r="J796" s="62"/>
      <c r="K796" s="95"/>
      <c r="L796" s="96"/>
      <c r="M796" s="75"/>
      <c r="N796" s="75"/>
      <c r="O796" s="195"/>
      <c r="P796" s="34"/>
      <c r="Q796" s="13"/>
      <c r="R796" s="12"/>
      <c r="S796" s="12"/>
      <c r="T796" s="13"/>
      <c r="U796" s="12"/>
      <c r="V796" s="12"/>
      <c r="W796" s="14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485"/>
    </row>
    <row r="797" spans="1:34" s="166" customFormat="1" ht="12" hidden="1" customHeight="1" x14ac:dyDescent="0.2">
      <c r="A797" s="23">
        <v>1</v>
      </c>
      <c r="B797" s="2"/>
      <c r="C797" s="310"/>
      <c r="D797" s="11" t="s">
        <v>96</v>
      </c>
      <c r="E797" s="503">
        <v>1999</v>
      </c>
      <c r="F797" s="386">
        <v>6</v>
      </c>
      <c r="G797" s="62">
        <v>2</v>
      </c>
      <c r="H797" s="95">
        <v>0</v>
      </c>
      <c r="I797" s="96">
        <v>2</v>
      </c>
      <c r="J797" s="62">
        <v>3</v>
      </c>
      <c r="K797" s="95">
        <v>0</v>
      </c>
      <c r="L797" s="96">
        <v>3</v>
      </c>
      <c r="M797" s="76">
        <v>0</v>
      </c>
      <c r="N797" s="76">
        <v>4</v>
      </c>
      <c r="O797" s="194"/>
      <c r="P797" s="26"/>
      <c r="Q797" s="5"/>
      <c r="R797" s="4"/>
      <c r="S797" s="4"/>
      <c r="T797" s="5"/>
      <c r="U797" s="4"/>
      <c r="V797" s="4"/>
      <c r="W797" s="6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485"/>
    </row>
    <row r="798" spans="1:34" s="166" customFormat="1" ht="12" hidden="1" customHeight="1" x14ac:dyDescent="0.2">
      <c r="A798" s="23">
        <v>1</v>
      </c>
      <c r="B798" s="2"/>
      <c r="C798" s="310" t="s">
        <v>52</v>
      </c>
      <c r="D798" s="11" t="s">
        <v>96</v>
      </c>
      <c r="E798" s="503">
        <v>2000</v>
      </c>
      <c r="F798" s="386">
        <v>7</v>
      </c>
      <c r="G798" s="62">
        <v>4</v>
      </c>
      <c r="H798" s="95">
        <v>0</v>
      </c>
      <c r="I798" s="96">
        <v>4</v>
      </c>
      <c r="J798" s="62">
        <v>0</v>
      </c>
      <c r="K798" s="95">
        <v>0</v>
      </c>
      <c r="L798" s="96">
        <v>0</v>
      </c>
      <c r="M798" s="75">
        <v>0</v>
      </c>
      <c r="N798" s="76">
        <v>4</v>
      </c>
      <c r="O798" s="194" t="s">
        <v>5</v>
      </c>
      <c r="P798" s="26"/>
      <c r="Q798" s="5"/>
      <c r="R798" s="4"/>
      <c r="S798" s="4"/>
      <c r="T798" s="5"/>
      <c r="U798" s="4"/>
      <c r="V798" s="4"/>
      <c r="W798" s="6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485"/>
    </row>
    <row r="799" spans="1:34" s="166" customFormat="1" ht="12" hidden="1" customHeight="1" x14ac:dyDescent="0.2">
      <c r="A799" s="23">
        <v>1</v>
      </c>
      <c r="B799" s="2"/>
      <c r="C799" s="310" t="s">
        <v>52</v>
      </c>
      <c r="D799" s="11" t="s">
        <v>96</v>
      </c>
      <c r="E799" s="503">
        <v>2001</v>
      </c>
      <c r="F799" s="386">
        <v>8</v>
      </c>
      <c r="G799" s="62">
        <v>0</v>
      </c>
      <c r="H799" s="445">
        <v>1</v>
      </c>
      <c r="I799" s="96">
        <v>1</v>
      </c>
      <c r="J799" s="62">
        <v>0</v>
      </c>
      <c r="K799" s="95">
        <v>0</v>
      </c>
      <c r="L799" s="96">
        <v>0</v>
      </c>
      <c r="M799" s="76">
        <v>4</v>
      </c>
      <c r="N799" s="76">
        <v>0</v>
      </c>
      <c r="O799" s="194"/>
      <c r="P799" s="26"/>
      <c r="Q799" s="5"/>
      <c r="R799" s="4"/>
      <c r="S799" s="4"/>
      <c r="T799" s="5"/>
      <c r="U799" s="4"/>
      <c r="V799" s="4"/>
      <c r="W799" s="6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485"/>
    </row>
    <row r="800" spans="1:34" s="166" customFormat="1" ht="12" hidden="1" customHeight="1" x14ac:dyDescent="0.2">
      <c r="A800" s="23">
        <v>1</v>
      </c>
      <c r="B800" s="2"/>
      <c r="C800" s="310" t="s">
        <v>52</v>
      </c>
      <c r="D800" s="11" t="s">
        <v>96</v>
      </c>
      <c r="E800" s="503">
        <v>2002</v>
      </c>
      <c r="F800" s="386">
        <v>9</v>
      </c>
      <c r="G800" s="444">
        <v>3</v>
      </c>
      <c r="H800" s="95">
        <v>0</v>
      </c>
      <c r="I800" s="96">
        <v>3</v>
      </c>
      <c r="J800" s="62">
        <v>3</v>
      </c>
      <c r="K800" s="95">
        <v>0</v>
      </c>
      <c r="L800" s="96">
        <v>3</v>
      </c>
      <c r="M800" s="76">
        <v>0</v>
      </c>
      <c r="N800" s="75">
        <v>3</v>
      </c>
      <c r="O800" s="195" t="s">
        <v>5</v>
      </c>
      <c r="P800" s="26"/>
      <c r="Q800" s="5"/>
      <c r="R800" s="4"/>
      <c r="S800" s="4"/>
      <c r="T800" s="5"/>
      <c r="U800" s="4"/>
      <c r="V800" s="4"/>
      <c r="W800" s="6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485"/>
    </row>
    <row r="801" spans="1:34" s="166" customFormat="1" ht="12" hidden="1" customHeight="1" thickBot="1" x14ac:dyDescent="0.25">
      <c r="A801" s="23">
        <v>1</v>
      </c>
      <c r="B801" s="2"/>
      <c r="C801" s="310" t="s">
        <v>52</v>
      </c>
      <c r="D801" s="11" t="s">
        <v>96</v>
      </c>
      <c r="E801" s="503">
        <v>2003</v>
      </c>
      <c r="F801" s="389">
        <v>10</v>
      </c>
      <c r="G801" s="444">
        <v>5</v>
      </c>
      <c r="H801" s="95">
        <v>0</v>
      </c>
      <c r="I801" s="96">
        <v>5</v>
      </c>
      <c r="J801" s="62">
        <v>0</v>
      </c>
      <c r="K801" s="95">
        <v>0</v>
      </c>
      <c r="L801" s="96">
        <v>0</v>
      </c>
      <c r="M801" s="76">
        <v>0</v>
      </c>
      <c r="N801" s="76">
        <v>3</v>
      </c>
      <c r="O801" s="194"/>
      <c r="P801" s="26"/>
      <c r="Q801" s="5"/>
      <c r="R801" s="4"/>
      <c r="S801" s="4"/>
      <c r="T801" s="5"/>
      <c r="U801" s="4"/>
      <c r="V801" s="4"/>
      <c r="W801" s="6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485"/>
    </row>
    <row r="802" spans="1:34" s="166" customFormat="1" ht="12" hidden="1" customHeight="1" x14ac:dyDescent="0.2">
      <c r="A802" s="23">
        <v>1</v>
      </c>
      <c r="B802" s="10"/>
      <c r="C802" s="310" t="s">
        <v>52</v>
      </c>
      <c r="D802" s="11" t="s">
        <v>96</v>
      </c>
      <c r="E802" s="503">
        <v>2004</v>
      </c>
      <c r="F802" s="385">
        <v>-5</v>
      </c>
      <c r="G802" s="62">
        <v>2</v>
      </c>
      <c r="H802" s="95">
        <v>0</v>
      </c>
      <c r="I802" s="96">
        <v>2</v>
      </c>
      <c r="J802" s="62">
        <v>7</v>
      </c>
      <c r="K802" s="95">
        <v>0</v>
      </c>
      <c r="L802" s="96">
        <v>7</v>
      </c>
      <c r="M802" s="75">
        <v>1</v>
      </c>
      <c r="N802" s="75">
        <v>9</v>
      </c>
      <c r="O802" s="195" t="s">
        <v>5</v>
      </c>
      <c r="P802" s="34"/>
      <c r="Q802" s="13"/>
      <c r="R802" s="12"/>
      <c r="S802" s="12"/>
      <c r="T802" s="13"/>
      <c r="U802" s="12"/>
      <c r="V802" s="12"/>
      <c r="W802" s="14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485"/>
    </row>
    <row r="803" spans="1:34" s="166" customFormat="1" ht="12" hidden="1" customHeight="1" x14ac:dyDescent="0.2">
      <c r="A803" s="23">
        <v>1</v>
      </c>
      <c r="B803" s="15"/>
      <c r="C803" s="310" t="s">
        <v>52</v>
      </c>
      <c r="D803" s="3" t="s">
        <v>218</v>
      </c>
      <c r="E803" s="502">
        <v>2006</v>
      </c>
      <c r="F803" s="385">
        <v>-4</v>
      </c>
      <c r="G803" s="62">
        <v>0</v>
      </c>
      <c r="H803" s="95">
        <v>0</v>
      </c>
      <c r="I803" s="96">
        <v>0</v>
      </c>
      <c r="J803" s="62">
        <v>2</v>
      </c>
      <c r="K803" s="95">
        <v>0</v>
      </c>
      <c r="L803" s="96">
        <v>2</v>
      </c>
      <c r="M803" s="75">
        <v>2</v>
      </c>
      <c r="N803" s="75">
        <v>0</v>
      </c>
      <c r="O803" s="195"/>
      <c r="P803" s="34"/>
      <c r="Q803" s="12"/>
      <c r="R803" s="12"/>
      <c r="S803" s="12"/>
      <c r="T803" s="12"/>
      <c r="U803" s="12"/>
      <c r="V803" s="12"/>
      <c r="W803" s="12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485"/>
    </row>
    <row r="804" spans="1:34" s="166" customFormat="1" ht="12" hidden="1" customHeight="1" x14ac:dyDescent="0.2">
      <c r="A804" s="23">
        <v>1</v>
      </c>
      <c r="B804" s="15"/>
      <c r="C804" s="310" t="s">
        <v>52</v>
      </c>
      <c r="D804" s="3" t="s">
        <v>218</v>
      </c>
      <c r="E804" s="502">
        <v>2007</v>
      </c>
      <c r="F804" s="385">
        <v>-3</v>
      </c>
      <c r="G804" s="62">
        <v>0</v>
      </c>
      <c r="H804" s="95">
        <v>0</v>
      </c>
      <c r="I804" s="96">
        <v>0</v>
      </c>
      <c r="J804" s="62">
        <v>0</v>
      </c>
      <c r="K804" s="95">
        <v>0</v>
      </c>
      <c r="L804" s="96">
        <v>0</v>
      </c>
      <c r="M804" s="75">
        <v>0</v>
      </c>
      <c r="N804" s="75">
        <v>2</v>
      </c>
      <c r="O804" s="195" t="s">
        <v>5</v>
      </c>
      <c r="P804" s="34"/>
      <c r="Q804" s="13"/>
      <c r="R804" s="12"/>
      <c r="S804" s="12"/>
      <c r="T804" s="13"/>
      <c r="U804" s="12"/>
      <c r="V804" s="12"/>
      <c r="W804" s="14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485"/>
    </row>
    <row r="805" spans="1:34" s="166" customFormat="1" ht="12" hidden="1" customHeight="1" x14ac:dyDescent="0.2">
      <c r="A805" s="23">
        <v>1</v>
      </c>
      <c r="B805" s="15"/>
      <c r="C805" s="310" t="s">
        <v>52</v>
      </c>
      <c r="D805" s="3" t="s">
        <v>218</v>
      </c>
      <c r="E805" s="502">
        <v>2008</v>
      </c>
      <c r="F805" s="385">
        <v>-2</v>
      </c>
      <c r="G805" s="62">
        <v>1</v>
      </c>
      <c r="H805" s="95">
        <v>0</v>
      </c>
      <c r="I805" s="96">
        <v>1</v>
      </c>
      <c r="J805" s="62">
        <v>2</v>
      </c>
      <c r="K805" s="95">
        <v>0</v>
      </c>
      <c r="L805" s="96">
        <v>2</v>
      </c>
      <c r="M805" s="75">
        <v>0</v>
      </c>
      <c r="N805" s="75">
        <v>4</v>
      </c>
      <c r="O805" s="195"/>
      <c r="P805" s="34"/>
      <c r="Q805" s="13"/>
      <c r="R805" s="12"/>
      <c r="S805" s="12"/>
      <c r="T805" s="13"/>
      <c r="U805" s="12"/>
      <c r="V805" s="12"/>
      <c r="W805" s="14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485"/>
    </row>
    <row r="806" spans="1:34" s="320" customFormat="1" ht="27.75" customHeight="1" x14ac:dyDescent="0.2">
      <c r="A806" s="574"/>
      <c r="B806" s="572"/>
      <c r="C806" s="57"/>
      <c r="D806" s="113" t="s">
        <v>200</v>
      </c>
      <c r="E806" s="500" t="s">
        <v>199</v>
      </c>
      <c r="F806" s="381"/>
      <c r="G806" s="58" t="s">
        <v>201</v>
      </c>
      <c r="H806" s="59"/>
      <c r="I806" s="60"/>
      <c r="J806" s="59" t="s">
        <v>202</v>
      </c>
      <c r="K806" s="59"/>
      <c r="L806" s="60"/>
      <c r="M806" s="61" t="s">
        <v>203</v>
      </c>
      <c r="N806" s="61" t="s">
        <v>395</v>
      </c>
      <c r="O806" s="195"/>
      <c r="P806" s="15"/>
      <c r="Q806" s="19"/>
      <c r="R806" s="17" t="s">
        <v>0</v>
      </c>
      <c r="S806" s="19"/>
      <c r="T806" s="20"/>
      <c r="U806" s="18" t="s">
        <v>0</v>
      </c>
      <c r="V806" s="21"/>
      <c r="W806" s="22" t="s">
        <v>2</v>
      </c>
      <c r="X806" s="15"/>
      <c r="Y806" s="17"/>
      <c r="Z806" s="19"/>
      <c r="AA806" s="17" t="s">
        <v>0</v>
      </c>
      <c r="AB806" s="19"/>
      <c r="AC806" s="19"/>
      <c r="AD806" s="17" t="s">
        <v>0</v>
      </c>
      <c r="AE806" s="19"/>
      <c r="AF806" s="17" t="s">
        <v>1</v>
      </c>
      <c r="AG806" s="17" t="s">
        <v>2</v>
      </c>
      <c r="AH806" s="485"/>
    </row>
    <row r="807" spans="1:34" s="191" customFormat="1" ht="6.75" customHeight="1" thickBot="1" x14ac:dyDescent="0.25">
      <c r="A807" s="309"/>
      <c r="B807" s="35"/>
      <c r="D807" s="11"/>
      <c r="E807" s="507"/>
      <c r="F807" s="385">
        <v>25</v>
      </c>
      <c r="G807" s="444"/>
      <c r="H807" s="445"/>
      <c r="I807" s="446"/>
      <c r="J807" s="444"/>
      <c r="K807" s="445"/>
      <c r="L807" s="446"/>
      <c r="M807" s="75"/>
      <c r="N807" s="75"/>
      <c r="O807" s="195"/>
      <c r="P807" s="34"/>
      <c r="Q807" s="12"/>
      <c r="R807" s="12"/>
      <c r="S807" s="12"/>
      <c r="T807" s="12"/>
      <c r="U807" s="12"/>
      <c r="V807" s="12"/>
      <c r="W807" s="12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485"/>
    </row>
    <row r="808" spans="1:34" s="166" customFormat="1" ht="12" customHeight="1" x14ac:dyDescent="0.2">
      <c r="A808" s="23">
        <v>1</v>
      </c>
      <c r="B808" s="15"/>
      <c r="C808" s="310" t="s">
        <v>52</v>
      </c>
      <c r="D808" s="3" t="s">
        <v>218</v>
      </c>
      <c r="E808" s="502">
        <v>2009</v>
      </c>
      <c r="F808" s="385">
        <v>-1</v>
      </c>
      <c r="G808" s="62">
        <v>1</v>
      </c>
      <c r="H808" s="95">
        <v>0</v>
      </c>
      <c r="I808" s="96">
        <v>1</v>
      </c>
      <c r="J808" s="62">
        <v>1</v>
      </c>
      <c r="K808" s="90">
        <v>0</v>
      </c>
      <c r="L808" s="378">
        <f>J808+K808</f>
        <v>1</v>
      </c>
      <c r="M808" s="75">
        <v>0</v>
      </c>
      <c r="N808" s="75">
        <v>5</v>
      </c>
      <c r="O808" s="195"/>
      <c r="P808" s="34"/>
      <c r="Q808" s="13"/>
      <c r="R808" s="12"/>
      <c r="S808" s="12"/>
      <c r="T808" s="13"/>
      <c r="U808" s="12"/>
      <c r="V808" s="12"/>
      <c r="W808" s="14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485"/>
    </row>
    <row r="809" spans="1:34" s="166" customFormat="1" ht="12" customHeight="1" x14ac:dyDescent="0.2">
      <c r="A809" s="23">
        <v>1</v>
      </c>
      <c r="B809" s="15"/>
      <c r="C809" s="310"/>
      <c r="D809" s="11"/>
      <c r="E809" s="503">
        <v>2010</v>
      </c>
      <c r="F809" s="385">
        <v>0</v>
      </c>
      <c r="G809" s="444">
        <v>6</v>
      </c>
      <c r="H809" s="445">
        <v>0</v>
      </c>
      <c r="I809" s="446">
        <f>SUM(H809,G809)</f>
        <v>6</v>
      </c>
      <c r="J809" s="444">
        <v>0</v>
      </c>
      <c r="K809" s="447">
        <v>0</v>
      </c>
      <c r="L809" s="378">
        <f>J809+K809</f>
        <v>0</v>
      </c>
      <c r="M809" s="77">
        <v>2</v>
      </c>
      <c r="N809" s="77">
        <v>3</v>
      </c>
      <c r="O809" s="194"/>
      <c r="P809" s="34"/>
      <c r="Q809" s="13"/>
      <c r="R809" s="12"/>
      <c r="S809" s="12"/>
      <c r="T809" s="13"/>
      <c r="U809" s="12"/>
      <c r="V809" s="12"/>
      <c r="W809" s="14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476"/>
    </row>
    <row r="810" spans="1:34" s="484" customFormat="1" ht="12" customHeight="1" x14ac:dyDescent="0.2">
      <c r="A810" s="23"/>
      <c r="B810" s="15"/>
      <c r="C810" s="310"/>
      <c r="D810" s="11"/>
      <c r="E810" s="503">
        <v>2011</v>
      </c>
      <c r="F810" s="385"/>
      <c r="G810" s="444">
        <v>0</v>
      </c>
      <c r="H810" s="445">
        <v>0</v>
      </c>
      <c r="I810" s="446">
        <f>SUM(H810,G810)</f>
        <v>0</v>
      </c>
      <c r="J810" s="444">
        <v>5</v>
      </c>
      <c r="K810" s="447">
        <v>0</v>
      </c>
      <c r="L810" s="378">
        <f>J810+K810</f>
        <v>5</v>
      </c>
      <c r="M810" s="77">
        <v>0</v>
      </c>
      <c r="N810" s="77">
        <v>8</v>
      </c>
      <c r="O810" s="575"/>
      <c r="P810" s="301"/>
      <c r="Q810" s="302"/>
      <c r="R810" s="303"/>
      <c r="S810" s="303"/>
      <c r="T810" s="302"/>
      <c r="U810" s="303"/>
      <c r="V810" s="303"/>
      <c r="W810" s="30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476">
        <f>N809+L810-M810</f>
        <v>8</v>
      </c>
    </row>
    <row r="811" spans="1:34" s="484" customFormat="1" ht="12" customHeight="1" x14ac:dyDescent="0.2">
      <c r="A811" s="23"/>
      <c r="B811" s="15"/>
      <c r="C811" s="310"/>
      <c r="D811" s="11"/>
      <c r="E811" s="503" t="s">
        <v>383</v>
      </c>
      <c r="F811" s="385"/>
      <c r="G811" s="376">
        <v>1</v>
      </c>
      <c r="H811" s="377">
        <v>0</v>
      </c>
      <c r="I811" s="378">
        <v>1</v>
      </c>
      <c r="J811" s="379">
        <v>0</v>
      </c>
      <c r="K811" s="377">
        <v>0</v>
      </c>
      <c r="L811" s="378">
        <f>J811+K811</f>
        <v>0</v>
      </c>
      <c r="M811" s="380">
        <v>0</v>
      </c>
      <c r="N811" s="380">
        <v>8</v>
      </c>
      <c r="O811" s="575"/>
      <c r="P811" s="301"/>
      <c r="Q811" s="302"/>
      <c r="R811" s="303"/>
      <c r="S811" s="303"/>
      <c r="T811" s="302"/>
      <c r="U811" s="303"/>
      <c r="V811" s="303"/>
      <c r="W811" s="30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476">
        <f>N810+L811-M811</f>
        <v>8</v>
      </c>
    </row>
    <row r="812" spans="1:34" s="484" customFormat="1" ht="12" customHeight="1" x14ac:dyDescent="0.2">
      <c r="A812" s="23"/>
      <c r="B812" s="15"/>
      <c r="C812" s="310"/>
      <c r="D812" s="11"/>
      <c r="E812" s="503">
        <v>2013</v>
      </c>
      <c r="F812" s="385"/>
      <c r="G812" s="377">
        <v>2</v>
      </c>
      <c r="H812" s="377">
        <v>0</v>
      </c>
      <c r="I812" s="378">
        <v>2</v>
      </c>
      <c r="J812" s="379">
        <v>2</v>
      </c>
      <c r="K812" s="377">
        <v>0</v>
      </c>
      <c r="L812" s="378">
        <f>J812+K812</f>
        <v>2</v>
      </c>
      <c r="M812" s="380">
        <v>6</v>
      </c>
      <c r="N812" s="380">
        <v>4</v>
      </c>
      <c r="O812" s="575"/>
      <c r="P812" s="301"/>
      <c r="Q812" s="302"/>
      <c r="R812" s="303"/>
      <c r="S812" s="303"/>
      <c r="T812" s="302"/>
      <c r="U812" s="303"/>
      <c r="V812" s="303"/>
      <c r="W812" s="30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476"/>
    </row>
    <row r="813" spans="1:34" s="191" customFormat="1" ht="6.75" customHeight="1" x14ac:dyDescent="0.2">
      <c r="A813" s="23"/>
      <c r="B813" s="15"/>
      <c r="C813" s="310"/>
      <c r="D813" s="11"/>
      <c r="E813" s="504"/>
      <c r="F813" s="385">
        <v>1</v>
      </c>
      <c r="G813" s="62"/>
      <c r="H813" s="95"/>
      <c r="I813" s="96"/>
      <c r="J813" s="62"/>
      <c r="K813" s="95"/>
      <c r="L813" s="96"/>
      <c r="M813" s="75"/>
      <c r="N813" s="75"/>
      <c r="O813" s="195"/>
      <c r="P813" s="34"/>
      <c r="Q813" s="13"/>
      <c r="R813" s="12"/>
      <c r="S813" s="12"/>
      <c r="T813" s="13"/>
      <c r="U813" s="12"/>
      <c r="V813" s="12"/>
      <c r="W813" s="14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485"/>
    </row>
    <row r="814" spans="1:34" s="191" customFormat="1" ht="12" hidden="1" customHeight="1" x14ac:dyDescent="0.2">
      <c r="A814" s="23">
        <v>1</v>
      </c>
      <c r="B814" s="23"/>
      <c r="C814" s="310"/>
      <c r="D814" s="3" t="s">
        <v>97</v>
      </c>
      <c r="E814" s="503">
        <v>1997</v>
      </c>
      <c r="F814" s="385">
        <v>2</v>
      </c>
      <c r="G814" s="62"/>
      <c r="H814" s="95"/>
      <c r="I814" s="96"/>
      <c r="J814" s="62"/>
      <c r="K814" s="95"/>
      <c r="L814" s="96"/>
      <c r="M814" s="75"/>
      <c r="N814" s="76"/>
      <c r="O814" s="194"/>
      <c r="P814" s="31"/>
      <c r="Q814" s="5"/>
      <c r="R814" s="4"/>
      <c r="S814" s="4"/>
      <c r="T814" s="5"/>
      <c r="U814" s="4"/>
      <c r="V814" s="4"/>
      <c r="W814" s="6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485"/>
    </row>
    <row r="815" spans="1:34" s="191" customFormat="1" ht="12" hidden="1" customHeight="1" x14ac:dyDescent="0.2">
      <c r="A815" s="23">
        <v>1</v>
      </c>
      <c r="B815" s="23"/>
      <c r="C815" s="30" t="s">
        <v>59</v>
      </c>
      <c r="D815" s="3" t="s">
        <v>97</v>
      </c>
      <c r="E815" s="503">
        <v>1998</v>
      </c>
      <c r="F815" s="386">
        <v>3</v>
      </c>
      <c r="G815" s="62">
        <v>234</v>
      </c>
      <c r="H815" s="95">
        <v>0</v>
      </c>
      <c r="I815" s="96">
        <v>234</v>
      </c>
      <c r="J815" s="62">
        <v>0</v>
      </c>
      <c r="K815" s="95">
        <v>0</v>
      </c>
      <c r="L815" s="96">
        <v>0</v>
      </c>
      <c r="M815" s="76">
        <v>0</v>
      </c>
      <c r="N815" s="76">
        <v>0</v>
      </c>
      <c r="O815" s="194" t="s">
        <v>5</v>
      </c>
      <c r="P815" s="31"/>
      <c r="Q815" s="5"/>
      <c r="R815" s="4"/>
      <c r="S815" s="4"/>
      <c r="T815" s="5"/>
      <c r="U815" s="4"/>
      <c r="V815" s="4"/>
      <c r="W815" s="6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485"/>
    </row>
    <row r="816" spans="1:34" s="191" customFormat="1" ht="12" hidden="1" customHeight="1" x14ac:dyDescent="0.2">
      <c r="A816" s="23">
        <v>1</v>
      </c>
      <c r="B816" s="23"/>
      <c r="C816" s="30" t="s">
        <v>59</v>
      </c>
      <c r="D816" s="3" t="s">
        <v>97</v>
      </c>
      <c r="E816" s="503">
        <v>1999</v>
      </c>
      <c r="F816" s="385">
        <v>4</v>
      </c>
      <c r="G816" s="62">
        <v>72</v>
      </c>
      <c r="H816" s="95">
        <v>0</v>
      </c>
      <c r="I816" s="96">
        <v>72</v>
      </c>
      <c r="J816" s="62">
        <v>0</v>
      </c>
      <c r="K816" s="95">
        <v>0</v>
      </c>
      <c r="L816" s="96">
        <v>0</v>
      </c>
      <c r="M816" s="76">
        <v>0</v>
      </c>
      <c r="N816" s="76">
        <v>0</v>
      </c>
      <c r="O816" s="194" t="s">
        <v>5</v>
      </c>
      <c r="P816" s="31"/>
      <c r="Q816" s="5"/>
      <c r="R816" s="4"/>
      <c r="S816" s="4"/>
      <c r="T816" s="5"/>
      <c r="U816" s="4"/>
      <c r="V816" s="4"/>
      <c r="W816" s="6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485"/>
    </row>
    <row r="817" spans="1:34" s="191" customFormat="1" ht="12" hidden="1" customHeight="1" x14ac:dyDescent="0.2">
      <c r="A817" s="23">
        <v>1</v>
      </c>
      <c r="B817" s="23"/>
      <c r="C817" s="30" t="s">
        <v>59</v>
      </c>
      <c r="D817" s="3" t="s">
        <v>97</v>
      </c>
      <c r="E817" s="503">
        <v>2000</v>
      </c>
      <c r="F817" s="386">
        <v>5</v>
      </c>
      <c r="G817" s="62">
        <v>93</v>
      </c>
      <c r="H817" s="95">
        <v>1</v>
      </c>
      <c r="I817" s="96">
        <v>94</v>
      </c>
      <c r="J817" s="62">
        <v>233</v>
      </c>
      <c r="K817" s="95">
        <v>0</v>
      </c>
      <c r="L817" s="96">
        <v>233</v>
      </c>
      <c r="M817" s="76">
        <v>1</v>
      </c>
      <c r="N817" s="76">
        <v>232</v>
      </c>
      <c r="O817" s="194" t="s">
        <v>5</v>
      </c>
      <c r="P817" s="31"/>
      <c r="Q817" s="5"/>
      <c r="R817" s="4"/>
      <c r="S817" s="4"/>
      <c r="T817" s="5"/>
      <c r="U817" s="4"/>
      <c r="V817" s="4"/>
      <c r="W817" s="6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485"/>
    </row>
    <row r="818" spans="1:34" s="191" customFormat="1" ht="12" hidden="1" customHeight="1" x14ac:dyDescent="0.2">
      <c r="A818" s="23">
        <v>1</v>
      </c>
      <c r="B818" s="23"/>
      <c r="C818" s="30" t="s">
        <v>59</v>
      </c>
      <c r="D818" s="3" t="s">
        <v>97</v>
      </c>
      <c r="E818" s="503">
        <v>2001</v>
      </c>
      <c r="F818" s="385">
        <v>6</v>
      </c>
      <c r="G818" s="62">
        <v>210</v>
      </c>
      <c r="H818" s="95">
        <v>11</v>
      </c>
      <c r="I818" s="96">
        <v>221</v>
      </c>
      <c r="J818" s="62">
        <v>22</v>
      </c>
      <c r="K818" s="95">
        <v>0</v>
      </c>
      <c r="L818" s="96">
        <v>22</v>
      </c>
      <c r="M818" s="76">
        <v>3</v>
      </c>
      <c r="N818" s="76">
        <v>251</v>
      </c>
      <c r="O818" s="194" t="s">
        <v>5</v>
      </c>
      <c r="P818" s="31"/>
      <c r="Q818" s="5"/>
      <c r="R818" s="4"/>
      <c r="S818" s="4"/>
      <c r="T818" s="5"/>
      <c r="U818" s="4"/>
      <c r="V818" s="4"/>
      <c r="W818" s="6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485"/>
    </row>
    <row r="819" spans="1:34" s="191" customFormat="1" ht="12" hidden="1" customHeight="1" x14ac:dyDescent="0.2">
      <c r="A819" s="23">
        <v>1</v>
      </c>
      <c r="B819" s="23"/>
      <c r="C819" s="30" t="s">
        <v>59</v>
      </c>
      <c r="D819" s="3" t="s">
        <v>97</v>
      </c>
      <c r="E819" s="503">
        <v>2002</v>
      </c>
      <c r="F819" s="386">
        <v>7</v>
      </c>
      <c r="G819" s="62">
        <v>260</v>
      </c>
      <c r="H819" s="95">
        <v>342</v>
      </c>
      <c r="I819" s="96">
        <v>602</v>
      </c>
      <c r="J819" s="62">
        <v>76</v>
      </c>
      <c r="K819" s="95">
        <v>0</v>
      </c>
      <c r="L819" s="96">
        <v>76</v>
      </c>
      <c r="M819" s="76">
        <v>4</v>
      </c>
      <c r="N819" s="76">
        <v>331</v>
      </c>
      <c r="O819" s="194" t="s">
        <v>5</v>
      </c>
      <c r="P819" s="31"/>
      <c r="Q819" s="5"/>
      <c r="R819" s="4"/>
      <c r="S819" s="4"/>
      <c r="T819" s="5"/>
      <c r="U819" s="4"/>
      <c r="V819" s="4"/>
      <c r="W819" s="6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485"/>
    </row>
    <row r="820" spans="1:34" s="191" customFormat="1" ht="12" hidden="1" customHeight="1" x14ac:dyDescent="0.2">
      <c r="A820" s="23">
        <v>1</v>
      </c>
      <c r="B820" s="23"/>
      <c r="C820" s="30" t="s">
        <v>59</v>
      </c>
      <c r="D820" s="3" t="s">
        <v>97</v>
      </c>
      <c r="E820" s="503">
        <v>2003</v>
      </c>
      <c r="F820" s="385">
        <v>8</v>
      </c>
      <c r="G820" s="62">
        <v>247</v>
      </c>
      <c r="H820" s="95">
        <v>216</v>
      </c>
      <c r="I820" s="96">
        <v>463</v>
      </c>
      <c r="J820" s="62">
        <v>234</v>
      </c>
      <c r="K820" s="95">
        <v>76</v>
      </c>
      <c r="L820" s="96">
        <v>310</v>
      </c>
      <c r="M820" s="76">
        <v>0</v>
      </c>
      <c r="N820" s="76">
        <v>641</v>
      </c>
      <c r="O820" s="194"/>
      <c r="P820" s="31"/>
      <c r="Q820" s="5"/>
      <c r="R820" s="4"/>
      <c r="S820" s="4"/>
      <c r="T820" s="5"/>
      <c r="U820" s="4"/>
      <c r="V820" s="4"/>
      <c r="W820" s="6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485"/>
    </row>
    <row r="821" spans="1:34" s="191" customFormat="1" ht="12" hidden="1" customHeight="1" x14ac:dyDescent="0.2">
      <c r="A821" s="23">
        <v>1</v>
      </c>
      <c r="B821" s="15"/>
      <c r="C821" s="30" t="s">
        <v>59</v>
      </c>
      <c r="D821" s="3" t="s">
        <v>97</v>
      </c>
      <c r="E821" s="503">
        <v>2004</v>
      </c>
      <c r="F821" s="386">
        <v>2</v>
      </c>
      <c r="G821" s="62">
        <v>203</v>
      </c>
      <c r="H821" s="95">
        <v>59</v>
      </c>
      <c r="I821" s="96">
        <v>262</v>
      </c>
      <c r="J821" s="62">
        <v>204</v>
      </c>
      <c r="K821" s="95">
        <v>273</v>
      </c>
      <c r="L821" s="96">
        <v>477</v>
      </c>
      <c r="M821" s="75">
        <v>5</v>
      </c>
      <c r="N821" s="75">
        <v>1118</v>
      </c>
      <c r="O821" s="195" t="s">
        <v>5</v>
      </c>
      <c r="P821" s="33"/>
      <c r="Q821" s="13"/>
      <c r="R821" s="12"/>
      <c r="S821" s="12"/>
      <c r="T821" s="13"/>
      <c r="U821" s="12"/>
      <c r="V821" s="12"/>
      <c r="W821" s="14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485"/>
    </row>
    <row r="822" spans="1:34" s="191" customFormat="1" ht="12" hidden="1" customHeight="1" x14ac:dyDescent="0.2">
      <c r="A822" s="23">
        <v>1</v>
      </c>
      <c r="B822" s="15"/>
      <c r="C822" s="30" t="s">
        <v>59</v>
      </c>
      <c r="D822" s="3" t="s">
        <v>337</v>
      </c>
      <c r="E822" s="502">
        <v>2006</v>
      </c>
      <c r="F822" s="386">
        <v>3</v>
      </c>
      <c r="G822" s="62">
        <v>317</v>
      </c>
      <c r="H822" s="95">
        <v>104</v>
      </c>
      <c r="I822" s="96">
        <v>421</v>
      </c>
      <c r="J822" s="62">
        <v>214</v>
      </c>
      <c r="K822" s="95">
        <v>59</v>
      </c>
      <c r="L822" s="96">
        <v>273</v>
      </c>
      <c r="M822" s="75">
        <v>7</v>
      </c>
      <c r="N822" s="75">
        <v>1618</v>
      </c>
      <c r="O822" s="195" t="s">
        <v>5</v>
      </c>
      <c r="P822" s="34"/>
      <c r="Q822" s="12"/>
      <c r="R822" s="12"/>
      <c r="S822" s="12"/>
      <c r="T822" s="12"/>
      <c r="U822" s="12"/>
      <c r="V822" s="12"/>
      <c r="W822" s="12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485"/>
    </row>
    <row r="823" spans="1:34" s="191" customFormat="1" ht="12" hidden="1" customHeight="1" x14ac:dyDescent="0.2">
      <c r="A823" s="23"/>
      <c r="B823" s="23"/>
      <c r="C823" s="30" t="s">
        <v>59</v>
      </c>
      <c r="D823" s="3"/>
      <c r="E823" s="501"/>
      <c r="F823" s="385">
        <v>7</v>
      </c>
      <c r="G823" s="103"/>
      <c r="H823" s="86"/>
      <c r="I823" s="85"/>
      <c r="J823" s="103"/>
      <c r="K823" s="86"/>
      <c r="L823" s="85"/>
      <c r="M823" s="331"/>
      <c r="N823" s="331"/>
      <c r="O823" s="194"/>
      <c r="P823" s="26"/>
      <c r="Q823" s="5"/>
      <c r="R823" s="4"/>
      <c r="S823" s="4"/>
      <c r="T823" s="5"/>
      <c r="U823" s="4"/>
      <c r="V823" s="4"/>
      <c r="W823" s="6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485"/>
    </row>
    <row r="824" spans="1:34" s="166" customFormat="1" ht="12" hidden="1" customHeight="1" x14ac:dyDescent="0.2">
      <c r="A824" s="23">
        <v>1</v>
      </c>
      <c r="B824" s="15"/>
      <c r="C824" s="30"/>
      <c r="D824" s="3" t="s">
        <v>337</v>
      </c>
      <c r="E824" s="502">
        <v>2007</v>
      </c>
      <c r="F824" s="386">
        <v>4</v>
      </c>
      <c r="G824" s="62">
        <v>380</v>
      </c>
      <c r="H824" s="95">
        <v>147</v>
      </c>
      <c r="I824" s="96">
        <v>527</v>
      </c>
      <c r="J824" s="62">
        <v>252</v>
      </c>
      <c r="K824" s="95">
        <v>172</v>
      </c>
      <c r="L824" s="96">
        <v>424</v>
      </c>
      <c r="M824" s="75">
        <v>110</v>
      </c>
      <c r="N824" s="75">
        <v>1932</v>
      </c>
      <c r="O824" s="195"/>
      <c r="P824" s="33"/>
      <c r="Q824" s="13"/>
      <c r="R824" s="12"/>
      <c r="S824" s="12"/>
      <c r="T824" s="13"/>
      <c r="U824" s="12"/>
      <c r="V824" s="12"/>
      <c r="W824" s="14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485"/>
    </row>
    <row r="825" spans="1:34" s="166" customFormat="1" ht="12" hidden="1" customHeight="1" x14ac:dyDescent="0.2">
      <c r="A825" s="23">
        <v>1</v>
      </c>
      <c r="B825" s="15"/>
      <c r="C825" s="30" t="s">
        <v>59</v>
      </c>
      <c r="D825" s="3" t="s">
        <v>337</v>
      </c>
      <c r="E825" s="502">
        <v>2008</v>
      </c>
      <c r="F825" s="386">
        <v>5</v>
      </c>
      <c r="G825" s="62">
        <v>416</v>
      </c>
      <c r="H825" s="95">
        <v>74</v>
      </c>
      <c r="I825" s="96">
        <v>490</v>
      </c>
      <c r="J825" s="62">
        <v>278</v>
      </c>
      <c r="K825" s="95">
        <v>129</v>
      </c>
      <c r="L825" s="96">
        <v>407</v>
      </c>
      <c r="M825" s="75">
        <v>125</v>
      </c>
      <c r="N825" s="75">
        <v>2202</v>
      </c>
      <c r="O825" s="195" t="s">
        <v>5</v>
      </c>
      <c r="P825" s="33"/>
      <c r="Q825" s="13"/>
      <c r="R825" s="12"/>
      <c r="S825" s="12"/>
      <c r="T825" s="13"/>
      <c r="U825" s="12"/>
      <c r="V825" s="12"/>
      <c r="W825" s="14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485"/>
    </row>
    <row r="826" spans="1:34" s="166" customFormat="1" ht="12" customHeight="1" x14ac:dyDescent="0.2">
      <c r="A826" s="23">
        <v>1</v>
      </c>
      <c r="B826" s="15"/>
      <c r="C826" s="30" t="s">
        <v>59</v>
      </c>
      <c r="D826" s="3" t="s">
        <v>337</v>
      </c>
      <c r="E826" s="502">
        <v>2009</v>
      </c>
      <c r="F826" s="386">
        <v>6</v>
      </c>
      <c r="G826" s="62">
        <v>481</v>
      </c>
      <c r="H826" s="95">
        <v>66</v>
      </c>
      <c r="I826" s="96">
        <v>547</v>
      </c>
      <c r="J826" s="62">
        <v>331</v>
      </c>
      <c r="K826" s="90">
        <v>68</v>
      </c>
      <c r="L826" s="378">
        <f>J826+K826</f>
        <v>399</v>
      </c>
      <c r="M826" s="75">
        <v>36</v>
      </c>
      <c r="N826" s="75">
        <v>2565</v>
      </c>
      <c r="O826" s="195"/>
      <c r="P826" s="33"/>
      <c r="Q826" s="13"/>
      <c r="R826" s="12"/>
      <c r="S826" s="12"/>
      <c r="T826" s="13"/>
      <c r="U826" s="12"/>
      <c r="V826" s="12"/>
      <c r="W826" s="14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485"/>
    </row>
    <row r="827" spans="1:34" s="166" customFormat="1" ht="12" customHeight="1" thickBot="1" x14ac:dyDescent="0.25">
      <c r="A827" s="23">
        <v>1</v>
      </c>
      <c r="B827" s="15"/>
      <c r="C827" s="30"/>
      <c r="D827" s="71" t="s">
        <v>338</v>
      </c>
      <c r="E827" s="503">
        <v>2010</v>
      </c>
      <c r="F827" s="389">
        <v>7</v>
      </c>
      <c r="G827" s="444">
        <v>480</v>
      </c>
      <c r="H827" s="445">
        <v>94</v>
      </c>
      <c r="I827" s="446">
        <f>SUM(H827,G827)</f>
        <v>574</v>
      </c>
      <c r="J827" s="444">
        <v>373</v>
      </c>
      <c r="K827" s="447">
        <v>80</v>
      </c>
      <c r="L827" s="378">
        <f>J827+K827</f>
        <v>453</v>
      </c>
      <c r="M827" s="77">
        <v>164</v>
      </c>
      <c r="N827" s="443">
        <v>2907</v>
      </c>
      <c r="O827" s="194" t="s">
        <v>5</v>
      </c>
      <c r="P827" s="33"/>
      <c r="Q827" s="13"/>
      <c r="R827" s="12"/>
      <c r="S827" s="12"/>
      <c r="T827" s="13"/>
      <c r="U827" s="12"/>
      <c r="V827" s="12"/>
      <c r="W827" s="14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476"/>
    </row>
    <row r="828" spans="1:34" s="484" customFormat="1" ht="12" customHeight="1" x14ac:dyDescent="0.2">
      <c r="A828" s="23"/>
      <c r="B828" s="15"/>
      <c r="C828" s="30"/>
      <c r="D828" s="3"/>
      <c r="E828" s="503">
        <v>2011</v>
      </c>
      <c r="F828" s="386"/>
      <c r="G828" s="444">
        <v>517</v>
      </c>
      <c r="H828" s="445">
        <v>70</v>
      </c>
      <c r="I828" s="446">
        <f>SUM(H828,G828)</f>
        <v>587</v>
      </c>
      <c r="J828" s="444">
        <v>387</v>
      </c>
      <c r="K828" s="447">
        <v>61</v>
      </c>
      <c r="L828" s="378">
        <f>J828+K828</f>
        <v>448</v>
      </c>
      <c r="M828" s="77">
        <v>142</v>
      </c>
      <c r="N828" s="77">
        <v>3213</v>
      </c>
      <c r="O828" s="575"/>
      <c r="P828" s="299"/>
      <c r="Q828" s="302"/>
      <c r="R828" s="303"/>
      <c r="S828" s="303"/>
      <c r="T828" s="302"/>
      <c r="U828" s="303"/>
      <c r="V828" s="303"/>
      <c r="W828" s="30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476">
        <f>N827+L828-M828</f>
        <v>3213</v>
      </c>
    </row>
    <row r="829" spans="1:34" s="484" customFormat="1" ht="12" customHeight="1" x14ac:dyDescent="0.2">
      <c r="A829" s="23"/>
      <c r="B829" s="15"/>
      <c r="C829" s="30"/>
      <c r="D829" s="3"/>
      <c r="E829" s="503" t="s">
        <v>383</v>
      </c>
      <c r="F829" s="386"/>
      <c r="G829" s="376">
        <v>518</v>
      </c>
      <c r="H829" s="377">
        <v>88</v>
      </c>
      <c r="I829" s="378">
        <v>606</v>
      </c>
      <c r="J829" s="379">
        <v>378</v>
      </c>
      <c r="K829" s="377">
        <v>66</v>
      </c>
      <c r="L829" s="378">
        <f>J829+K829</f>
        <v>444</v>
      </c>
      <c r="M829" s="380">
        <v>175</v>
      </c>
      <c r="N829" s="380">
        <v>3482</v>
      </c>
      <c r="O829" s="575"/>
      <c r="P829" s="299"/>
      <c r="Q829" s="302"/>
      <c r="R829" s="303"/>
      <c r="S829" s="303"/>
      <c r="T829" s="302"/>
      <c r="U829" s="303"/>
      <c r="V829" s="303"/>
      <c r="W829" s="30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476">
        <f>N828+L829-M829</f>
        <v>3482</v>
      </c>
    </row>
    <row r="830" spans="1:34" s="484" customFormat="1" ht="12" customHeight="1" x14ac:dyDescent="0.2">
      <c r="A830" s="23"/>
      <c r="B830" s="15"/>
      <c r="C830" s="30"/>
      <c r="D830" s="3"/>
      <c r="E830" s="503">
        <v>2013</v>
      </c>
      <c r="F830" s="386"/>
      <c r="G830" s="377">
        <v>510</v>
      </c>
      <c r="H830" s="377">
        <v>89</v>
      </c>
      <c r="I830" s="378">
        <v>599</v>
      </c>
      <c r="J830" s="379">
        <v>399</v>
      </c>
      <c r="K830" s="377">
        <v>60</v>
      </c>
      <c r="L830" s="378">
        <f>J830+K830</f>
        <v>459</v>
      </c>
      <c r="M830" s="380">
        <v>184</v>
      </c>
      <c r="N830" s="380">
        <v>3757</v>
      </c>
      <c r="O830" s="575"/>
      <c r="P830" s="299"/>
      <c r="Q830" s="302"/>
      <c r="R830" s="303"/>
      <c r="S830" s="303"/>
      <c r="T830" s="302"/>
      <c r="U830" s="303"/>
      <c r="V830" s="303"/>
      <c r="W830" s="30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476"/>
    </row>
    <row r="831" spans="1:34" s="166" customFormat="1" ht="6.75" customHeight="1" thickBot="1" x14ac:dyDescent="0.25">
      <c r="A831" s="23"/>
      <c r="B831" s="35"/>
      <c r="C831" s="30"/>
      <c r="D831" s="3"/>
      <c r="E831" s="503"/>
      <c r="F831" s="385">
        <v>-2</v>
      </c>
      <c r="G831" s="62"/>
      <c r="H831" s="95"/>
      <c r="I831" s="96"/>
      <c r="J831" s="62"/>
      <c r="K831" s="95"/>
      <c r="L831" s="96"/>
      <c r="M831" s="75"/>
      <c r="N831" s="75"/>
      <c r="O831" s="195"/>
      <c r="P831" s="33"/>
      <c r="Q831" s="13"/>
      <c r="R831" s="12"/>
      <c r="S831" s="12"/>
      <c r="T831" s="13"/>
      <c r="U831" s="12"/>
      <c r="V831" s="12"/>
      <c r="W831" s="14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485"/>
    </row>
    <row r="832" spans="1:34" s="166" customFormat="1" ht="12" hidden="1" customHeight="1" x14ac:dyDescent="0.2">
      <c r="A832" s="23">
        <v>1</v>
      </c>
      <c r="B832" s="2"/>
      <c r="C832" s="30"/>
      <c r="D832" s="3" t="s">
        <v>123</v>
      </c>
      <c r="E832" s="503">
        <v>2003</v>
      </c>
      <c r="F832" s="385">
        <v>-1</v>
      </c>
      <c r="G832" s="62">
        <v>0</v>
      </c>
      <c r="H832" s="95">
        <v>0</v>
      </c>
      <c r="I832" s="96">
        <v>0</v>
      </c>
      <c r="J832" s="62">
        <v>0</v>
      </c>
      <c r="K832" s="95">
        <v>0</v>
      </c>
      <c r="L832" s="96">
        <v>0</v>
      </c>
      <c r="M832" s="76">
        <v>0</v>
      </c>
      <c r="N832" s="76">
        <v>0</v>
      </c>
      <c r="O832" s="194"/>
      <c r="P832" s="31"/>
      <c r="Q832" s="5"/>
      <c r="R832" s="4"/>
      <c r="S832" s="4"/>
      <c r="T832" s="5"/>
      <c r="U832" s="4"/>
      <c r="V832" s="4"/>
      <c r="W832" s="6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485"/>
    </row>
    <row r="833" spans="1:34" s="166" customFormat="1" ht="12" hidden="1" customHeight="1" x14ac:dyDescent="0.2">
      <c r="A833" s="23">
        <v>1</v>
      </c>
      <c r="B833" s="10"/>
      <c r="C833" s="310" t="s">
        <v>122</v>
      </c>
      <c r="D833" s="3" t="s">
        <v>123</v>
      </c>
      <c r="E833" s="504">
        <v>2004</v>
      </c>
      <c r="F833" s="385">
        <v>0</v>
      </c>
      <c r="G833" s="62">
        <v>4</v>
      </c>
      <c r="H833" s="95">
        <v>2</v>
      </c>
      <c r="I833" s="96">
        <v>6</v>
      </c>
      <c r="J833" s="62">
        <v>4</v>
      </c>
      <c r="K833" s="95">
        <v>2</v>
      </c>
      <c r="L833" s="96">
        <v>6</v>
      </c>
      <c r="M833" s="75">
        <v>0</v>
      </c>
      <c r="N833" s="75">
        <v>6</v>
      </c>
      <c r="O833" s="195" t="s">
        <v>5</v>
      </c>
      <c r="P833" s="33"/>
      <c r="Q833" s="13"/>
      <c r="R833" s="12"/>
      <c r="S833" s="12"/>
      <c r="T833" s="13"/>
      <c r="U833" s="12"/>
      <c r="V833" s="12"/>
      <c r="W833" s="14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485"/>
    </row>
    <row r="834" spans="1:34" s="166" customFormat="1" ht="12" hidden="1" customHeight="1" x14ac:dyDescent="0.2">
      <c r="A834" s="23">
        <v>1</v>
      </c>
      <c r="B834" s="15"/>
      <c r="C834" s="310" t="s">
        <v>122</v>
      </c>
      <c r="D834" s="3" t="s">
        <v>219</v>
      </c>
      <c r="E834" s="502">
        <v>2006</v>
      </c>
      <c r="F834" s="385">
        <v>1</v>
      </c>
      <c r="G834" s="62">
        <v>6</v>
      </c>
      <c r="H834" s="95">
        <v>7</v>
      </c>
      <c r="I834" s="96">
        <v>13</v>
      </c>
      <c r="J834" s="62">
        <v>6</v>
      </c>
      <c r="K834" s="95">
        <v>7</v>
      </c>
      <c r="L834" s="96">
        <v>13</v>
      </c>
      <c r="M834" s="75">
        <v>1</v>
      </c>
      <c r="N834" s="75">
        <v>17</v>
      </c>
      <c r="O834" s="195" t="s">
        <v>5</v>
      </c>
      <c r="P834" s="34"/>
      <c r="Q834" s="12"/>
      <c r="R834" s="12"/>
      <c r="S834" s="12"/>
      <c r="T834" s="12"/>
      <c r="U834" s="12"/>
      <c r="V834" s="12"/>
      <c r="W834" s="12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485"/>
    </row>
    <row r="835" spans="1:34" s="166" customFormat="1" ht="12" hidden="1" customHeight="1" x14ac:dyDescent="0.2">
      <c r="A835" s="23">
        <v>1</v>
      </c>
      <c r="B835" s="15"/>
      <c r="C835" s="310" t="s">
        <v>122</v>
      </c>
      <c r="D835" s="3" t="s">
        <v>219</v>
      </c>
      <c r="E835" s="502">
        <v>2007</v>
      </c>
      <c r="F835" s="385">
        <v>2</v>
      </c>
      <c r="G835" s="62">
        <v>0</v>
      </c>
      <c r="H835" s="95">
        <v>3</v>
      </c>
      <c r="I835" s="91">
        <v>3</v>
      </c>
      <c r="J835" s="62">
        <v>1</v>
      </c>
      <c r="K835" s="95">
        <v>4</v>
      </c>
      <c r="L835" s="91">
        <v>5</v>
      </c>
      <c r="M835" s="75">
        <v>0</v>
      </c>
      <c r="N835" s="75">
        <v>22</v>
      </c>
      <c r="O835" s="195"/>
      <c r="P835" s="34"/>
      <c r="Q835" s="13"/>
      <c r="R835" s="12"/>
      <c r="S835" s="12"/>
      <c r="T835" s="13"/>
      <c r="U835" s="12"/>
      <c r="V835" s="12"/>
      <c r="W835" s="14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485"/>
    </row>
    <row r="836" spans="1:34" s="166" customFormat="1" ht="12" hidden="1" customHeight="1" x14ac:dyDescent="0.2">
      <c r="A836" s="23">
        <v>1</v>
      </c>
      <c r="B836" s="15"/>
      <c r="C836" s="310" t="s">
        <v>122</v>
      </c>
      <c r="D836" s="3" t="s">
        <v>219</v>
      </c>
      <c r="E836" s="502">
        <v>2008</v>
      </c>
      <c r="F836" s="385">
        <v>3</v>
      </c>
      <c r="G836" s="62">
        <v>0</v>
      </c>
      <c r="H836" s="95">
        <v>8</v>
      </c>
      <c r="I836" s="91">
        <v>8</v>
      </c>
      <c r="J836" s="62">
        <v>1</v>
      </c>
      <c r="K836" s="95">
        <v>1</v>
      </c>
      <c r="L836" s="91">
        <v>2</v>
      </c>
      <c r="M836" s="75">
        <v>1</v>
      </c>
      <c r="N836" s="75">
        <v>23</v>
      </c>
      <c r="O836" s="195"/>
      <c r="P836" s="34"/>
      <c r="Q836" s="13"/>
      <c r="R836" s="12"/>
      <c r="S836" s="12"/>
      <c r="T836" s="13"/>
      <c r="U836" s="12"/>
      <c r="V836" s="12"/>
      <c r="W836" s="14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485"/>
    </row>
    <row r="837" spans="1:34" s="166" customFormat="1" ht="12" customHeight="1" x14ac:dyDescent="0.2">
      <c r="A837" s="23">
        <v>1</v>
      </c>
      <c r="B837" s="15"/>
      <c r="C837" s="310" t="s">
        <v>122</v>
      </c>
      <c r="D837" s="3" t="s">
        <v>219</v>
      </c>
      <c r="E837" s="502">
        <v>2009</v>
      </c>
      <c r="F837" s="385">
        <v>4</v>
      </c>
      <c r="G837" s="62">
        <v>0</v>
      </c>
      <c r="H837" s="95">
        <v>6</v>
      </c>
      <c r="I837" s="91">
        <v>6</v>
      </c>
      <c r="J837" s="62">
        <v>0</v>
      </c>
      <c r="K837" s="90">
        <v>2</v>
      </c>
      <c r="L837" s="378">
        <f>J837+K837</f>
        <v>2</v>
      </c>
      <c r="M837" s="75">
        <v>4</v>
      </c>
      <c r="N837" s="75">
        <v>21</v>
      </c>
      <c r="O837" s="195"/>
      <c r="P837" s="34"/>
      <c r="Q837" s="13"/>
      <c r="R837" s="12"/>
      <c r="S837" s="12"/>
      <c r="T837" s="13"/>
      <c r="U837" s="12"/>
      <c r="V837" s="12"/>
      <c r="W837" s="14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485"/>
    </row>
    <row r="838" spans="1:34" s="166" customFormat="1" ht="12" customHeight="1" x14ac:dyDescent="0.2">
      <c r="A838" s="23">
        <v>1</v>
      </c>
      <c r="B838" s="15"/>
      <c r="C838" s="310"/>
      <c r="D838" s="3"/>
      <c r="E838" s="503">
        <v>2010</v>
      </c>
      <c r="F838" s="385">
        <v>5</v>
      </c>
      <c r="G838" s="444">
        <v>8</v>
      </c>
      <c r="H838" s="445">
        <v>0</v>
      </c>
      <c r="I838" s="446">
        <f>SUM(H838,G838)</f>
        <v>8</v>
      </c>
      <c r="J838" s="444">
        <v>10</v>
      </c>
      <c r="K838" s="447">
        <v>0</v>
      </c>
      <c r="L838" s="378">
        <f>J838+K838</f>
        <v>10</v>
      </c>
      <c r="M838" s="77">
        <v>0</v>
      </c>
      <c r="N838" s="443">
        <v>30</v>
      </c>
      <c r="O838" s="194" t="s">
        <v>5</v>
      </c>
      <c r="P838" s="34"/>
      <c r="Q838" s="13"/>
      <c r="R838" s="12"/>
      <c r="S838" s="12"/>
      <c r="T838" s="13"/>
      <c r="U838" s="12"/>
      <c r="V838" s="12"/>
      <c r="W838" s="14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476"/>
    </row>
    <row r="839" spans="1:34" s="484" customFormat="1" ht="12" customHeight="1" x14ac:dyDescent="0.2">
      <c r="A839" s="23"/>
      <c r="B839" s="15"/>
      <c r="C839" s="310"/>
      <c r="D839" s="3"/>
      <c r="E839" s="503">
        <v>2011</v>
      </c>
      <c r="F839" s="385"/>
      <c r="G839" s="444">
        <v>1</v>
      </c>
      <c r="H839" s="445">
        <v>3</v>
      </c>
      <c r="I839" s="446">
        <f>SUM(H839,G839)</f>
        <v>4</v>
      </c>
      <c r="J839" s="444">
        <v>1</v>
      </c>
      <c r="K839" s="447">
        <v>3</v>
      </c>
      <c r="L839" s="378">
        <f>J839+K839</f>
        <v>4</v>
      </c>
      <c r="M839" s="77">
        <v>0</v>
      </c>
      <c r="N839" s="77">
        <v>32</v>
      </c>
      <c r="O839" s="194" t="s">
        <v>5</v>
      </c>
      <c r="P839" s="301"/>
      <c r="Q839" s="302"/>
      <c r="R839" s="303"/>
      <c r="S839" s="303"/>
      <c r="T839" s="302"/>
      <c r="U839" s="303"/>
      <c r="V839" s="303"/>
      <c r="W839" s="30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476">
        <v>32</v>
      </c>
    </row>
    <row r="840" spans="1:34" s="484" customFormat="1" ht="12" customHeight="1" x14ac:dyDescent="0.2">
      <c r="A840" s="23"/>
      <c r="B840" s="15"/>
      <c r="C840" s="310"/>
      <c r="D840" s="3"/>
      <c r="E840" s="503" t="s">
        <v>383</v>
      </c>
      <c r="F840" s="385"/>
      <c r="G840" s="376">
        <v>6</v>
      </c>
      <c r="H840" s="377">
        <v>8</v>
      </c>
      <c r="I840" s="378">
        <v>14</v>
      </c>
      <c r="J840" s="379">
        <v>6</v>
      </c>
      <c r="K840" s="377">
        <v>4</v>
      </c>
      <c r="L840" s="378">
        <f>J840+K840</f>
        <v>10</v>
      </c>
      <c r="M840" s="380">
        <v>0</v>
      </c>
      <c r="N840" s="380">
        <v>42</v>
      </c>
      <c r="O840" s="575"/>
      <c r="P840" s="301"/>
      <c r="Q840" s="302"/>
      <c r="R840" s="303"/>
      <c r="S840" s="303"/>
      <c r="T840" s="302"/>
      <c r="U840" s="303"/>
      <c r="V840" s="303"/>
      <c r="W840" s="30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476">
        <f>N839+L840-M840</f>
        <v>42</v>
      </c>
    </row>
    <row r="841" spans="1:34" s="484" customFormat="1" ht="12" customHeight="1" x14ac:dyDescent="0.2">
      <c r="A841" s="23"/>
      <c r="B841" s="15"/>
      <c r="C841" s="310"/>
      <c r="D841" s="3"/>
      <c r="E841" s="503">
        <v>2013</v>
      </c>
      <c r="F841" s="385"/>
      <c r="G841" s="377">
        <v>6</v>
      </c>
      <c r="H841" s="377">
        <v>6</v>
      </c>
      <c r="I841" s="378">
        <v>12</v>
      </c>
      <c r="J841" s="379">
        <v>6</v>
      </c>
      <c r="K841" s="377">
        <v>7</v>
      </c>
      <c r="L841" s="378">
        <f>J841+K841</f>
        <v>13</v>
      </c>
      <c r="M841" s="380">
        <v>0</v>
      </c>
      <c r="N841" s="380">
        <v>54</v>
      </c>
      <c r="O841" s="575"/>
      <c r="P841" s="301"/>
      <c r="Q841" s="302"/>
      <c r="R841" s="303"/>
      <c r="S841" s="303"/>
      <c r="T841" s="302"/>
      <c r="U841" s="303"/>
      <c r="V841" s="303"/>
      <c r="W841" s="30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476"/>
    </row>
    <row r="842" spans="1:34" s="166" customFormat="1" ht="6.75" customHeight="1" thickBot="1" x14ac:dyDescent="0.25">
      <c r="A842" s="23"/>
      <c r="B842" s="35"/>
      <c r="C842" s="310"/>
      <c r="D842" s="3"/>
      <c r="E842" s="504"/>
      <c r="F842" s="385">
        <v>6</v>
      </c>
      <c r="G842" s="62"/>
      <c r="H842" s="95"/>
      <c r="I842" s="91"/>
      <c r="J842" s="62"/>
      <c r="K842" s="95"/>
      <c r="L842" s="91"/>
      <c r="M842" s="75"/>
      <c r="N842" s="75"/>
      <c r="O842" s="195"/>
      <c r="P842" s="34"/>
      <c r="Q842" s="13"/>
      <c r="R842" s="12"/>
      <c r="S842" s="12"/>
      <c r="T842" s="13"/>
      <c r="U842" s="12"/>
      <c r="V842" s="12"/>
      <c r="W842" s="14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485"/>
    </row>
    <row r="843" spans="1:34" s="166" customFormat="1" ht="12" hidden="1" customHeight="1" x14ac:dyDescent="0.2">
      <c r="A843" s="23">
        <v>1</v>
      </c>
      <c r="B843" s="2" t="s">
        <v>121</v>
      </c>
      <c r="C843" s="310"/>
      <c r="D843" s="3" t="s">
        <v>98</v>
      </c>
      <c r="E843" s="503">
        <v>2000</v>
      </c>
      <c r="F843" s="385">
        <v>7</v>
      </c>
      <c r="G843" s="62">
        <v>19</v>
      </c>
      <c r="H843" s="95">
        <v>41</v>
      </c>
      <c r="I843" s="96">
        <v>60</v>
      </c>
      <c r="J843" s="62">
        <v>45</v>
      </c>
      <c r="K843" s="95">
        <v>0</v>
      </c>
      <c r="L843" s="96">
        <v>45</v>
      </c>
      <c r="M843" s="76">
        <v>1</v>
      </c>
      <c r="N843" s="76">
        <v>113</v>
      </c>
      <c r="O843" s="194" t="s">
        <v>5</v>
      </c>
      <c r="P843" s="26"/>
      <c r="Q843" s="5"/>
      <c r="R843" s="4"/>
      <c r="S843" s="4"/>
      <c r="T843" s="5"/>
      <c r="U843" s="4"/>
      <c r="V843" s="4"/>
      <c r="W843" s="6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485"/>
    </row>
    <row r="844" spans="1:34" s="166" customFormat="1" ht="12" hidden="1" customHeight="1" thickBot="1" x14ac:dyDescent="0.25">
      <c r="A844" s="23">
        <v>1</v>
      </c>
      <c r="B844" s="2" t="s">
        <v>121</v>
      </c>
      <c r="C844" s="30" t="s">
        <v>60</v>
      </c>
      <c r="D844" s="3" t="s">
        <v>98</v>
      </c>
      <c r="E844" s="503">
        <v>2001</v>
      </c>
      <c r="F844" s="387">
        <v>8</v>
      </c>
      <c r="G844" s="62">
        <v>38</v>
      </c>
      <c r="H844" s="95">
        <v>89</v>
      </c>
      <c r="I844" s="96">
        <v>127</v>
      </c>
      <c r="J844" s="62">
        <v>19</v>
      </c>
      <c r="K844" s="95">
        <v>4</v>
      </c>
      <c r="L844" s="96">
        <v>23</v>
      </c>
      <c r="M844" s="76">
        <v>7</v>
      </c>
      <c r="N844" s="76">
        <v>129</v>
      </c>
      <c r="O844" s="194"/>
      <c r="P844" s="26"/>
      <c r="Q844" s="5"/>
      <c r="R844" s="4"/>
      <c r="S844" s="4"/>
      <c r="T844" s="5"/>
      <c r="U844" s="4"/>
      <c r="V844" s="4"/>
      <c r="W844" s="6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485"/>
    </row>
    <row r="845" spans="1:34" s="166" customFormat="1" ht="12" hidden="1" customHeight="1" x14ac:dyDescent="0.2">
      <c r="A845" s="23">
        <v>1</v>
      </c>
      <c r="B845" s="2" t="s">
        <v>121</v>
      </c>
      <c r="C845" s="30" t="s">
        <v>60</v>
      </c>
      <c r="D845" s="3" t="s">
        <v>98</v>
      </c>
      <c r="E845" s="503">
        <v>2002</v>
      </c>
      <c r="F845" s="386">
        <v>0</v>
      </c>
      <c r="G845" s="62">
        <v>27</v>
      </c>
      <c r="H845" s="95">
        <v>13</v>
      </c>
      <c r="I845" s="96">
        <v>40</v>
      </c>
      <c r="J845" s="62">
        <v>35</v>
      </c>
      <c r="K845" s="95">
        <v>29</v>
      </c>
      <c r="L845" s="96">
        <v>64</v>
      </c>
      <c r="M845" s="76">
        <v>0</v>
      </c>
      <c r="N845" s="76">
        <v>193</v>
      </c>
      <c r="O845" s="194"/>
      <c r="P845" s="26"/>
      <c r="Q845" s="5"/>
      <c r="R845" s="4"/>
      <c r="S845" s="4"/>
      <c r="T845" s="5"/>
      <c r="U845" s="4"/>
      <c r="V845" s="4"/>
      <c r="W845" s="6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485"/>
    </row>
    <row r="846" spans="1:34" s="166" customFormat="1" ht="12" hidden="1" customHeight="1" x14ac:dyDescent="0.2">
      <c r="A846" s="23">
        <v>1</v>
      </c>
      <c r="B846" s="2" t="s">
        <v>121</v>
      </c>
      <c r="C846" s="30" t="s">
        <v>60</v>
      </c>
      <c r="D846" s="3" t="s">
        <v>98</v>
      </c>
      <c r="E846" s="503">
        <v>2003</v>
      </c>
      <c r="F846" s="386">
        <v>1</v>
      </c>
      <c r="G846" s="62">
        <v>7</v>
      </c>
      <c r="H846" s="95">
        <v>17</v>
      </c>
      <c r="I846" s="96">
        <v>24</v>
      </c>
      <c r="J846" s="62">
        <v>16</v>
      </c>
      <c r="K846" s="95">
        <v>8</v>
      </c>
      <c r="L846" s="96">
        <v>24</v>
      </c>
      <c r="M846" s="76">
        <v>6</v>
      </c>
      <c r="N846" s="76">
        <v>211</v>
      </c>
      <c r="O846" s="194"/>
      <c r="P846" s="26"/>
      <c r="Q846" s="5"/>
      <c r="R846" s="4"/>
      <c r="S846" s="4"/>
      <c r="T846" s="5"/>
      <c r="U846" s="4"/>
      <c r="V846" s="4"/>
      <c r="W846" s="6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485"/>
    </row>
    <row r="847" spans="1:34" s="166" customFormat="1" ht="12" hidden="1" customHeight="1" x14ac:dyDescent="0.2">
      <c r="A847" s="23">
        <v>1</v>
      </c>
      <c r="B847" s="2"/>
      <c r="C847" s="30" t="s">
        <v>60</v>
      </c>
      <c r="D847" s="3" t="s">
        <v>98</v>
      </c>
      <c r="E847" s="503">
        <v>2004</v>
      </c>
      <c r="F847" s="386">
        <v>2</v>
      </c>
      <c r="G847" s="62">
        <v>11</v>
      </c>
      <c r="H847" s="95">
        <v>5</v>
      </c>
      <c r="I847" s="96">
        <v>16</v>
      </c>
      <c r="J847" s="62">
        <v>18</v>
      </c>
      <c r="K847" s="95">
        <v>22</v>
      </c>
      <c r="L847" s="96">
        <v>40</v>
      </c>
      <c r="M847" s="75">
        <v>1</v>
      </c>
      <c r="N847" s="76">
        <v>250</v>
      </c>
      <c r="O847" s="194"/>
      <c r="P847" s="26"/>
      <c r="Q847" s="5"/>
      <c r="R847" s="4"/>
      <c r="S847" s="4"/>
      <c r="T847" s="5"/>
      <c r="U847" s="4"/>
      <c r="V847" s="4"/>
      <c r="W847" s="6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485"/>
    </row>
    <row r="848" spans="1:34" s="166" customFormat="1" ht="12" hidden="1" customHeight="1" x14ac:dyDescent="0.2">
      <c r="A848" s="23">
        <v>1</v>
      </c>
      <c r="B848" s="23"/>
      <c r="C848" s="30" t="s">
        <v>60</v>
      </c>
      <c r="D848" s="3" t="s">
        <v>221</v>
      </c>
      <c r="E848" s="502">
        <v>2006</v>
      </c>
      <c r="F848" s="386">
        <v>3</v>
      </c>
      <c r="G848" s="62">
        <v>6</v>
      </c>
      <c r="H848" s="95">
        <v>5</v>
      </c>
      <c r="I848" s="96">
        <v>11</v>
      </c>
      <c r="J848" s="62">
        <v>0</v>
      </c>
      <c r="K848" s="95">
        <v>0</v>
      </c>
      <c r="L848" s="96">
        <v>0</v>
      </c>
      <c r="M848" s="75">
        <v>7</v>
      </c>
      <c r="N848" s="76">
        <v>271</v>
      </c>
      <c r="O848" s="194"/>
      <c r="P848" s="26"/>
      <c r="Q848" s="5"/>
      <c r="R848" s="4"/>
      <c r="S848" s="4"/>
      <c r="T848" s="5"/>
      <c r="U848" s="4"/>
      <c r="V848" s="4"/>
      <c r="W848" s="6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485"/>
    </row>
    <row r="849" spans="1:34" s="166" customFormat="1" ht="12" hidden="1" customHeight="1" thickBot="1" x14ac:dyDescent="0.25">
      <c r="A849" s="23">
        <v>1</v>
      </c>
      <c r="B849" s="23"/>
      <c r="C849" s="30" t="s">
        <v>60</v>
      </c>
      <c r="D849" s="3" t="s">
        <v>221</v>
      </c>
      <c r="E849" s="502">
        <v>2007</v>
      </c>
      <c r="F849" s="389">
        <v>4</v>
      </c>
      <c r="G849" s="62">
        <v>10</v>
      </c>
      <c r="H849" s="95">
        <v>2</v>
      </c>
      <c r="I849" s="96">
        <v>12</v>
      </c>
      <c r="J849" s="62">
        <v>5</v>
      </c>
      <c r="K849" s="95">
        <v>6</v>
      </c>
      <c r="L849" s="96">
        <v>11</v>
      </c>
      <c r="M849" s="75">
        <v>15</v>
      </c>
      <c r="N849" s="76">
        <v>267</v>
      </c>
      <c r="O849" s="194"/>
      <c r="P849" s="26"/>
      <c r="Q849" s="4"/>
      <c r="R849" s="4"/>
      <c r="S849" s="4"/>
      <c r="T849" s="4"/>
      <c r="U849" s="4"/>
      <c r="V849" s="4"/>
      <c r="W849" s="4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485"/>
    </row>
    <row r="850" spans="1:34" s="166" customFormat="1" ht="12" hidden="1" customHeight="1" x14ac:dyDescent="0.2">
      <c r="A850" s="23">
        <v>1</v>
      </c>
      <c r="B850" s="23"/>
      <c r="C850" s="30" t="s">
        <v>60</v>
      </c>
      <c r="D850" s="3" t="s">
        <v>221</v>
      </c>
      <c r="E850" s="502">
        <v>2008</v>
      </c>
      <c r="F850" s="385">
        <v>2</v>
      </c>
      <c r="G850" s="62">
        <v>57</v>
      </c>
      <c r="H850" s="95">
        <v>3</v>
      </c>
      <c r="I850" s="96">
        <v>60</v>
      </c>
      <c r="J850" s="62">
        <v>4</v>
      </c>
      <c r="K850" s="95">
        <v>5</v>
      </c>
      <c r="L850" s="96">
        <v>9</v>
      </c>
      <c r="M850" s="75">
        <v>3</v>
      </c>
      <c r="N850" s="75">
        <v>273</v>
      </c>
      <c r="O850" s="194"/>
      <c r="P850" s="26"/>
      <c r="Q850" s="4"/>
      <c r="R850" s="4"/>
      <c r="S850" s="4"/>
      <c r="T850" s="4"/>
      <c r="U850" s="4"/>
      <c r="V850" s="4"/>
      <c r="W850" s="4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485"/>
    </row>
    <row r="851" spans="1:34" s="166" customFormat="1" ht="12" customHeight="1" x14ac:dyDescent="0.2">
      <c r="A851" s="23">
        <v>1</v>
      </c>
      <c r="B851" s="23"/>
      <c r="C851" s="30" t="s">
        <v>60</v>
      </c>
      <c r="D851" s="3" t="s">
        <v>221</v>
      </c>
      <c r="E851" s="502">
        <v>2009</v>
      </c>
      <c r="F851" s="385">
        <v>3</v>
      </c>
      <c r="G851" s="62">
        <v>38</v>
      </c>
      <c r="H851" s="95">
        <v>1</v>
      </c>
      <c r="I851" s="96">
        <v>39</v>
      </c>
      <c r="J851" s="62">
        <v>10</v>
      </c>
      <c r="K851" s="90">
        <v>2</v>
      </c>
      <c r="L851" s="378">
        <f>J851+K851</f>
        <v>12</v>
      </c>
      <c r="M851" s="75">
        <v>16</v>
      </c>
      <c r="N851" s="76">
        <v>269</v>
      </c>
      <c r="O851" s="194"/>
      <c r="P851" s="26"/>
      <c r="Q851" s="4"/>
      <c r="R851" s="4"/>
      <c r="S851" s="4"/>
      <c r="T851" s="4"/>
      <c r="U851" s="4"/>
      <c r="V851" s="4"/>
      <c r="W851" s="4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485"/>
    </row>
    <row r="852" spans="1:34" s="166" customFormat="1" ht="12" customHeight="1" x14ac:dyDescent="0.2">
      <c r="A852" s="23">
        <v>1</v>
      </c>
      <c r="B852" s="23"/>
      <c r="C852" s="30"/>
      <c r="D852" s="3"/>
      <c r="E852" s="503">
        <v>2010</v>
      </c>
      <c r="F852" s="385">
        <v>4</v>
      </c>
      <c r="G852" s="444">
        <v>7</v>
      </c>
      <c r="H852" s="445">
        <v>0</v>
      </c>
      <c r="I852" s="446">
        <f>SUM(H852,G852)</f>
        <v>7</v>
      </c>
      <c r="J852" s="444">
        <v>22</v>
      </c>
      <c r="K852" s="447">
        <v>0</v>
      </c>
      <c r="L852" s="378">
        <f>J852+K852</f>
        <v>22</v>
      </c>
      <c r="M852" s="77">
        <v>12</v>
      </c>
      <c r="N852" s="77">
        <v>279</v>
      </c>
      <c r="O852" s="194"/>
      <c r="P852" s="26"/>
      <c r="Q852" s="4"/>
      <c r="R852" s="4"/>
      <c r="S852" s="4"/>
      <c r="T852" s="4"/>
      <c r="U852" s="4"/>
      <c r="V852" s="4"/>
      <c r="W852" s="4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476"/>
    </row>
    <row r="853" spans="1:34" s="484" customFormat="1" ht="12" customHeight="1" x14ac:dyDescent="0.2">
      <c r="A853" s="23"/>
      <c r="B853" s="23"/>
      <c r="C853" s="30"/>
      <c r="D853" s="3"/>
      <c r="E853" s="503">
        <v>2011</v>
      </c>
      <c r="F853" s="385"/>
      <c r="G853" s="444">
        <v>6</v>
      </c>
      <c r="H853" s="445">
        <v>0</v>
      </c>
      <c r="I853" s="446">
        <f>SUM(H853,G853)</f>
        <v>6</v>
      </c>
      <c r="J853" s="444">
        <v>25</v>
      </c>
      <c r="K853" s="447">
        <v>4</v>
      </c>
      <c r="L853" s="378">
        <f>J853+K853</f>
        <v>29</v>
      </c>
      <c r="M853" s="77">
        <v>28</v>
      </c>
      <c r="N853" s="77">
        <v>280</v>
      </c>
      <c r="O853" s="575"/>
      <c r="P853" s="295"/>
      <c r="Q853" s="297"/>
      <c r="R853" s="297"/>
      <c r="S853" s="297"/>
      <c r="T853" s="297"/>
      <c r="U853" s="297"/>
      <c r="V853" s="297"/>
      <c r="W853" s="297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476">
        <f>N852+L853-M853</f>
        <v>280</v>
      </c>
    </row>
    <row r="854" spans="1:34" s="484" customFormat="1" ht="12" customHeight="1" x14ac:dyDescent="0.2">
      <c r="A854" s="23"/>
      <c r="B854" s="23"/>
      <c r="C854" s="30"/>
      <c r="D854" s="3"/>
      <c r="E854" s="503" t="s">
        <v>383</v>
      </c>
      <c r="F854" s="385"/>
      <c r="G854" s="376">
        <v>7</v>
      </c>
      <c r="H854" s="377">
        <v>0</v>
      </c>
      <c r="I854" s="378">
        <v>7</v>
      </c>
      <c r="J854" s="379">
        <v>14</v>
      </c>
      <c r="K854" s="377">
        <v>0</v>
      </c>
      <c r="L854" s="378">
        <f>J854+K854</f>
        <v>14</v>
      </c>
      <c r="M854" s="380">
        <v>9</v>
      </c>
      <c r="N854" s="380">
        <v>285</v>
      </c>
      <c r="O854" s="575"/>
      <c r="P854" s="295"/>
      <c r="Q854" s="297"/>
      <c r="R854" s="297"/>
      <c r="S854" s="297"/>
      <c r="T854" s="297"/>
      <c r="U854" s="297"/>
      <c r="V854" s="297"/>
      <c r="W854" s="297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476">
        <f>N853+L854-M854</f>
        <v>285</v>
      </c>
    </row>
    <row r="855" spans="1:34" s="484" customFormat="1" ht="12" customHeight="1" x14ac:dyDescent="0.2">
      <c r="A855" s="23"/>
      <c r="B855" s="23"/>
      <c r="C855" s="30"/>
      <c r="D855" s="3"/>
      <c r="E855" s="503">
        <v>2013</v>
      </c>
      <c r="F855" s="385"/>
      <c r="G855" s="377">
        <v>5</v>
      </c>
      <c r="H855" s="377">
        <v>0</v>
      </c>
      <c r="I855" s="378">
        <v>5</v>
      </c>
      <c r="J855" s="379">
        <v>4</v>
      </c>
      <c r="K855" s="377">
        <v>0</v>
      </c>
      <c r="L855" s="378">
        <f>J855+K855</f>
        <v>4</v>
      </c>
      <c r="M855" s="380">
        <v>22</v>
      </c>
      <c r="N855" s="380">
        <v>267</v>
      </c>
      <c r="O855" s="575"/>
      <c r="P855" s="295"/>
      <c r="Q855" s="297"/>
      <c r="R855" s="297"/>
      <c r="S855" s="297"/>
      <c r="T855" s="297"/>
      <c r="U855" s="297"/>
      <c r="V855" s="297"/>
      <c r="W855" s="297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476"/>
    </row>
    <row r="856" spans="1:34" s="191" customFormat="1" ht="6.75" customHeight="1" x14ac:dyDescent="0.2">
      <c r="A856" s="23"/>
      <c r="B856" s="23"/>
      <c r="C856" s="30"/>
      <c r="D856" s="3"/>
      <c r="E856" s="503"/>
      <c r="F856" s="385">
        <v>5</v>
      </c>
      <c r="G856" s="62"/>
      <c r="H856" s="95"/>
      <c r="I856" s="96"/>
      <c r="J856" s="62"/>
      <c r="K856" s="95"/>
      <c r="L856" s="96"/>
      <c r="M856" s="75"/>
      <c r="N856" s="76"/>
      <c r="O856" s="194"/>
      <c r="P856" s="26"/>
      <c r="Q856" s="4"/>
      <c r="R856" s="4"/>
      <c r="S856" s="4"/>
      <c r="T856" s="4"/>
      <c r="U856" s="4"/>
      <c r="V856" s="4"/>
      <c r="W856" s="4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485"/>
    </row>
    <row r="857" spans="1:34" s="191" customFormat="1" ht="12" hidden="1" customHeight="1" x14ac:dyDescent="0.2">
      <c r="A857" s="23">
        <v>1</v>
      </c>
      <c r="B857" s="15"/>
      <c r="C857" s="30"/>
      <c r="D857" s="3" t="s">
        <v>220</v>
      </c>
      <c r="E857" s="504">
        <v>2006</v>
      </c>
      <c r="F857" s="386">
        <v>6</v>
      </c>
      <c r="G857" s="62">
        <v>10</v>
      </c>
      <c r="H857" s="95">
        <v>56</v>
      </c>
      <c r="I857" s="96">
        <v>66</v>
      </c>
      <c r="J857" s="62">
        <v>63</v>
      </c>
      <c r="K857" s="95">
        <v>48</v>
      </c>
      <c r="L857" s="96">
        <v>111</v>
      </c>
      <c r="M857" s="75">
        <v>0</v>
      </c>
      <c r="N857" s="75">
        <v>111</v>
      </c>
      <c r="O857" s="195"/>
      <c r="P857" s="34"/>
      <c r="Q857" s="13"/>
      <c r="R857" s="12"/>
      <c r="S857" s="12"/>
      <c r="T857" s="13"/>
      <c r="U857" s="12"/>
      <c r="V857" s="12"/>
      <c r="W857" s="14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485"/>
    </row>
    <row r="858" spans="1:34" s="191" customFormat="1" ht="12" hidden="1" customHeight="1" x14ac:dyDescent="0.2">
      <c r="A858" s="23">
        <v>1</v>
      </c>
      <c r="B858" s="23"/>
      <c r="C858" s="310" t="s">
        <v>136</v>
      </c>
      <c r="D858" s="3" t="s">
        <v>220</v>
      </c>
      <c r="E858" s="504">
        <v>2007</v>
      </c>
      <c r="F858" s="386">
        <v>7</v>
      </c>
      <c r="G858" s="62">
        <v>5</v>
      </c>
      <c r="H858" s="95">
        <v>12</v>
      </c>
      <c r="I858" s="96">
        <v>17</v>
      </c>
      <c r="J858" s="62">
        <v>0</v>
      </c>
      <c r="K858" s="95">
        <v>13</v>
      </c>
      <c r="L858" s="96">
        <v>13</v>
      </c>
      <c r="M858" s="75">
        <v>0</v>
      </c>
      <c r="N858" s="76">
        <v>111</v>
      </c>
      <c r="O858" s="194" t="s">
        <v>5</v>
      </c>
      <c r="P858" s="26"/>
      <c r="Q858" s="4"/>
      <c r="R858" s="4"/>
      <c r="S858" s="4"/>
      <c r="T858" s="4"/>
      <c r="U858" s="4"/>
      <c r="V858" s="4"/>
      <c r="W858" s="4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485"/>
    </row>
    <row r="859" spans="1:34" s="191" customFormat="1" ht="12" hidden="1" customHeight="1" x14ac:dyDescent="0.2">
      <c r="A859" s="23">
        <v>1</v>
      </c>
      <c r="B859" s="23"/>
      <c r="C859" s="310" t="s">
        <v>136</v>
      </c>
      <c r="D859" s="3" t="s">
        <v>220</v>
      </c>
      <c r="E859" s="504">
        <v>2008</v>
      </c>
      <c r="F859" s="386">
        <v>8</v>
      </c>
      <c r="G859" s="62">
        <v>0</v>
      </c>
      <c r="H859" s="95">
        <v>12</v>
      </c>
      <c r="I859" s="96">
        <v>12</v>
      </c>
      <c r="J859" s="62">
        <v>0</v>
      </c>
      <c r="K859" s="95">
        <v>24</v>
      </c>
      <c r="L859" s="96">
        <v>24</v>
      </c>
      <c r="M859" s="75">
        <v>2</v>
      </c>
      <c r="N859" s="75">
        <v>135</v>
      </c>
      <c r="O859" s="194" t="s">
        <v>5</v>
      </c>
      <c r="P859" s="26"/>
      <c r="Q859" s="4"/>
      <c r="R859" s="4"/>
      <c r="S859" s="4"/>
      <c r="T859" s="4"/>
      <c r="U859" s="4"/>
      <c r="V859" s="4"/>
      <c r="W859" s="4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485"/>
    </row>
    <row r="860" spans="1:34" s="166" customFormat="1" ht="12" customHeight="1" x14ac:dyDescent="0.2">
      <c r="A860" s="23">
        <v>1</v>
      </c>
      <c r="B860" s="23"/>
      <c r="C860" s="310" t="s">
        <v>136</v>
      </c>
      <c r="D860" s="3" t="s">
        <v>220</v>
      </c>
      <c r="E860" s="504">
        <v>2009</v>
      </c>
      <c r="F860" s="386">
        <v>9</v>
      </c>
      <c r="G860" s="62">
        <v>12</v>
      </c>
      <c r="H860" s="95">
        <v>21</v>
      </c>
      <c r="I860" s="96">
        <v>33</v>
      </c>
      <c r="J860" s="62">
        <v>1</v>
      </c>
      <c r="K860" s="90">
        <v>11</v>
      </c>
      <c r="L860" s="378">
        <f>J860+K860</f>
        <v>12</v>
      </c>
      <c r="M860" s="75">
        <v>2</v>
      </c>
      <c r="N860" s="76">
        <v>145</v>
      </c>
      <c r="O860" s="194"/>
      <c r="P860" s="26"/>
      <c r="Q860" s="4"/>
      <c r="R860" s="4"/>
      <c r="S860" s="4"/>
      <c r="T860" s="4"/>
      <c r="U860" s="4"/>
      <c r="V860" s="4"/>
      <c r="W860" s="4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485"/>
    </row>
    <row r="861" spans="1:34" s="166" customFormat="1" ht="12" customHeight="1" x14ac:dyDescent="0.2">
      <c r="A861" s="23">
        <v>1</v>
      </c>
      <c r="B861" s="23"/>
      <c r="C861" s="310"/>
      <c r="D861" s="11"/>
      <c r="E861" s="504">
        <v>2010</v>
      </c>
      <c r="F861" s="386">
        <v>9</v>
      </c>
      <c r="G861" s="62">
        <v>15</v>
      </c>
      <c r="H861" s="95">
        <v>37</v>
      </c>
      <c r="I861" s="446">
        <f>SUM(H861,G861)</f>
        <v>52</v>
      </c>
      <c r="J861" s="62">
        <v>0</v>
      </c>
      <c r="K861" s="90">
        <v>0</v>
      </c>
      <c r="L861" s="378">
        <f>J861+K861</f>
        <v>0</v>
      </c>
      <c r="M861" s="75">
        <v>6</v>
      </c>
      <c r="N861" s="76">
        <v>139</v>
      </c>
      <c r="O861" s="194"/>
      <c r="P861" s="26"/>
      <c r="Q861" s="4"/>
      <c r="R861" s="4"/>
      <c r="S861" s="4"/>
      <c r="T861" s="4"/>
      <c r="U861" s="4"/>
      <c r="V861" s="4"/>
      <c r="W861" s="4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476"/>
    </row>
    <row r="862" spans="1:34" s="484" customFormat="1" ht="12" customHeight="1" x14ac:dyDescent="0.2">
      <c r="A862" s="23"/>
      <c r="B862" s="23"/>
      <c r="C862" s="310"/>
      <c r="D862" s="11"/>
      <c r="E862" s="503">
        <v>2011</v>
      </c>
      <c r="F862" s="386"/>
      <c r="G862" s="444">
        <v>0</v>
      </c>
      <c r="H862" s="445">
        <v>62</v>
      </c>
      <c r="I862" s="446">
        <f>SUM(H862,G862)</f>
        <v>62</v>
      </c>
      <c r="J862" s="444">
        <v>16</v>
      </c>
      <c r="K862" s="447">
        <v>24</v>
      </c>
      <c r="L862" s="378">
        <f>J862+K862</f>
        <v>40</v>
      </c>
      <c r="M862" s="77">
        <v>2</v>
      </c>
      <c r="N862" s="77">
        <v>177</v>
      </c>
      <c r="O862" s="575"/>
      <c r="P862" s="295"/>
      <c r="Q862" s="297"/>
      <c r="R862" s="297"/>
      <c r="S862" s="297"/>
      <c r="T862" s="297"/>
      <c r="U862" s="297"/>
      <c r="V862" s="297"/>
      <c r="W862" s="297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476">
        <f>N861+L862-M862</f>
        <v>177</v>
      </c>
    </row>
    <row r="863" spans="1:34" s="484" customFormat="1" ht="12" customHeight="1" x14ac:dyDescent="0.2">
      <c r="A863" s="23"/>
      <c r="B863" s="23"/>
      <c r="C863" s="310"/>
      <c r="D863" s="11"/>
      <c r="E863" s="503" t="s">
        <v>383</v>
      </c>
      <c r="F863" s="386"/>
      <c r="G863" s="376">
        <v>3</v>
      </c>
      <c r="H863" s="377">
        <v>78</v>
      </c>
      <c r="I863" s="378">
        <v>81</v>
      </c>
      <c r="J863" s="379">
        <v>7</v>
      </c>
      <c r="K863" s="377">
        <v>20</v>
      </c>
      <c r="L863" s="378">
        <f>J863+K863</f>
        <v>27</v>
      </c>
      <c r="M863" s="380">
        <v>6</v>
      </c>
      <c r="N863" s="380">
        <v>198</v>
      </c>
      <c r="O863" s="575"/>
      <c r="P863" s="295"/>
      <c r="Q863" s="297"/>
      <c r="R863" s="297"/>
      <c r="S863" s="297"/>
      <c r="T863" s="297"/>
      <c r="U863" s="297"/>
      <c r="V863" s="297"/>
      <c r="W863" s="297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476">
        <f>N862+L863-M863</f>
        <v>198</v>
      </c>
    </row>
    <row r="864" spans="1:34" s="484" customFormat="1" ht="12" customHeight="1" x14ac:dyDescent="0.2">
      <c r="A864" s="23"/>
      <c r="B864" s="23"/>
      <c r="C864" s="310"/>
      <c r="D864" s="11"/>
      <c r="E864" s="503">
        <v>2013</v>
      </c>
      <c r="F864" s="386"/>
      <c r="G864" s="377">
        <v>2</v>
      </c>
      <c r="H864" s="377">
        <v>54</v>
      </c>
      <c r="I864" s="378">
        <v>56</v>
      </c>
      <c r="J864" s="379">
        <v>0</v>
      </c>
      <c r="K864" s="377">
        <v>24</v>
      </c>
      <c r="L864" s="378">
        <f>J864+K864</f>
        <v>24</v>
      </c>
      <c r="M864" s="380">
        <v>5</v>
      </c>
      <c r="N864" s="380">
        <v>217</v>
      </c>
      <c r="O864" s="575"/>
      <c r="P864" s="295"/>
      <c r="Q864" s="297"/>
      <c r="R864" s="297"/>
      <c r="S864" s="297"/>
      <c r="T864" s="297"/>
      <c r="U864" s="297"/>
      <c r="V864" s="297"/>
      <c r="W864" s="297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476"/>
    </row>
    <row r="865" spans="1:36" s="166" customFormat="1" ht="6.75" customHeight="1" thickBot="1" x14ac:dyDescent="0.25">
      <c r="A865" s="23"/>
      <c r="B865" s="27"/>
      <c r="C865" s="310"/>
      <c r="D865" s="11"/>
      <c r="E865" s="504"/>
      <c r="F865" s="386">
        <v>10</v>
      </c>
      <c r="G865" s="62"/>
      <c r="H865" s="95"/>
      <c r="I865" s="96"/>
      <c r="J865" s="62"/>
      <c r="K865" s="95"/>
      <c r="L865" s="96"/>
      <c r="M865" s="75"/>
      <c r="N865" s="76"/>
      <c r="O865" s="194"/>
      <c r="P865" s="26"/>
      <c r="Q865" s="4"/>
      <c r="R865" s="4"/>
      <c r="S865" s="4"/>
      <c r="T865" s="4"/>
      <c r="U865" s="4"/>
      <c r="V865" s="4"/>
      <c r="W865" s="4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485"/>
    </row>
    <row r="866" spans="1:36" s="166" customFormat="1" ht="12" hidden="1" customHeight="1" x14ac:dyDescent="0.2">
      <c r="A866" s="23">
        <v>1</v>
      </c>
      <c r="B866" s="2"/>
      <c r="C866" s="310"/>
      <c r="D866" s="3" t="s">
        <v>99</v>
      </c>
      <c r="E866" s="503">
        <v>2000</v>
      </c>
      <c r="F866" s="386">
        <v>11</v>
      </c>
      <c r="G866" s="62">
        <v>8</v>
      </c>
      <c r="H866" s="95">
        <v>1</v>
      </c>
      <c r="I866" s="96">
        <v>9</v>
      </c>
      <c r="J866" s="62">
        <v>0</v>
      </c>
      <c r="K866" s="95">
        <v>0</v>
      </c>
      <c r="L866" s="96">
        <v>0</v>
      </c>
      <c r="M866" s="76">
        <v>0</v>
      </c>
      <c r="N866" s="76">
        <v>0</v>
      </c>
      <c r="O866" s="195" t="s">
        <v>5</v>
      </c>
      <c r="P866" s="31"/>
      <c r="Q866" s="5"/>
      <c r="R866" s="4"/>
      <c r="S866" s="4"/>
      <c r="T866" s="5"/>
      <c r="U866" s="4"/>
      <c r="V866" s="4"/>
      <c r="W866" s="6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485"/>
    </row>
    <row r="867" spans="1:36" s="166" customFormat="1" ht="12" hidden="1" customHeight="1" thickBot="1" x14ac:dyDescent="0.25">
      <c r="A867" s="23">
        <v>1</v>
      </c>
      <c r="B867" s="2"/>
      <c r="C867" s="30" t="s">
        <v>55</v>
      </c>
      <c r="D867" s="3" t="s">
        <v>99</v>
      </c>
      <c r="E867" s="503">
        <v>2001</v>
      </c>
      <c r="F867" s="389">
        <v>12</v>
      </c>
      <c r="G867" s="62">
        <v>17</v>
      </c>
      <c r="H867" s="95">
        <v>1</v>
      </c>
      <c r="I867" s="96">
        <v>18</v>
      </c>
      <c r="J867" s="62">
        <v>0</v>
      </c>
      <c r="K867" s="95">
        <v>0</v>
      </c>
      <c r="L867" s="96">
        <v>0</v>
      </c>
      <c r="M867" s="76">
        <v>0</v>
      </c>
      <c r="N867" s="76">
        <v>0</v>
      </c>
      <c r="O867" s="195" t="s">
        <v>5</v>
      </c>
      <c r="P867" s="31"/>
      <c r="Q867" s="5"/>
      <c r="R867" s="4"/>
      <c r="S867" s="4"/>
      <c r="T867" s="5"/>
      <c r="U867" s="4"/>
      <c r="V867" s="4"/>
      <c r="W867" s="6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485"/>
    </row>
    <row r="868" spans="1:36" s="166" customFormat="1" ht="12" hidden="1" customHeight="1" x14ac:dyDescent="0.2">
      <c r="A868" s="23">
        <v>1</v>
      </c>
      <c r="B868" s="2"/>
      <c r="C868" s="30" t="s">
        <v>55</v>
      </c>
      <c r="D868" s="3" t="s">
        <v>99</v>
      </c>
      <c r="E868" s="503">
        <v>2002</v>
      </c>
      <c r="F868" s="385">
        <v>0</v>
      </c>
      <c r="G868" s="444">
        <v>19</v>
      </c>
      <c r="H868" s="445">
        <v>0</v>
      </c>
      <c r="I868" s="96">
        <v>19</v>
      </c>
      <c r="J868" s="62">
        <v>0</v>
      </c>
      <c r="K868" s="95">
        <v>0</v>
      </c>
      <c r="L868" s="96">
        <v>0</v>
      </c>
      <c r="M868" s="76">
        <v>0</v>
      </c>
      <c r="N868" s="76">
        <v>0</v>
      </c>
      <c r="O868" s="195" t="s">
        <v>5</v>
      </c>
      <c r="P868" s="31"/>
      <c r="Q868" s="5"/>
      <c r="R868" s="4"/>
      <c r="S868" s="4"/>
      <c r="T868" s="5"/>
      <c r="U868" s="4"/>
      <c r="V868" s="4"/>
      <c r="W868" s="6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485"/>
    </row>
    <row r="869" spans="1:36" s="166" customFormat="1" ht="12" hidden="1" customHeight="1" x14ac:dyDescent="0.2">
      <c r="A869" s="23">
        <v>1</v>
      </c>
      <c r="B869" s="2"/>
      <c r="C869" s="30" t="s">
        <v>55</v>
      </c>
      <c r="D869" s="3" t="s">
        <v>99</v>
      </c>
      <c r="E869" s="503">
        <v>2003</v>
      </c>
      <c r="F869" s="385">
        <v>1</v>
      </c>
      <c r="G869" s="444">
        <v>82</v>
      </c>
      <c r="H869" s="445">
        <v>1</v>
      </c>
      <c r="I869" s="96">
        <v>83</v>
      </c>
      <c r="J869" s="62">
        <v>10</v>
      </c>
      <c r="K869" s="95">
        <v>0</v>
      </c>
      <c r="L869" s="96">
        <v>10</v>
      </c>
      <c r="M869" s="76">
        <v>0</v>
      </c>
      <c r="N869" s="76">
        <v>10</v>
      </c>
      <c r="O869" s="194"/>
      <c r="P869" s="31"/>
      <c r="Q869" s="5"/>
      <c r="R869" s="4"/>
      <c r="S869" s="4"/>
      <c r="T869" s="5"/>
      <c r="U869" s="4"/>
      <c r="V869" s="4"/>
      <c r="W869" s="6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485"/>
    </row>
    <row r="870" spans="1:36" s="166" customFormat="1" ht="12" hidden="1" customHeight="1" x14ac:dyDescent="0.2">
      <c r="A870" s="23">
        <v>1</v>
      </c>
      <c r="B870" s="2"/>
      <c r="C870" s="30" t="s">
        <v>55</v>
      </c>
      <c r="D870" s="3" t="s">
        <v>99</v>
      </c>
      <c r="E870" s="503">
        <v>2004</v>
      </c>
      <c r="F870" s="385">
        <v>2</v>
      </c>
      <c r="G870" s="62">
        <v>15</v>
      </c>
      <c r="H870" s="95">
        <v>1</v>
      </c>
      <c r="I870" s="96">
        <v>16</v>
      </c>
      <c r="J870" s="62">
        <v>0</v>
      </c>
      <c r="K870" s="95">
        <v>0</v>
      </c>
      <c r="L870" s="96">
        <v>0</v>
      </c>
      <c r="M870" s="75">
        <v>0</v>
      </c>
      <c r="N870" s="75">
        <v>19</v>
      </c>
      <c r="O870" s="194" t="s">
        <v>5</v>
      </c>
      <c r="P870" s="31"/>
      <c r="Q870" s="5"/>
      <c r="R870" s="4"/>
      <c r="S870" s="4"/>
      <c r="T870" s="5"/>
      <c r="U870" s="4"/>
      <c r="V870" s="4"/>
      <c r="W870" s="6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485"/>
    </row>
    <row r="871" spans="1:36" s="166" customFormat="1" ht="12" hidden="1" customHeight="1" x14ac:dyDescent="0.2">
      <c r="A871" s="23">
        <v>1</v>
      </c>
      <c r="B871" s="23"/>
      <c r="C871" s="30" t="s">
        <v>55</v>
      </c>
      <c r="D871" s="3" t="s">
        <v>222</v>
      </c>
      <c r="E871" s="502">
        <v>2006</v>
      </c>
      <c r="F871" s="385">
        <v>3</v>
      </c>
      <c r="G871" s="62">
        <v>5</v>
      </c>
      <c r="H871" s="95">
        <v>2</v>
      </c>
      <c r="I871" s="96">
        <v>7</v>
      </c>
      <c r="J871" s="62">
        <v>4</v>
      </c>
      <c r="K871" s="95">
        <v>0</v>
      </c>
      <c r="L871" s="96">
        <v>4</v>
      </c>
      <c r="M871" s="75">
        <v>0</v>
      </c>
      <c r="N871" s="75">
        <v>22</v>
      </c>
      <c r="O871" s="194" t="s">
        <v>5</v>
      </c>
      <c r="P871" s="26"/>
      <c r="Q871" s="4"/>
      <c r="R871" s="4"/>
      <c r="S871" s="4"/>
      <c r="T871" s="4"/>
      <c r="U871" s="4"/>
      <c r="V871" s="4"/>
      <c r="W871" s="4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485"/>
    </row>
    <row r="872" spans="1:36" s="166" customFormat="1" ht="12" hidden="1" customHeight="1" x14ac:dyDescent="0.2">
      <c r="A872" s="23">
        <v>1</v>
      </c>
      <c r="B872" s="23"/>
      <c r="C872" s="30" t="s">
        <v>55</v>
      </c>
      <c r="D872" s="3" t="s">
        <v>222</v>
      </c>
      <c r="E872" s="502">
        <v>2007</v>
      </c>
      <c r="F872" s="385">
        <v>4</v>
      </c>
      <c r="G872" s="62">
        <v>11</v>
      </c>
      <c r="H872" s="95">
        <v>2</v>
      </c>
      <c r="I872" s="96">
        <v>13</v>
      </c>
      <c r="J872" s="62">
        <v>3</v>
      </c>
      <c r="K872" s="95">
        <v>0</v>
      </c>
      <c r="L872" s="96">
        <v>3</v>
      </c>
      <c r="M872" s="75">
        <v>1</v>
      </c>
      <c r="N872" s="75">
        <v>20</v>
      </c>
      <c r="O872" s="194" t="s">
        <v>5</v>
      </c>
      <c r="P872" s="26"/>
      <c r="Q872" s="5"/>
      <c r="R872" s="4"/>
      <c r="S872" s="4"/>
      <c r="T872" s="5"/>
      <c r="U872" s="4"/>
      <c r="V872" s="4"/>
      <c r="W872" s="6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485"/>
    </row>
    <row r="873" spans="1:36" s="166" customFormat="1" ht="12" hidden="1" customHeight="1" x14ac:dyDescent="0.2">
      <c r="A873" s="23">
        <v>1</v>
      </c>
      <c r="B873" s="23"/>
      <c r="C873" s="30" t="s">
        <v>55</v>
      </c>
      <c r="D873" s="3" t="s">
        <v>222</v>
      </c>
      <c r="E873" s="502">
        <v>2008</v>
      </c>
      <c r="F873" s="385">
        <v>5</v>
      </c>
      <c r="G873" s="62">
        <v>30</v>
      </c>
      <c r="H873" s="95">
        <v>0</v>
      </c>
      <c r="I873" s="96">
        <v>30</v>
      </c>
      <c r="J873" s="62">
        <v>12</v>
      </c>
      <c r="K873" s="95">
        <v>0</v>
      </c>
      <c r="L873" s="96">
        <v>12</v>
      </c>
      <c r="M873" s="75">
        <v>0</v>
      </c>
      <c r="N873" s="75">
        <v>32</v>
      </c>
      <c r="O873" s="194"/>
      <c r="P873" s="26"/>
      <c r="Q873" s="5"/>
      <c r="R873" s="4"/>
      <c r="S873" s="4"/>
      <c r="T873" s="5"/>
      <c r="U873" s="4"/>
      <c r="V873" s="4"/>
      <c r="W873" s="6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485"/>
    </row>
    <row r="874" spans="1:36" s="166" customFormat="1" ht="12" customHeight="1" x14ac:dyDescent="0.2">
      <c r="A874" s="23">
        <v>1</v>
      </c>
      <c r="B874" s="23"/>
      <c r="C874" s="30" t="s">
        <v>55</v>
      </c>
      <c r="D874" s="3" t="s">
        <v>222</v>
      </c>
      <c r="E874" s="502">
        <v>2009</v>
      </c>
      <c r="F874" s="385">
        <v>6</v>
      </c>
      <c r="G874" s="62">
        <v>10</v>
      </c>
      <c r="H874" s="95">
        <v>0</v>
      </c>
      <c r="I874" s="96">
        <v>10</v>
      </c>
      <c r="J874" s="62">
        <v>14</v>
      </c>
      <c r="K874" s="90">
        <v>3</v>
      </c>
      <c r="L874" s="378">
        <f>J874+K874</f>
        <v>17</v>
      </c>
      <c r="M874" s="75">
        <v>0</v>
      </c>
      <c r="N874" s="75">
        <v>49</v>
      </c>
      <c r="O874" s="194"/>
      <c r="P874" s="26"/>
      <c r="Q874" s="5"/>
      <c r="R874" s="4"/>
      <c r="S874" s="4"/>
      <c r="T874" s="5"/>
      <c r="U874" s="4"/>
      <c r="V874" s="4"/>
      <c r="W874" s="6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485"/>
    </row>
    <row r="875" spans="1:36" s="166" customFormat="1" ht="12" customHeight="1" x14ac:dyDescent="0.2">
      <c r="A875" s="23">
        <v>1</v>
      </c>
      <c r="B875" s="23"/>
      <c r="C875" s="30"/>
      <c r="D875" s="71" t="s">
        <v>223</v>
      </c>
      <c r="E875" s="503">
        <v>2010</v>
      </c>
      <c r="F875" s="385">
        <v>7</v>
      </c>
      <c r="G875" s="444">
        <v>18</v>
      </c>
      <c r="H875" s="445">
        <v>0</v>
      </c>
      <c r="I875" s="446">
        <f>SUM(H875,G875)</f>
        <v>18</v>
      </c>
      <c r="J875" s="444">
        <v>25</v>
      </c>
      <c r="K875" s="447">
        <v>0</v>
      </c>
      <c r="L875" s="378">
        <f>J875+K875</f>
        <v>25</v>
      </c>
      <c r="M875" s="77">
        <v>0</v>
      </c>
      <c r="N875" s="77">
        <v>74</v>
      </c>
      <c r="O875" s="194"/>
      <c r="P875" s="26"/>
      <c r="Q875" s="5"/>
      <c r="R875" s="4"/>
      <c r="S875" s="4"/>
      <c r="T875" s="5"/>
      <c r="U875" s="4"/>
      <c r="V875" s="4"/>
      <c r="W875" s="6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476"/>
      <c r="AJ875" s="473"/>
    </row>
    <row r="876" spans="1:36" s="484" customFormat="1" ht="12" customHeight="1" x14ac:dyDescent="0.2">
      <c r="A876" s="23"/>
      <c r="B876" s="23"/>
      <c r="C876" s="30"/>
      <c r="D876" s="3"/>
      <c r="E876" s="503">
        <v>2011</v>
      </c>
      <c r="F876" s="385"/>
      <c r="G876" s="444">
        <v>16</v>
      </c>
      <c r="H876" s="445">
        <v>2</v>
      </c>
      <c r="I876" s="446">
        <f>SUM(H876,G876)</f>
        <v>18</v>
      </c>
      <c r="J876" s="444">
        <v>15</v>
      </c>
      <c r="K876" s="447">
        <v>0</v>
      </c>
      <c r="L876" s="378">
        <f>J876+K876</f>
        <v>15</v>
      </c>
      <c r="M876" s="77">
        <v>3</v>
      </c>
      <c r="N876" s="77">
        <v>86</v>
      </c>
      <c r="O876" s="575"/>
      <c r="P876" s="295"/>
      <c r="Q876" s="296"/>
      <c r="R876" s="297"/>
      <c r="S876" s="297"/>
      <c r="T876" s="296"/>
      <c r="U876" s="297"/>
      <c r="V876" s="297"/>
      <c r="W876" s="300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476">
        <f>N875+L876-M876</f>
        <v>86</v>
      </c>
    </row>
    <row r="877" spans="1:36" s="484" customFormat="1" ht="12" customHeight="1" x14ac:dyDescent="0.2">
      <c r="A877" s="23"/>
      <c r="B877" s="23"/>
      <c r="C877" s="30"/>
      <c r="D877" s="3"/>
      <c r="E877" s="503" t="s">
        <v>383</v>
      </c>
      <c r="F877" s="385"/>
      <c r="G877" s="376">
        <v>24</v>
      </c>
      <c r="H877" s="377">
        <v>10</v>
      </c>
      <c r="I877" s="378">
        <v>34</v>
      </c>
      <c r="J877" s="379">
        <v>20</v>
      </c>
      <c r="K877" s="377">
        <v>0</v>
      </c>
      <c r="L877" s="378">
        <f>J877+K877</f>
        <v>20</v>
      </c>
      <c r="M877" s="380">
        <v>2</v>
      </c>
      <c r="N877" s="380">
        <v>104</v>
      </c>
      <c r="O877" s="575"/>
      <c r="P877" s="295"/>
      <c r="Q877" s="296"/>
      <c r="R877" s="297"/>
      <c r="S877" s="297"/>
      <c r="T877" s="296"/>
      <c r="U877" s="297"/>
      <c r="V877" s="297"/>
      <c r="W877" s="300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476">
        <f>N876+L877-M877</f>
        <v>104</v>
      </c>
    </row>
    <row r="878" spans="1:36" s="484" customFormat="1" ht="12" customHeight="1" x14ac:dyDescent="0.2">
      <c r="A878" s="23"/>
      <c r="B878" s="23"/>
      <c r="C878" s="30"/>
      <c r="D878" s="3"/>
      <c r="E878" s="503">
        <v>2013</v>
      </c>
      <c r="F878" s="385"/>
      <c r="G878" s="377">
        <v>39</v>
      </c>
      <c r="H878" s="377">
        <v>4</v>
      </c>
      <c r="I878" s="378">
        <v>43</v>
      </c>
      <c r="J878" s="379">
        <v>21</v>
      </c>
      <c r="K878" s="377">
        <v>4</v>
      </c>
      <c r="L878" s="378">
        <f>J878+K878</f>
        <v>25</v>
      </c>
      <c r="M878" s="380">
        <v>8</v>
      </c>
      <c r="N878" s="380">
        <v>121</v>
      </c>
      <c r="O878" s="575"/>
      <c r="P878" s="295"/>
      <c r="Q878" s="297"/>
      <c r="R878" s="297"/>
      <c r="S878" s="297"/>
      <c r="T878" s="297"/>
      <c r="U878" s="297"/>
      <c r="V878" s="297"/>
      <c r="W878" s="297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476"/>
    </row>
    <row r="879" spans="1:36" ht="6.75" customHeight="1" x14ac:dyDescent="0.2"/>
    <row r="880" spans="1:36" s="166" customFormat="1" ht="12" hidden="1" customHeight="1" x14ac:dyDescent="0.2">
      <c r="A880" s="23">
        <v>1</v>
      </c>
      <c r="B880" s="2"/>
      <c r="C880" s="30"/>
      <c r="D880" s="11" t="s">
        <v>100</v>
      </c>
      <c r="E880" s="504">
        <v>1997</v>
      </c>
      <c r="F880" s="385">
        <v>9</v>
      </c>
      <c r="G880" s="62">
        <v>69</v>
      </c>
      <c r="H880" s="95">
        <v>96</v>
      </c>
      <c r="I880" s="96">
        <v>165</v>
      </c>
      <c r="J880" s="62">
        <v>0</v>
      </c>
      <c r="K880" s="95">
        <v>0</v>
      </c>
      <c r="L880" s="96">
        <v>0</v>
      </c>
      <c r="M880" s="75">
        <v>0</v>
      </c>
      <c r="N880" s="76">
        <v>0</v>
      </c>
      <c r="O880" s="194"/>
      <c r="P880" s="26"/>
      <c r="Q880" s="5"/>
      <c r="R880" s="4"/>
      <c r="S880" s="4"/>
      <c r="T880" s="5"/>
      <c r="U880" s="4"/>
      <c r="V880" s="4"/>
      <c r="W880" s="6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485"/>
    </row>
    <row r="881" spans="1:36" s="166" customFormat="1" ht="12" hidden="1" customHeight="1" x14ac:dyDescent="0.2">
      <c r="A881" s="23">
        <v>1</v>
      </c>
      <c r="B881" s="2"/>
      <c r="C881" s="310" t="s">
        <v>31</v>
      </c>
      <c r="D881" s="11" t="s">
        <v>100</v>
      </c>
      <c r="E881" s="504">
        <v>1998</v>
      </c>
      <c r="F881" s="385">
        <v>10</v>
      </c>
      <c r="G881" s="62">
        <v>19</v>
      </c>
      <c r="H881" s="95">
        <v>41</v>
      </c>
      <c r="I881" s="96">
        <v>60</v>
      </c>
      <c r="J881" s="62">
        <v>0</v>
      </c>
      <c r="K881" s="95">
        <v>0</v>
      </c>
      <c r="L881" s="96">
        <v>0</v>
      </c>
      <c r="M881" s="76">
        <v>0</v>
      </c>
      <c r="N881" s="76">
        <v>0</v>
      </c>
      <c r="O881" s="194"/>
      <c r="P881" s="26"/>
      <c r="Q881" s="5"/>
      <c r="R881" s="4"/>
      <c r="S881" s="4"/>
      <c r="T881" s="5"/>
      <c r="U881" s="4"/>
      <c r="V881" s="4"/>
      <c r="W881" s="6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485"/>
    </row>
    <row r="882" spans="1:36" s="166" customFormat="1" ht="12" hidden="1" customHeight="1" x14ac:dyDescent="0.2">
      <c r="A882" s="23">
        <v>1</v>
      </c>
      <c r="B882" s="2"/>
      <c r="C882" s="310" t="s">
        <v>31</v>
      </c>
      <c r="D882" s="11" t="s">
        <v>100</v>
      </c>
      <c r="E882" s="504">
        <v>1999</v>
      </c>
      <c r="F882" s="385">
        <v>11</v>
      </c>
      <c r="G882" s="62">
        <v>3</v>
      </c>
      <c r="H882" s="95">
        <v>50</v>
      </c>
      <c r="I882" s="96">
        <v>53</v>
      </c>
      <c r="J882" s="62">
        <v>0</v>
      </c>
      <c r="K882" s="95">
        <v>0</v>
      </c>
      <c r="L882" s="96">
        <v>0</v>
      </c>
      <c r="M882" s="76">
        <v>0</v>
      </c>
      <c r="N882" s="76">
        <v>0</v>
      </c>
      <c r="O882" s="194"/>
      <c r="P882" s="26"/>
      <c r="Q882" s="5"/>
      <c r="R882" s="4"/>
      <c r="S882" s="4"/>
      <c r="T882" s="5"/>
      <c r="U882" s="4"/>
      <c r="V882" s="4"/>
      <c r="W882" s="6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485"/>
    </row>
    <row r="883" spans="1:36" s="166" customFormat="1" ht="12" hidden="1" customHeight="1" x14ac:dyDescent="0.2">
      <c r="A883" s="23">
        <v>1</v>
      </c>
      <c r="B883" s="2"/>
      <c r="C883" s="310" t="s">
        <v>31</v>
      </c>
      <c r="D883" s="11" t="s">
        <v>100</v>
      </c>
      <c r="E883" s="504">
        <v>2000</v>
      </c>
      <c r="F883" s="385">
        <v>12</v>
      </c>
      <c r="G883" s="62">
        <v>79</v>
      </c>
      <c r="H883" s="95">
        <v>43</v>
      </c>
      <c r="I883" s="96">
        <v>122</v>
      </c>
      <c r="J883" s="62">
        <v>0</v>
      </c>
      <c r="K883" s="95">
        <v>19</v>
      </c>
      <c r="L883" s="96">
        <v>19</v>
      </c>
      <c r="M883" s="76">
        <v>0</v>
      </c>
      <c r="N883" s="76">
        <v>19</v>
      </c>
      <c r="O883" s="194"/>
      <c r="P883" s="26"/>
      <c r="Q883" s="5"/>
      <c r="R883" s="4"/>
      <c r="S883" s="4"/>
      <c r="T883" s="5"/>
      <c r="U883" s="4"/>
      <c r="V883" s="4"/>
      <c r="W883" s="6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485"/>
    </row>
    <row r="884" spans="1:36" s="166" customFormat="1" ht="12" hidden="1" customHeight="1" thickBot="1" x14ac:dyDescent="0.25">
      <c r="A884" s="23">
        <v>1</v>
      </c>
      <c r="B884" s="2"/>
      <c r="C884" s="310" t="s">
        <v>31</v>
      </c>
      <c r="D884" s="11" t="s">
        <v>100</v>
      </c>
      <c r="E884" s="504">
        <v>2001</v>
      </c>
      <c r="F884" s="387">
        <v>13</v>
      </c>
      <c r="G884" s="62">
        <v>26</v>
      </c>
      <c r="H884" s="95">
        <v>43</v>
      </c>
      <c r="I884" s="96">
        <v>69</v>
      </c>
      <c r="J884" s="62">
        <v>0</v>
      </c>
      <c r="K884" s="95">
        <v>43</v>
      </c>
      <c r="L884" s="96">
        <v>43</v>
      </c>
      <c r="M884" s="76">
        <v>19</v>
      </c>
      <c r="N884" s="76">
        <v>43</v>
      </c>
      <c r="O884" s="194"/>
      <c r="P884" s="26"/>
      <c r="Q884" s="5"/>
      <c r="R884" s="4"/>
      <c r="S884" s="4"/>
      <c r="T884" s="5"/>
      <c r="U884" s="4"/>
      <c r="V884" s="4"/>
      <c r="W884" s="6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485"/>
    </row>
    <row r="885" spans="1:36" s="166" customFormat="1" ht="12" hidden="1" customHeight="1" x14ac:dyDescent="0.2">
      <c r="A885" s="23">
        <v>1</v>
      </c>
      <c r="B885" s="2"/>
      <c r="C885" s="310" t="s">
        <v>31</v>
      </c>
      <c r="D885" s="11" t="s">
        <v>100</v>
      </c>
      <c r="E885" s="504">
        <v>2002</v>
      </c>
      <c r="F885" s="385">
        <v>0</v>
      </c>
      <c r="G885" s="62">
        <v>15</v>
      </c>
      <c r="H885" s="95">
        <v>30</v>
      </c>
      <c r="I885" s="96">
        <v>45</v>
      </c>
      <c r="J885" s="62">
        <v>1</v>
      </c>
      <c r="K885" s="95">
        <v>0</v>
      </c>
      <c r="L885" s="96">
        <v>1</v>
      </c>
      <c r="M885" s="75">
        <v>23</v>
      </c>
      <c r="N885" s="75">
        <v>21</v>
      </c>
      <c r="O885" s="194"/>
      <c r="P885" s="26"/>
      <c r="Q885" s="5"/>
      <c r="R885" s="4"/>
      <c r="S885" s="4"/>
      <c r="T885" s="5"/>
      <c r="U885" s="4"/>
      <c r="V885" s="4"/>
      <c r="W885" s="6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485"/>
    </row>
    <row r="886" spans="1:36" s="166" customFormat="1" ht="12" hidden="1" customHeight="1" x14ac:dyDescent="0.2">
      <c r="A886" s="23">
        <v>1</v>
      </c>
      <c r="B886" s="2"/>
      <c r="C886" s="310" t="s">
        <v>31</v>
      </c>
      <c r="D886" s="11" t="s">
        <v>100</v>
      </c>
      <c r="E886" s="504">
        <v>2003</v>
      </c>
      <c r="F886" s="385">
        <v>1</v>
      </c>
      <c r="G886" s="62">
        <v>4</v>
      </c>
      <c r="H886" s="95">
        <v>39</v>
      </c>
      <c r="I886" s="96">
        <v>34</v>
      </c>
      <c r="J886" s="62">
        <v>8</v>
      </c>
      <c r="K886" s="95">
        <v>19</v>
      </c>
      <c r="L886" s="96">
        <v>27</v>
      </c>
      <c r="M886" s="75">
        <v>12</v>
      </c>
      <c r="N886" s="75">
        <v>36</v>
      </c>
      <c r="O886" s="194"/>
      <c r="P886" s="26"/>
      <c r="Q886" s="5"/>
      <c r="R886" s="4"/>
      <c r="S886" s="4"/>
      <c r="T886" s="5"/>
      <c r="U886" s="4"/>
      <c r="V886" s="4"/>
      <c r="W886" s="6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485"/>
    </row>
    <row r="887" spans="1:36" s="166" customFormat="1" ht="12" hidden="1" customHeight="1" x14ac:dyDescent="0.2">
      <c r="A887" s="23">
        <v>1</v>
      </c>
      <c r="B887" s="2"/>
      <c r="C887" s="310" t="s">
        <v>31</v>
      </c>
      <c r="D887" s="11" t="s">
        <v>100</v>
      </c>
      <c r="E887" s="504">
        <v>2004</v>
      </c>
      <c r="F887" s="385">
        <v>2</v>
      </c>
      <c r="G887" s="62">
        <v>13</v>
      </c>
      <c r="H887" s="95">
        <v>33</v>
      </c>
      <c r="I887" s="96">
        <v>46</v>
      </c>
      <c r="J887" s="62">
        <v>28</v>
      </c>
      <c r="K887" s="95">
        <v>43</v>
      </c>
      <c r="L887" s="96">
        <v>71</v>
      </c>
      <c r="M887" s="75">
        <v>0</v>
      </c>
      <c r="N887" s="75">
        <v>107</v>
      </c>
      <c r="O887" s="194"/>
      <c r="P887" s="26"/>
      <c r="Q887" s="5"/>
      <c r="R887" s="4"/>
      <c r="S887" s="4"/>
      <c r="T887" s="5"/>
      <c r="U887" s="4"/>
      <c r="V887" s="4"/>
      <c r="W887" s="6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485"/>
    </row>
    <row r="888" spans="1:36" s="166" customFormat="1" ht="12" hidden="1" customHeight="1" x14ac:dyDescent="0.2">
      <c r="A888" s="23">
        <v>1</v>
      </c>
      <c r="B888" s="23"/>
      <c r="C888" s="310" t="s">
        <v>31</v>
      </c>
      <c r="D888" s="3" t="s">
        <v>224</v>
      </c>
      <c r="E888" s="502">
        <v>2006</v>
      </c>
      <c r="F888" s="385">
        <v>3</v>
      </c>
      <c r="G888" s="62">
        <v>19</v>
      </c>
      <c r="H888" s="95">
        <v>68</v>
      </c>
      <c r="I888" s="96">
        <v>87</v>
      </c>
      <c r="J888" s="62">
        <v>15</v>
      </c>
      <c r="K888" s="95">
        <v>29</v>
      </c>
      <c r="L888" s="96">
        <v>44</v>
      </c>
      <c r="M888" s="75">
        <v>0</v>
      </c>
      <c r="N888" s="75">
        <v>324</v>
      </c>
      <c r="O888" s="194"/>
      <c r="P888" s="26"/>
      <c r="Q888" s="4"/>
      <c r="R888" s="4"/>
      <c r="S888" s="4"/>
      <c r="T888" s="4"/>
      <c r="U888" s="4"/>
      <c r="V888" s="4"/>
      <c r="W888" s="4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485"/>
    </row>
    <row r="889" spans="1:36" s="166" customFormat="1" ht="12" hidden="1" customHeight="1" x14ac:dyDescent="0.2">
      <c r="A889" s="23">
        <v>1</v>
      </c>
      <c r="B889" s="23"/>
      <c r="C889" s="310" t="s">
        <v>31</v>
      </c>
      <c r="D889" s="3" t="s">
        <v>224</v>
      </c>
      <c r="E889" s="502">
        <v>2007</v>
      </c>
      <c r="F889" s="386">
        <v>4</v>
      </c>
      <c r="G889" s="62">
        <v>19</v>
      </c>
      <c r="H889" s="95">
        <v>93</v>
      </c>
      <c r="I889" s="96">
        <v>112</v>
      </c>
      <c r="J889" s="62">
        <v>21</v>
      </c>
      <c r="K889" s="95">
        <v>31</v>
      </c>
      <c r="L889" s="96">
        <v>52</v>
      </c>
      <c r="M889" s="75">
        <v>0</v>
      </c>
      <c r="N889" s="75">
        <v>376</v>
      </c>
      <c r="O889" s="194"/>
      <c r="P889" s="26"/>
      <c r="Q889" s="5"/>
      <c r="R889" s="4"/>
      <c r="S889" s="4"/>
      <c r="T889" s="5"/>
      <c r="U889" s="4"/>
      <c r="V889" s="4"/>
      <c r="W889" s="6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485"/>
      <c r="AJ889" s="473"/>
    </row>
    <row r="890" spans="1:36" s="166" customFormat="1" ht="12" hidden="1" customHeight="1" x14ac:dyDescent="0.2">
      <c r="A890" s="23">
        <v>1</v>
      </c>
      <c r="B890" s="23"/>
      <c r="C890" s="310" t="s">
        <v>31</v>
      </c>
      <c r="D890" s="3" t="s">
        <v>224</v>
      </c>
      <c r="E890" s="502">
        <v>2008</v>
      </c>
      <c r="F890" s="385">
        <v>5</v>
      </c>
      <c r="G890" s="62">
        <v>43</v>
      </c>
      <c r="H890" s="95">
        <v>139</v>
      </c>
      <c r="I890" s="96">
        <v>182</v>
      </c>
      <c r="J890" s="62">
        <v>17</v>
      </c>
      <c r="K890" s="95">
        <v>56</v>
      </c>
      <c r="L890" s="96">
        <v>73</v>
      </c>
      <c r="M890" s="75">
        <v>1</v>
      </c>
      <c r="N890" s="75">
        <v>449</v>
      </c>
      <c r="O890" s="194" t="s">
        <v>5</v>
      </c>
      <c r="P890" s="26"/>
      <c r="Q890" s="5"/>
      <c r="R890" s="4"/>
      <c r="S890" s="4"/>
      <c r="T890" s="5"/>
      <c r="U890" s="4"/>
      <c r="V890" s="4"/>
      <c r="W890" s="6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485"/>
      <c r="AJ890" s="473"/>
    </row>
    <row r="891" spans="1:36" s="166" customFormat="1" ht="12" customHeight="1" x14ac:dyDescent="0.2">
      <c r="A891" s="23">
        <v>1</v>
      </c>
      <c r="B891" s="23"/>
      <c r="C891" s="310" t="s">
        <v>31</v>
      </c>
      <c r="D891" s="3" t="s">
        <v>224</v>
      </c>
      <c r="E891" s="502">
        <v>2009</v>
      </c>
      <c r="F891" s="386">
        <v>6</v>
      </c>
      <c r="G891" s="62">
        <v>67</v>
      </c>
      <c r="H891" s="95">
        <v>88</v>
      </c>
      <c r="I891" s="96">
        <v>155</v>
      </c>
      <c r="J891" s="62">
        <v>13</v>
      </c>
      <c r="K891" s="90">
        <v>34</v>
      </c>
      <c r="L891" s="378">
        <f>J891+K891</f>
        <v>47</v>
      </c>
      <c r="M891" s="75">
        <v>6</v>
      </c>
      <c r="N891" s="75">
        <v>490</v>
      </c>
      <c r="O891" s="194"/>
      <c r="P891" s="26"/>
      <c r="Q891" s="5"/>
      <c r="R891" s="4"/>
      <c r="S891" s="4"/>
      <c r="T891" s="5"/>
      <c r="U891" s="4"/>
      <c r="V891" s="4"/>
      <c r="W891" s="6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485"/>
    </row>
    <row r="892" spans="1:36" s="166" customFormat="1" ht="12" customHeight="1" x14ac:dyDescent="0.2">
      <c r="A892" s="23">
        <v>1</v>
      </c>
      <c r="B892" s="23"/>
      <c r="C892" s="310"/>
      <c r="D892" s="11"/>
      <c r="E892" s="503">
        <v>2010</v>
      </c>
      <c r="F892" s="385">
        <v>7</v>
      </c>
      <c r="G892" s="444">
        <v>27</v>
      </c>
      <c r="H892" s="445">
        <v>73</v>
      </c>
      <c r="I892" s="446">
        <f>SUM(H892,G892)</f>
        <v>100</v>
      </c>
      <c r="J892" s="444">
        <v>16</v>
      </c>
      <c r="K892" s="447">
        <v>81</v>
      </c>
      <c r="L892" s="378">
        <f>J892+K892</f>
        <v>97</v>
      </c>
      <c r="M892" s="77">
        <v>53</v>
      </c>
      <c r="N892" s="443">
        <v>535</v>
      </c>
      <c r="O892" s="194" t="s">
        <v>5</v>
      </c>
      <c r="P892" s="26"/>
      <c r="Q892" s="5"/>
      <c r="R892" s="4"/>
      <c r="S892" s="4"/>
      <c r="T892" s="5"/>
      <c r="U892" s="4"/>
      <c r="V892" s="4"/>
      <c r="W892" s="6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476"/>
    </row>
    <row r="893" spans="1:36" s="484" customFormat="1" ht="12" customHeight="1" x14ac:dyDescent="0.2">
      <c r="A893" s="23"/>
      <c r="B893" s="23"/>
      <c r="C893" s="310"/>
      <c r="D893" s="11"/>
      <c r="E893" s="503">
        <v>2011</v>
      </c>
      <c r="F893" s="385"/>
      <c r="G893" s="444">
        <v>60</v>
      </c>
      <c r="H893" s="445">
        <v>85</v>
      </c>
      <c r="I893" s="446">
        <f>SUM(H893,G893)</f>
        <v>145</v>
      </c>
      <c r="J893" s="444">
        <v>32</v>
      </c>
      <c r="K893" s="447">
        <v>80</v>
      </c>
      <c r="L893" s="378">
        <f>J893+K893</f>
        <v>112</v>
      </c>
      <c r="M893" s="77">
        <v>0</v>
      </c>
      <c r="N893" s="443">
        <v>641</v>
      </c>
      <c r="O893" s="194" t="s">
        <v>5</v>
      </c>
      <c r="P893" s="295"/>
      <c r="Q893" s="296"/>
      <c r="R893" s="297"/>
      <c r="S893" s="297"/>
      <c r="T893" s="296"/>
      <c r="U893" s="297"/>
      <c r="V893" s="297"/>
      <c r="W893" s="300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476">
        <v>641</v>
      </c>
    </row>
    <row r="894" spans="1:36" s="484" customFormat="1" ht="12" customHeight="1" x14ac:dyDescent="0.2">
      <c r="A894" s="23"/>
      <c r="B894" s="23"/>
      <c r="C894" s="310"/>
      <c r="D894" s="11"/>
      <c r="E894" s="503" t="s">
        <v>383</v>
      </c>
      <c r="F894" s="385"/>
      <c r="G894" s="376">
        <v>53</v>
      </c>
      <c r="H894" s="377">
        <v>65</v>
      </c>
      <c r="I894" s="378">
        <v>118</v>
      </c>
      <c r="J894" s="379">
        <v>76</v>
      </c>
      <c r="K894" s="377">
        <v>120</v>
      </c>
      <c r="L894" s="378">
        <f>J894+K894</f>
        <v>196</v>
      </c>
      <c r="M894" s="380">
        <v>1</v>
      </c>
      <c r="N894" s="380">
        <v>836</v>
      </c>
      <c r="O894" s="575"/>
      <c r="P894" s="295"/>
      <c r="Q894" s="297"/>
      <c r="R894" s="297"/>
      <c r="S894" s="297"/>
      <c r="T894" s="297"/>
      <c r="U894" s="297"/>
      <c r="V894" s="297"/>
      <c r="W894" s="297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476">
        <f>N893+L894-M894</f>
        <v>836</v>
      </c>
    </row>
    <row r="895" spans="1:36" s="484" customFormat="1" ht="12" customHeight="1" x14ac:dyDescent="0.2">
      <c r="A895" s="23"/>
      <c r="B895" s="23"/>
      <c r="C895" s="310"/>
      <c r="D895" s="11"/>
      <c r="E895" s="503">
        <v>2013</v>
      </c>
      <c r="F895" s="385"/>
      <c r="G895" s="377">
        <v>69</v>
      </c>
      <c r="H895" s="377">
        <v>104</v>
      </c>
      <c r="I895" s="378">
        <v>173</v>
      </c>
      <c r="J895" s="379">
        <v>81</v>
      </c>
      <c r="K895" s="377">
        <v>128</v>
      </c>
      <c r="L895" s="378">
        <f>J895+K895</f>
        <v>209</v>
      </c>
      <c r="M895" s="380">
        <v>53</v>
      </c>
      <c r="N895" s="380">
        <v>1001</v>
      </c>
      <c r="O895" s="575"/>
      <c r="P895" s="295"/>
      <c r="Q895" s="297"/>
      <c r="R895" s="297"/>
      <c r="S895" s="297"/>
      <c r="T895" s="297"/>
      <c r="U895" s="297"/>
      <c r="V895" s="297"/>
      <c r="W895" s="297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476"/>
    </row>
    <row r="896" spans="1:36" s="166" customFormat="1" ht="6.75" customHeight="1" thickBot="1" x14ac:dyDescent="0.25">
      <c r="A896" s="23"/>
      <c r="B896" s="27"/>
      <c r="C896" s="310"/>
      <c r="D896" s="11"/>
      <c r="E896" s="504"/>
      <c r="F896" s="386">
        <v>10</v>
      </c>
      <c r="G896" s="62"/>
      <c r="H896" s="95"/>
      <c r="I896" s="96"/>
      <c r="J896" s="62"/>
      <c r="K896" s="95"/>
      <c r="L896" s="96"/>
      <c r="M896" s="75"/>
      <c r="N896" s="75"/>
      <c r="O896" s="194"/>
      <c r="P896" s="26"/>
      <c r="Q896" s="4"/>
      <c r="R896" s="4"/>
      <c r="S896" s="4"/>
      <c r="T896" s="4"/>
      <c r="U896" s="4"/>
      <c r="V896" s="4"/>
      <c r="W896" s="4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485"/>
    </row>
    <row r="897" spans="1:34" s="484" customFormat="1" ht="12" customHeight="1" x14ac:dyDescent="0.2">
      <c r="A897" s="23"/>
      <c r="B897" s="23"/>
      <c r="C897" s="310" t="s">
        <v>358</v>
      </c>
      <c r="D897" s="3" t="s">
        <v>357</v>
      </c>
      <c r="E897" s="502">
        <v>2011</v>
      </c>
      <c r="F897" s="385"/>
      <c r="G897" s="62" t="s">
        <v>332</v>
      </c>
      <c r="H897" s="95" t="s">
        <v>332</v>
      </c>
      <c r="I897" s="96" t="s">
        <v>332</v>
      </c>
      <c r="J897" s="62" t="s">
        <v>332</v>
      </c>
      <c r="K897" s="95" t="s">
        <v>332</v>
      </c>
      <c r="L897" s="96" t="s">
        <v>332</v>
      </c>
      <c r="M897" s="75" t="s">
        <v>332</v>
      </c>
      <c r="N897" s="75" t="s">
        <v>332</v>
      </c>
      <c r="O897" s="575"/>
      <c r="P897" s="295"/>
      <c r="Q897" s="297"/>
      <c r="R897" s="297"/>
      <c r="S897" s="297"/>
      <c r="T897" s="297"/>
      <c r="U897" s="297"/>
      <c r="V897" s="297"/>
      <c r="W897" s="297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485">
        <v>0</v>
      </c>
    </row>
    <row r="898" spans="1:34" s="166" customFormat="1" ht="12" customHeight="1" x14ac:dyDescent="0.2">
      <c r="A898" s="23"/>
      <c r="B898" s="23"/>
      <c r="D898" s="238" t="s">
        <v>360</v>
      </c>
      <c r="E898" s="503" t="s">
        <v>383</v>
      </c>
      <c r="F898" s="385"/>
      <c r="G898" s="62" t="s">
        <v>332</v>
      </c>
      <c r="H898" s="95" t="s">
        <v>332</v>
      </c>
      <c r="I898" s="96" t="s">
        <v>332</v>
      </c>
      <c r="J898" s="62" t="s">
        <v>332</v>
      </c>
      <c r="K898" s="90" t="s">
        <v>332</v>
      </c>
      <c r="L898" s="96" t="s">
        <v>332</v>
      </c>
      <c r="M898" s="75" t="s">
        <v>332</v>
      </c>
      <c r="N898" s="75" t="s">
        <v>332</v>
      </c>
      <c r="O898" s="194"/>
      <c r="P898" s="26"/>
      <c r="Q898" s="4"/>
      <c r="R898" s="4"/>
      <c r="S898" s="4"/>
      <c r="T898" s="4"/>
      <c r="U898" s="4"/>
      <c r="V898" s="4"/>
      <c r="W898" s="4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485">
        <v>0</v>
      </c>
    </row>
    <row r="899" spans="1:34" s="166" customFormat="1" ht="12" customHeight="1" x14ac:dyDescent="0.2">
      <c r="A899" s="23"/>
      <c r="B899" s="23"/>
      <c r="C899" s="310"/>
      <c r="D899" s="71" t="s">
        <v>359</v>
      </c>
      <c r="E899" s="504">
        <v>2013</v>
      </c>
      <c r="F899" s="601"/>
      <c r="G899" s="62" t="s">
        <v>332</v>
      </c>
      <c r="H899" s="95" t="s">
        <v>332</v>
      </c>
      <c r="I899" s="96" t="s">
        <v>332</v>
      </c>
      <c r="J899" s="62" t="s">
        <v>332</v>
      </c>
      <c r="K899" s="90" t="s">
        <v>332</v>
      </c>
      <c r="L899" s="96" t="s">
        <v>332</v>
      </c>
      <c r="M899" s="75" t="s">
        <v>332</v>
      </c>
      <c r="N899" s="75" t="s">
        <v>332</v>
      </c>
      <c r="O899" s="194"/>
      <c r="P899" s="26"/>
      <c r="Q899" s="4"/>
      <c r="R899" s="4"/>
      <c r="S899" s="4"/>
      <c r="T899" s="4"/>
      <c r="U899" s="4"/>
      <c r="V899" s="4"/>
      <c r="W899" s="4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485"/>
    </row>
    <row r="900" spans="1:34" s="166" customFormat="1" ht="6.75" customHeight="1" x14ac:dyDescent="0.2">
      <c r="A900" s="23"/>
      <c r="B900" s="23"/>
      <c r="C900" s="310"/>
      <c r="D900" s="71"/>
      <c r="E900" s="502"/>
      <c r="F900" s="385"/>
      <c r="G900" s="62"/>
      <c r="H900" s="95"/>
      <c r="I900" s="96"/>
      <c r="J900" s="62"/>
      <c r="K900" s="95"/>
      <c r="L900" s="96"/>
      <c r="M900" s="75"/>
      <c r="N900" s="75"/>
      <c r="O900" s="194"/>
      <c r="P900" s="26"/>
      <c r="Q900" s="4"/>
      <c r="R900" s="4"/>
      <c r="S900" s="4"/>
      <c r="T900" s="4"/>
      <c r="U900" s="4"/>
      <c r="V900" s="4"/>
      <c r="W900" s="4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485"/>
    </row>
    <row r="901" spans="1:34" s="166" customFormat="1" ht="12" hidden="1" customHeight="1" thickBot="1" x14ac:dyDescent="0.25">
      <c r="A901" s="23">
        <v>1</v>
      </c>
      <c r="B901" s="2"/>
      <c r="C901" s="310"/>
      <c r="D901" s="11" t="s">
        <v>62</v>
      </c>
      <c r="E901" s="503">
        <v>2001</v>
      </c>
      <c r="F901" s="387">
        <v>9</v>
      </c>
      <c r="G901" s="62">
        <v>4</v>
      </c>
      <c r="H901" s="95">
        <v>1</v>
      </c>
      <c r="I901" s="96">
        <v>5</v>
      </c>
      <c r="J901" s="62">
        <v>0</v>
      </c>
      <c r="K901" s="95">
        <v>0</v>
      </c>
      <c r="L901" s="96">
        <v>0</v>
      </c>
      <c r="M901" s="76">
        <v>0</v>
      </c>
      <c r="N901" s="75">
        <v>0</v>
      </c>
      <c r="O901" s="194"/>
      <c r="P901" s="23"/>
      <c r="Q901" s="5"/>
      <c r="R901" s="4"/>
      <c r="S901" s="4"/>
      <c r="T901" s="5"/>
      <c r="U901" s="4"/>
      <c r="V901" s="4"/>
      <c r="W901" s="6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485"/>
    </row>
    <row r="902" spans="1:34" s="166" customFormat="1" ht="12" hidden="1" customHeight="1" x14ac:dyDescent="0.2">
      <c r="A902" s="23">
        <v>1</v>
      </c>
      <c r="B902" s="2"/>
      <c r="C902" s="310" t="s">
        <v>61</v>
      </c>
      <c r="D902" s="11" t="s">
        <v>62</v>
      </c>
      <c r="E902" s="503">
        <v>2002</v>
      </c>
      <c r="F902" s="385">
        <v>-4</v>
      </c>
      <c r="G902" s="62">
        <v>0</v>
      </c>
      <c r="H902" s="95">
        <v>1</v>
      </c>
      <c r="I902" s="96">
        <v>1</v>
      </c>
      <c r="J902" s="62">
        <v>0</v>
      </c>
      <c r="K902" s="95">
        <v>1</v>
      </c>
      <c r="L902" s="96">
        <v>1</v>
      </c>
      <c r="M902" s="76">
        <v>0</v>
      </c>
      <c r="N902" s="75">
        <v>1</v>
      </c>
      <c r="O902" s="194"/>
      <c r="P902" s="23"/>
      <c r="Q902" s="5"/>
      <c r="R902" s="4"/>
      <c r="S902" s="4"/>
      <c r="T902" s="5"/>
      <c r="U902" s="4"/>
      <c r="V902" s="4"/>
      <c r="W902" s="6"/>
      <c r="X902" s="23"/>
      <c r="Y902" s="23">
        <v>2002</v>
      </c>
      <c r="Z902" s="23">
        <v>0</v>
      </c>
      <c r="AA902" s="23">
        <v>1</v>
      </c>
      <c r="AB902" s="23">
        <v>1</v>
      </c>
      <c r="AC902" s="23">
        <v>0</v>
      </c>
      <c r="AD902" s="23">
        <v>1</v>
      </c>
      <c r="AE902" s="23">
        <v>0</v>
      </c>
      <c r="AF902" s="23">
        <v>0</v>
      </c>
      <c r="AG902" s="23">
        <v>1</v>
      </c>
      <c r="AH902" s="485"/>
    </row>
    <row r="903" spans="1:34" s="166" customFormat="1" ht="12" hidden="1" customHeight="1" x14ac:dyDescent="0.2">
      <c r="A903" s="23">
        <v>1</v>
      </c>
      <c r="B903" s="2"/>
      <c r="C903" s="310" t="s">
        <v>61</v>
      </c>
      <c r="D903" s="11" t="s">
        <v>62</v>
      </c>
      <c r="E903" s="503">
        <v>2003</v>
      </c>
      <c r="F903" s="385">
        <v>-3</v>
      </c>
      <c r="G903" s="62">
        <v>1</v>
      </c>
      <c r="H903" s="95">
        <v>1</v>
      </c>
      <c r="I903" s="96">
        <v>2</v>
      </c>
      <c r="J903" s="62">
        <v>0</v>
      </c>
      <c r="K903" s="95">
        <v>0</v>
      </c>
      <c r="L903" s="96">
        <v>0</v>
      </c>
      <c r="M903" s="76">
        <v>0</v>
      </c>
      <c r="N903" s="75">
        <v>2</v>
      </c>
      <c r="O903" s="194"/>
      <c r="P903" s="23"/>
      <c r="Q903" s="5"/>
      <c r="R903" s="4"/>
      <c r="S903" s="4"/>
      <c r="T903" s="5"/>
      <c r="U903" s="4"/>
      <c r="V903" s="4"/>
      <c r="W903" s="6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485"/>
    </row>
    <row r="904" spans="1:34" s="166" customFormat="1" ht="12" hidden="1" customHeight="1" x14ac:dyDescent="0.2">
      <c r="A904" s="23">
        <v>1</v>
      </c>
      <c r="B904" s="10"/>
      <c r="C904" s="310" t="s">
        <v>61</v>
      </c>
      <c r="D904" s="11" t="s">
        <v>62</v>
      </c>
      <c r="E904" s="503">
        <v>2004</v>
      </c>
      <c r="F904" s="385">
        <v>-2</v>
      </c>
      <c r="G904" s="62">
        <v>1</v>
      </c>
      <c r="H904" s="95">
        <v>0</v>
      </c>
      <c r="I904" s="96">
        <v>1</v>
      </c>
      <c r="J904" s="62">
        <v>2</v>
      </c>
      <c r="K904" s="95">
        <v>0</v>
      </c>
      <c r="L904" s="96">
        <v>2</v>
      </c>
      <c r="M904" s="75">
        <v>0</v>
      </c>
      <c r="N904" s="75">
        <v>3</v>
      </c>
      <c r="O904" s="195" t="s">
        <v>5</v>
      </c>
      <c r="P904" s="15"/>
      <c r="Q904" s="13"/>
      <c r="R904" s="12"/>
      <c r="S904" s="12"/>
      <c r="T904" s="13"/>
      <c r="U904" s="12"/>
      <c r="V904" s="12"/>
      <c r="W904" s="14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485"/>
    </row>
    <row r="905" spans="1:34" s="166" customFormat="1" ht="12" hidden="1" customHeight="1" x14ac:dyDescent="0.2">
      <c r="A905" s="23">
        <v>1</v>
      </c>
      <c r="B905" s="15"/>
      <c r="C905" s="310" t="s">
        <v>61</v>
      </c>
      <c r="D905" s="11" t="s">
        <v>62</v>
      </c>
      <c r="E905" s="502">
        <v>2006</v>
      </c>
      <c r="F905" s="385">
        <v>-1</v>
      </c>
      <c r="G905" s="62">
        <v>5</v>
      </c>
      <c r="H905" s="95">
        <v>5</v>
      </c>
      <c r="I905" s="96">
        <v>10</v>
      </c>
      <c r="J905" s="62">
        <v>0</v>
      </c>
      <c r="K905" s="95">
        <v>2</v>
      </c>
      <c r="L905" s="96">
        <v>2</v>
      </c>
      <c r="M905" s="75">
        <v>0</v>
      </c>
      <c r="N905" s="75">
        <v>5</v>
      </c>
      <c r="O905" s="195"/>
      <c r="P905" s="15"/>
      <c r="Q905" s="13"/>
      <c r="R905" s="12"/>
      <c r="S905" s="12"/>
      <c r="T905" s="13"/>
      <c r="U905" s="12"/>
      <c r="V905" s="12"/>
      <c r="W905" s="14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485"/>
    </row>
    <row r="906" spans="1:34" s="166" customFormat="1" ht="12" hidden="1" customHeight="1" x14ac:dyDescent="0.2">
      <c r="A906" s="23">
        <v>1</v>
      </c>
      <c r="B906" s="15"/>
      <c r="C906" s="310" t="s">
        <v>61</v>
      </c>
      <c r="D906" s="11" t="s">
        <v>62</v>
      </c>
      <c r="E906" s="502">
        <v>2007</v>
      </c>
      <c r="F906" s="385">
        <v>0</v>
      </c>
      <c r="G906" s="62">
        <v>1</v>
      </c>
      <c r="H906" s="95">
        <v>1</v>
      </c>
      <c r="I906" s="96">
        <v>2</v>
      </c>
      <c r="J906" s="62">
        <v>0</v>
      </c>
      <c r="K906" s="95">
        <v>0</v>
      </c>
      <c r="L906" s="96">
        <v>0</v>
      </c>
      <c r="M906" s="75">
        <v>0</v>
      </c>
      <c r="N906" s="75">
        <v>5</v>
      </c>
      <c r="O906" s="195"/>
      <c r="P906" s="15"/>
      <c r="Q906" s="12"/>
      <c r="R906" s="12"/>
      <c r="S906" s="12"/>
      <c r="T906" s="12"/>
      <c r="U906" s="12"/>
      <c r="V906" s="12"/>
      <c r="W906" s="12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485"/>
    </row>
    <row r="907" spans="1:34" s="166" customFormat="1" ht="12" hidden="1" customHeight="1" x14ac:dyDescent="0.2">
      <c r="A907" s="23">
        <v>1</v>
      </c>
      <c r="B907" s="15"/>
      <c r="C907" s="310" t="s">
        <v>61</v>
      </c>
      <c r="D907" s="11" t="s">
        <v>62</v>
      </c>
      <c r="E907" s="502">
        <v>2008</v>
      </c>
      <c r="F907" s="385">
        <v>1</v>
      </c>
      <c r="G907" s="62">
        <v>0</v>
      </c>
      <c r="H907" s="95">
        <v>1</v>
      </c>
      <c r="I907" s="96">
        <v>1</v>
      </c>
      <c r="J907" s="62">
        <v>1</v>
      </c>
      <c r="K907" s="95">
        <v>0</v>
      </c>
      <c r="L907" s="96">
        <v>1</v>
      </c>
      <c r="M907" s="75">
        <v>0</v>
      </c>
      <c r="N907" s="75">
        <v>6</v>
      </c>
      <c r="O907" s="195"/>
      <c r="P907" s="15"/>
      <c r="Q907" s="12"/>
      <c r="R907" s="12"/>
      <c r="S907" s="12"/>
      <c r="T907" s="12"/>
      <c r="U907" s="12"/>
      <c r="V907" s="12"/>
      <c r="W907" s="12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485"/>
    </row>
    <row r="908" spans="1:34" s="166" customFormat="1" ht="12" customHeight="1" x14ac:dyDescent="0.2">
      <c r="A908" s="23">
        <v>1</v>
      </c>
      <c r="B908" s="15"/>
      <c r="C908" s="310" t="s">
        <v>61</v>
      </c>
      <c r="D908" s="11" t="s">
        <v>62</v>
      </c>
      <c r="E908" s="502">
        <v>2009</v>
      </c>
      <c r="F908" s="385">
        <v>2</v>
      </c>
      <c r="G908" s="62">
        <v>0</v>
      </c>
      <c r="H908" s="95">
        <v>2</v>
      </c>
      <c r="I908" s="96">
        <v>2</v>
      </c>
      <c r="J908" s="62">
        <v>0</v>
      </c>
      <c r="K908" s="90">
        <v>0</v>
      </c>
      <c r="L908" s="378">
        <f>J908+K908</f>
        <v>0</v>
      </c>
      <c r="M908" s="75">
        <v>2</v>
      </c>
      <c r="N908" s="75">
        <v>5</v>
      </c>
      <c r="O908" s="194" t="s">
        <v>5</v>
      </c>
      <c r="P908" s="15"/>
      <c r="Q908" s="12"/>
      <c r="R908" s="12"/>
      <c r="S908" s="12"/>
      <c r="T908" s="12"/>
      <c r="U908" s="12"/>
      <c r="V908" s="12"/>
      <c r="W908" s="12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485"/>
    </row>
    <row r="909" spans="1:34" s="166" customFormat="1" ht="12" customHeight="1" x14ac:dyDescent="0.2">
      <c r="A909" s="23">
        <v>1</v>
      </c>
      <c r="B909" s="15"/>
      <c r="C909" s="310"/>
      <c r="D909" s="11"/>
      <c r="E909" s="503">
        <v>2010</v>
      </c>
      <c r="F909" s="385">
        <v>3</v>
      </c>
      <c r="G909" s="444">
        <v>0</v>
      </c>
      <c r="H909" s="445">
        <v>0</v>
      </c>
      <c r="I909" s="446">
        <f>SUM(H909,G909)</f>
        <v>0</v>
      </c>
      <c r="J909" s="444">
        <v>0</v>
      </c>
      <c r="K909" s="447">
        <v>0</v>
      </c>
      <c r="L909" s="378">
        <f>J909+K909</f>
        <v>0</v>
      </c>
      <c r="M909" s="443">
        <v>0</v>
      </c>
      <c r="N909" s="443">
        <v>4</v>
      </c>
      <c r="O909" s="194" t="s">
        <v>5</v>
      </c>
      <c r="P909" s="15"/>
      <c r="Q909" s="12"/>
      <c r="R909" s="12"/>
      <c r="S909" s="12"/>
      <c r="T909" s="12"/>
      <c r="U909" s="12"/>
      <c r="V909" s="12"/>
      <c r="W909" s="12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476"/>
    </row>
    <row r="910" spans="1:34" s="484" customFormat="1" ht="12" customHeight="1" x14ac:dyDescent="0.2">
      <c r="A910" s="23"/>
      <c r="B910" s="15"/>
      <c r="C910" s="310"/>
      <c r="D910" s="11"/>
      <c r="E910" s="503">
        <v>2011</v>
      </c>
      <c r="F910" s="385"/>
      <c r="G910" s="444">
        <v>0</v>
      </c>
      <c r="H910" s="445">
        <v>2</v>
      </c>
      <c r="I910" s="446">
        <f>SUM(H910,G910)</f>
        <v>2</v>
      </c>
      <c r="J910" s="444">
        <v>0</v>
      </c>
      <c r="K910" s="447">
        <v>1</v>
      </c>
      <c r="L910" s="378">
        <f>J910+K910</f>
        <v>1</v>
      </c>
      <c r="M910" s="443">
        <v>0</v>
      </c>
      <c r="N910" s="443">
        <v>5</v>
      </c>
      <c r="O910" s="575"/>
      <c r="P910" s="64"/>
      <c r="Q910" s="303"/>
      <c r="R910" s="303"/>
      <c r="S910" s="303"/>
      <c r="T910" s="303"/>
      <c r="U910" s="303"/>
      <c r="V910" s="303"/>
      <c r="W910" s="303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476">
        <f>N909+L910-M910</f>
        <v>5</v>
      </c>
    </row>
    <row r="911" spans="1:34" s="484" customFormat="1" ht="12" customHeight="1" x14ac:dyDescent="0.2">
      <c r="A911" s="23"/>
      <c r="B911" s="15"/>
      <c r="C911" s="310"/>
      <c r="D911" s="11"/>
      <c r="E911" s="503" t="s">
        <v>383</v>
      </c>
      <c r="F911" s="385"/>
      <c r="G911" s="376">
        <v>0</v>
      </c>
      <c r="H911" s="377">
        <v>5</v>
      </c>
      <c r="I911" s="378">
        <v>5</v>
      </c>
      <c r="J911" s="379">
        <v>0</v>
      </c>
      <c r="K911" s="377">
        <v>3</v>
      </c>
      <c r="L911" s="378">
        <f>J911+K911</f>
        <v>3</v>
      </c>
      <c r="M911" s="380">
        <v>0</v>
      </c>
      <c r="N911" s="380">
        <v>8</v>
      </c>
      <c r="O911" s="575"/>
      <c r="P911" s="64"/>
      <c r="Q911" s="303"/>
      <c r="R911" s="303"/>
      <c r="S911" s="303"/>
      <c r="T911" s="303"/>
      <c r="U911" s="303"/>
      <c r="V911" s="303"/>
      <c r="W911" s="303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476">
        <f>N910+L911-M911</f>
        <v>8</v>
      </c>
    </row>
    <row r="912" spans="1:34" s="484" customFormat="1" ht="12" customHeight="1" x14ac:dyDescent="0.2">
      <c r="A912" s="23"/>
      <c r="B912" s="15"/>
      <c r="C912" s="310"/>
      <c r="D912" s="11"/>
      <c r="E912" s="503">
        <v>2013</v>
      </c>
      <c r="F912" s="385"/>
      <c r="G912" s="377">
        <v>6</v>
      </c>
      <c r="H912" s="377">
        <v>9</v>
      </c>
      <c r="I912" s="378">
        <v>15</v>
      </c>
      <c r="J912" s="379">
        <v>0</v>
      </c>
      <c r="K912" s="377">
        <v>0</v>
      </c>
      <c r="L912" s="378">
        <f>J912+K912</f>
        <v>0</v>
      </c>
      <c r="M912" s="380">
        <v>0</v>
      </c>
      <c r="N912" s="380">
        <v>6</v>
      </c>
      <c r="O912" s="575"/>
      <c r="P912" s="64"/>
      <c r="Q912" s="303"/>
      <c r="R912" s="303"/>
      <c r="S912" s="303"/>
      <c r="T912" s="303"/>
      <c r="U912" s="303"/>
      <c r="V912" s="303"/>
      <c r="W912" s="303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476"/>
    </row>
    <row r="913" spans="1:34" s="191" customFormat="1" ht="6.75" customHeight="1" x14ac:dyDescent="0.2">
      <c r="A913" s="23"/>
      <c r="B913" s="15"/>
      <c r="C913" s="310"/>
      <c r="D913" s="11"/>
      <c r="E913" s="503"/>
      <c r="F913" s="385">
        <v>4</v>
      </c>
      <c r="G913" s="62"/>
      <c r="H913" s="95"/>
      <c r="I913" s="96"/>
      <c r="J913" s="62"/>
      <c r="K913" s="95"/>
      <c r="L913" s="96"/>
      <c r="M913" s="75"/>
      <c r="N913" s="75"/>
      <c r="O913" s="195"/>
      <c r="P913" s="15"/>
      <c r="Q913" s="12"/>
      <c r="R913" s="12"/>
      <c r="S913" s="12"/>
      <c r="T913" s="12"/>
      <c r="U913" s="12"/>
      <c r="V913" s="12"/>
      <c r="W913" s="12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485"/>
    </row>
    <row r="914" spans="1:34" s="191" customFormat="1" ht="12" hidden="1" customHeight="1" x14ac:dyDescent="0.2">
      <c r="A914" s="23">
        <v>1</v>
      </c>
      <c r="B914" s="15"/>
      <c r="C914" s="310"/>
      <c r="D914" s="11" t="s">
        <v>101</v>
      </c>
      <c r="E914" s="503">
        <v>1964</v>
      </c>
      <c r="F914" s="385">
        <v>5</v>
      </c>
      <c r="G914" s="62"/>
      <c r="H914" s="95"/>
      <c r="I914" s="96"/>
      <c r="J914" s="62"/>
      <c r="K914" s="95"/>
      <c r="L914" s="96"/>
      <c r="M914" s="75"/>
      <c r="N914" s="75">
        <v>685</v>
      </c>
      <c r="O914" s="195" t="s">
        <v>5</v>
      </c>
      <c r="P914" s="15"/>
      <c r="Q914" s="13"/>
      <c r="R914" s="12"/>
      <c r="S914" s="12"/>
      <c r="T914" s="13"/>
      <c r="U914" s="12"/>
      <c r="V914" s="12"/>
      <c r="W914" s="14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485"/>
    </row>
    <row r="915" spans="1:34" s="191" customFormat="1" ht="12" hidden="1" customHeight="1" x14ac:dyDescent="0.2">
      <c r="A915" s="23">
        <v>1</v>
      </c>
      <c r="B915" s="15"/>
      <c r="C915" s="310" t="s">
        <v>32</v>
      </c>
      <c r="D915" s="11" t="s">
        <v>101</v>
      </c>
      <c r="E915" s="503">
        <v>1965</v>
      </c>
      <c r="F915" s="385">
        <v>6</v>
      </c>
      <c r="G915" s="62"/>
      <c r="H915" s="95"/>
      <c r="I915" s="96"/>
      <c r="J915" s="62"/>
      <c r="K915" s="95"/>
      <c r="L915" s="96"/>
      <c r="M915" s="75"/>
      <c r="N915" s="75">
        <v>781</v>
      </c>
      <c r="O915" s="195" t="s">
        <v>5</v>
      </c>
      <c r="P915" s="15"/>
      <c r="Q915" s="13"/>
      <c r="R915" s="12"/>
      <c r="S915" s="12"/>
      <c r="T915" s="13"/>
      <c r="U915" s="12"/>
      <c r="V915" s="12"/>
      <c r="W915" s="14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485"/>
    </row>
    <row r="916" spans="1:34" s="191" customFormat="1" ht="12" hidden="1" customHeight="1" x14ac:dyDescent="0.2">
      <c r="A916" s="23">
        <v>1</v>
      </c>
      <c r="B916" s="15"/>
      <c r="C916" s="310" t="s">
        <v>32</v>
      </c>
      <c r="D916" s="11" t="s">
        <v>101</v>
      </c>
      <c r="E916" s="503">
        <v>1966</v>
      </c>
      <c r="F916" s="385">
        <v>7</v>
      </c>
      <c r="G916" s="62"/>
      <c r="H916" s="95"/>
      <c r="I916" s="96"/>
      <c r="J916" s="62"/>
      <c r="K916" s="95"/>
      <c r="L916" s="96"/>
      <c r="M916" s="75"/>
      <c r="N916" s="75">
        <v>868</v>
      </c>
      <c r="O916" s="195" t="s">
        <v>5</v>
      </c>
      <c r="P916" s="15"/>
      <c r="Q916" s="13"/>
      <c r="R916" s="12"/>
      <c r="S916" s="12"/>
      <c r="T916" s="13"/>
      <c r="U916" s="12"/>
      <c r="V916" s="12"/>
      <c r="W916" s="14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485"/>
    </row>
    <row r="917" spans="1:34" s="191" customFormat="1" ht="12" hidden="1" customHeight="1" x14ac:dyDescent="0.2">
      <c r="A917" s="23">
        <v>1</v>
      </c>
      <c r="B917" s="15"/>
      <c r="C917" s="310" t="s">
        <v>32</v>
      </c>
      <c r="D917" s="11" t="s">
        <v>101</v>
      </c>
      <c r="E917" s="503">
        <v>1967</v>
      </c>
      <c r="F917" s="385">
        <v>8</v>
      </c>
      <c r="G917" s="62"/>
      <c r="H917" s="95"/>
      <c r="I917" s="96"/>
      <c r="J917" s="62"/>
      <c r="K917" s="95"/>
      <c r="L917" s="96"/>
      <c r="M917" s="75"/>
      <c r="N917" s="75">
        <v>797</v>
      </c>
      <c r="O917" s="195" t="s">
        <v>5</v>
      </c>
      <c r="P917" s="15"/>
      <c r="Q917" s="13"/>
      <c r="R917" s="12"/>
      <c r="S917" s="12"/>
      <c r="T917" s="13"/>
      <c r="U917" s="12"/>
      <c r="V917" s="12"/>
      <c r="W917" s="14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485"/>
    </row>
    <row r="918" spans="1:34" s="191" customFormat="1" ht="12" hidden="1" customHeight="1" x14ac:dyDescent="0.2">
      <c r="A918" s="23">
        <v>1</v>
      </c>
      <c r="B918" s="15"/>
      <c r="C918" s="310" t="s">
        <v>32</v>
      </c>
      <c r="D918" s="11" t="s">
        <v>101</v>
      </c>
      <c r="E918" s="503">
        <v>1968</v>
      </c>
      <c r="F918" s="385">
        <v>9</v>
      </c>
      <c r="G918" s="62"/>
      <c r="H918" s="95"/>
      <c r="I918" s="96"/>
      <c r="J918" s="62"/>
      <c r="K918" s="95"/>
      <c r="L918" s="96"/>
      <c r="M918" s="75"/>
      <c r="N918" s="75">
        <v>730</v>
      </c>
      <c r="O918" s="195" t="s">
        <v>5</v>
      </c>
      <c r="P918" s="15"/>
      <c r="Q918" s="13"/>
      <c r="R918" s="12"/>
      <c r="S918" s="12"/>
      <c r="T918" s="13"/>
      <c r="U918" s="12"/>
      <c r="V918" s="12"/>
      <c r="W918" s="14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485"/>
    </row>
    <row r="919" spans="1:34" s="191" customFormat="1" ht="12" hidden="1" customHeight="1" x14ac:dyDescent="0.2">
      <c r="A919" s="23">
        <v>1</v>
      </c>
      <c r="B919" s="15"/>
      <c r="C919" s="310" t="s">
        <v>32</v>
      </c>
      <c r="D919" s="11" t="s">
        <v>101</v>
      </c>
      <c r="E919" s="503">
        <v>1969</v>
      </c>
      <c r="F919" s="385">
        <v>10</v>
      </c>
      <c r="G919" s="62"/>
      <c r="H919" s="95"/>
      <c r="I919" s="96"/>
      <c r="J919" s="62"/>
      <c r="K919" s="95"/>
      <c r="L919" s="96"/>
      <c r="M919" s="75"/>
      <c r="N919" s="75">
        <v>732</v>
      </c>
      <c r="O919" s="195" t="s">
        <v>5</v>
      </c>
      <c r="P919" s="15"/>
      <c r="Q919" s="13"/>
      <c r="R919" s="12"/>
      <c r="S919" s="12"/>
      <c r="T919" s="13"/>
      <c r="U919" s="12"/>
      <c r="V919" s="12"/>
      <c r="W919" s="14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485"/>
    </row>
    <row r="920" spans="1:34" s="191" customFormat="1" ht="12" hidden="1" customHeight="1" x14ac:dyDescent="0.2">
      <c r="A920" s="23">
        <v>1</v>
      </c>
      <c r="B920" s="15"/>
      <c r="C920" s="310" t="s">
        <v>32</v>
      </c>
      <c r="D920" s="11" t="s">
        <v>101</v>
      </c>
      <c r="E920" s="503">
        <v>1970</v>
      </c>
      <c r="F920" s="385">
        <v>11</v>
      </c>
      <c r="G920" s="62"/>
      <c r="H920" s="95"/>
      <c r="I920" s="96"/>
      <c r="J920" s="62"/>
      <c r="K920" s="95"/>
      <c r="L920" s="96"/>
      <c r="M920" s="75"/>
      <c r="N920" s="75">
        <v>1013</v>
      </c>
      <c r="O920" s="195" t="s">
        <v>5</v>
      </c>
      <c r="P920" s="15"/>
      <c r="Q920" s="13"/>
      <c r="R920" s="12"/>
      <c r="S920" s="12"/>
      <c r="T920" s="13"/>
      <c r="U920" s="12"/>
      <c r="V920" s="12"/>
      <c r="W920" s="14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485"/>
    </row>
    <row r="921" spans="1:34" s="191" customFormat="1" ht="12" hidden="1" customHeight="1" x14ac:dyDescent="0.2">
      <c r="A921" s="23">
        <v>1</v>
      </c>
      <c r="B921" s="15"/>
      <c r="C921" s="310" t="s">
        <v>32</v>
      </c>
      <c r="D921" s="11" t="s">
        <v>101</v>
      </c>
      <c r="E921" s="503">
        <v>1971</v>
      </c>
      <c r="F921" s="385">
        <v>12</v>
      </c>
      <c r="G921" s="62"/>
      <c r="H921" s="95"/>
      <c r="I921" s="96"/>
      <c r="J921" s="62"/>
      <c r="K921" s="95"/>
      <c r="L921" s="96"/>
      <c r="M921" s="75"/>
      <c r="N921" s="75">
        <v>1046</v>
      </c>
      <c r="O921" s="195" t="s">
        <v>5</v>
      </c>
      <c r="P921" s="15"/>
      <c r="Q921" s="13"/>
      <c r="R921" s="12"/>
      <c r="S921" s="12"/>
      <c r="T921" s="13"/>
      <c r="U921" s="12"/>
      <c r="V921" s="12"/>
      <c r="W921" s="14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485"/>
    </row>
    <row r="922" spans="1:34" s="191" customFormat="1" ht="12" hidden="1" customHeight="1" x14ac:dyDescent="0.2">
      <c r="A922" s="23">
        <v>1</v>
      </c>
      <c r="B922" s="15"/>
      <c r="C922" s="310" t="s">
        <v>32</v>
      </c>
      <c r="D922" s="11" t="s">
        <v>101</v>
      </c>
      <c r="E922" s="503">
        <v>1972</v>
      </c>
      <c r="F922" s="385">
        <v>13</v>
      </c>
      <c r="G922" s="62"/>
      <c r="H922" s="95"/>
      <c r="I922" s="96"/>
      <c r="J922" s="62"/>
      <c r="K922" s="95"/>
      <c r="L922" s="96"/>
      <c r="M922" s="75"/>
      <c r="N922" s="75">
        <v>1178</v>
      </c>
      <c r="O922" s="195" t="s">
        <v>5</v>
      </c>
      <c r="P922" s="15"/>
      <c r="Q922" s="13"/>
      <c r="R922" s="12"/>
      <c r="S922" s="12"/>
      <c r="T922" s="13"/>
      <c r="U922" s="12"/>
      <c r="V922" s="12"/>
      <c r="W922" s="14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485"/>
    </row>
    <row r="923" spans="1:34" s="191" customFormat="1" ht="12" hidden="1" customHeight="1" x14ac:dyDescent="0.2">
      <c r="A923" s="23">
        <v>1</v>
      </c>
      <c r="B923" s="15"/>
      <c r="C923" s="310" t="s">
        <v>32</v>
      </c>
      <c r="D923" s="11" t="s">
        <v>101</v>
      </c>
      <c r="E923" s="503">
        <v>1973</v>
      </c>
      <c r="F923" s="385">
        <v>14</v>
      </c>
      <c r="G923" s="62"/>
      <c r="H923" s="95"/>
      <c r="I923" s="96"/>
      <c r="J923" s="62"/>
      <c r="K923" s="95"/>
      <c r="L923" s="96"/>
      <c r="M923" s="75"/>
      <c r="N923" s="75">
        <v>1216</v>
      </c>
      <c r="O923" s="195" t="s">
        <v>5</v>
      </c>
      <c r="P923" s="15"/>
      <c r="Q923" s="13"/>
      <c r="R923" s="12"/>
      <c r="S923" s="12"/>
      <c r="T923" s="13"/>
      <c r="U923" s="12"/>
      <c r="V923" s="12"/>
      <c r="W923" s="14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485"/>
    </row>
    <row r="924" spans="1:34" s="191" customFormat="1" ht="12" hidden="1" customHeight="1" x14ac:dyDescent="0.2">
      <c r="A924" s="23">
        <v>1</v>
      </c>
      <c r="B924" s="15"/>
      <c r="C924" s="310" t="s">
        <v>32</v>
      </c>
      <c r="D924" s="11" t="s">
        <v>101</v>
      </c>
      <c r="E924" s="503">
        <v>1974</v>
      </c>
      <c r="F924" s="385">
        <v>15</v>
      </c>
      <c r="G924" s="62"/>
      <c r="H924" s="95"/>
      <c r="I924" s="96"/>
      <c r="J924" s="62"/>
      <c r="K924" s="95"/>
      <c r="L924" s="96"/>
      <c r="M924" s="75"/>
      <c r="N924" s="75">
        <v>1299</v>
      </c>
      <c r="O924" s="195" t="s">
        <v>5</v>
      </c>
      <c r="P924" s="15"/>
      <c r="Q924" s="13"/>
      <c r="R924" s="12"/>
      <c r="S924" s="12"/>
      <c r="T924" s="13"/>
      <c r="U924" s="12"/>
      <c r="V924" s="12"/>
      <c r="W924" s="14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485"/>
    </row>
    <row r="925" spans="1:34" s="191" customFormat="1" ht="12" hidden="1" customHeight="1" x14ac:dyDescent="0.2">
      <c r="A925" s="23">
        <v>1</v>
      </c>
      <c r="B925" s="15"/>
      <c r="C925" s="310" t="s">
        <v>32</v>
      </c>
      <c r="D925" s="11" t="s">
        <v>101</v>
      </c>
      <c r="E925" s="503">
        <v>1975</v>
      </c>
      <c r="F925" s="385">
        <v>16</v>
      </c>
      <c r="G925" s="62"/>
      <c r="H925" s="95"/>
      <c r="I925" s="96"/>
      <c r="J925" s="62"/>
      <c r="K925" s="95"/>
      <c r="L925" s="96"/>
      <c r="M925" s="75"/>
      <c r="N925" s="75">
        <v>1369</v>
      </c>
      <c r="O925" s="195" t="s">
        <v>5</v>
      </c>
      <c r="P925" s="15"/>
      <c r="Q925" s="13"/>
      <c r="R925" s="12"/>
      <c r="S925" s="12"/>
      <c r="T925" s="13"/>
      <c r="U925" s="12"/>
      <c r="V925" s="12"/>
      <c r="W925" s="14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485"/>
    </row>
    <row r="926" spans="1:34" s="191" customFormat="1" ht="12" hidden="1" customHeight="1" x14ac:dyDescent="0.2">
      <c r="A926" s="23">
        <v>1</v>
      </c>
      <c r="B926" s="15"/>
      <c r="C926" s="310" t="s">
        <v>32</v>
      </c>
      <c r="D926" s="11" t="s">
        <v>101</v>
      </c>
      <c r="E926" s="503">
        <v>1976</v>
      </c>
      <c r="F926" s="385">
        <v>17</v>
      </c>
      <c r="G926" s="62"/>
      <c r="H926" s="95"/>
      <c r="I926" s="96"/>
      <c r="J926" s="62"/>
      <c r="K926" s="95"/>
      <c r="L926" s="96"/>
      <c r="M926" s="75"/>
      <c r="N926" s="75">
        <v>1502</v>
      </c>
      <c r="O926" s="195" t="s">
        <v>5</v>
      </c>
      <c r="P926" s="15"/>
      <c r="Q926" s="13"/>
      <c r="R926" s="12"/>
      <c r="S926" s="12"/>
      <c r="T926" s="13"/>
      <c r="U926" s="12"/>
      <c r="V926" s="12"/>
      <c r="W926" s="14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485"/>
    </row>
    <row r="927" spans="1:34" s="191" customFormat="1" ht="12" hidden="1" customHeight="1" x14ac:dyDescent="0.2">
      <c r="A927" s="23">
        <v>1</v>
      </c>
      <c r="B927" s="15"/>
      <c r="C927" s="310" t="s">
        <v>32</v>
      </c>
      <c r="D927" s="11" t="s">
        <v>101</v>
      </c>
      <c r="E927" s="503">
        <v>1977</v>
      </c>
      <c r="F927" s="385">
        <v>18</v>
      </c>
      <c r="G927" s="62"/>
      <c r="H927" s="95"/>
      <c r="I927" s="96"/>
      <c r="J927" s="62"/>
      <c r="K927" s="95"/>
      <c r="L927" s="96"/>
      <c r="M927" s="75"/>
      <c r="N927" s="75">
        <v>1646</v>
      </c>
      <c r="O927" s="195" t="s">
        <v>5</v>
      </c>
      <c r="P927" s="15"/>
      <c r="Q927" s="13"/>
      <c r="R927" s="12"/>
      <c r="S927" s="12"/>
      <c r="T927" s="13"/>
      <c r="U927" s="12"/>
      <c r="V927" s="12"/>
      <c r="W927" s="14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485"/>
    </row>
    <row r="928" spans="1:34" s="191" customFormat="1" ht="12" hidden="1" customHeight="1" x14ac:dyDescent="0.2">
      <c r="A928" s="23">
        <v>1</v>
      </c>
      <c r="B928" s="15"/>
      <c r="C928" s="310" t="s">
        <v>32</v>
      </c>
      <c r="D928" s="11" t="s">
        <v>101</v>
      </c>
      <c r="E928" s="503">
        <v>1978</v>
      </c>
      <c r="F928" s="385">
        <v>19</v>
      </c>
      <c r="G928" s="62"/>
      <c r="H928" s="95"/>
      <c r="I928" s="96"/>
      <c r="J928" s="62"/>
      <c r="K928" s="95"/>
      <c r="L928" s="96"/>
      <c r="M928" s="75"/>
      <c r="N928" s="75">
        <v>1732</v>
      </c>
      <c r="O928" s="195" t="s">
        <v>5</v>
      </c>
      <c r="P928" s="15"/>
      <c r="Q928" s="13"/>
      <c r="R928" s="12"/>
      <c r="S928" s="12"/>
      <c r="T928" s="13"/>
      <c r="U928" s="12"/>
      <c r="V928" s="12"/>
      <c r="W928" s="14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485"/>
    </row>
    <row r="929" spans="1:34" s="191" customFormat="1" ht="12" hidden="1" customHeight="1" x14ac:dyDescent="0.2">
      <c r="A929" s="23">
        <v>1</v>
      </c>
      <c r="B929" s="15"/>
      <c r="C929" s="310" t="s">
        <v>32</v>
      </c>
      <c r="D929" s="11" t="s">
        <v>101</v>
      </c>
      <c r="E929" s="503">
        <v>1979</v>
      </c>
      <c r="F929" s="385">
        <v>20</v>
      </c>
      <c r="G929" s="62"/>
      <c r="H929" s="95"/>
      <c r="I929" s="96"/>
      <c r="J929" s="62"/>
      <c r="K929" s="95"/>
      <c r="L929" s="96"/>
      <c r="M929" s="75"/>
      <c r="N929" s="75">
        <v>1772</v>
      </c>
      <c r="O929" s="195" t="s">
        <v>5</v>
      </c>
      <c r="P929" s="15"/>
      <c r="Q929" s="13"/>
      <c r="R929" s="12"/>
      <c r="S929" s="12"/>
      <c r="T929" s="13"/>
      <c r="U929" s="12"/>
      <c r="V929" s="12"/>
      <c r="W929" s="14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485"/>
    </row>
    <row r="930" spans="1:34" s="191" customFormat="1" ht="12" hidden="1" customHeight="1" x14ac:dyDescent="0.2">
      <c r="A930" s="23">
        <v>1</v>
      </c>
      <c r="B930" s="15"/>
      <c r="C930" s="310" t="s">
        <v>32</v>
      </c>
      <c r="D930" s="11" t="s">
        <v>101</v>
      </c>
      <c r="E930" s="503">
        <v>1980</v>
      </c>
      <c r="F930" s="385">
        <v>21</v>
      </c>
      <c r="G930" s="62"/>
      <c r="H930" s="95"/>
      <c r="I930" s="96"/>
      <c r="J930" s="62"/>
      <c r="K930" s="95"/>
      <c r="L930" s="96"/>
      <c r="M930" s="75"/>
      <c r="N930" s="75">
        <v>1912</v>
      </c>
      <c r="O930" s="195" t="s">
        <v>5</v>
      </c>
      <c r="P930" s="15"/>
      <c r="Q930" s="13"/>
      <c r="R930" s="12"/>
      <c r="S930" s="12"/>
      <c r="T930" s="13"/>
      <c r="U930" s="12"/>
      <c r="V930" s="12"/>
      <c r="W930" s="14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485"/>
    </row>
    <row r="931" spans="1:34" s="191" customFormat="1" ht="12" hidden="1" customHeight="1" x14ac:dyDescent="0.2">
      <c r="A931" s="23">
        <v>1</v>
      </c>
      <c r="B931" s="15"/>
      <c r="C931" s="310" t="s">
        <v>32</v>
      </c>
      <c r="D931" s="11" t="s">
        <v>101</v>
      </c>
      <c r="E931" s="503">
        <v>1981</v>
      </c>
      <c r="F931" s="385">
        <v>22</v>
      </c>
      <c r="G931" s="62"/>
      <c r="H931" s="95"/>
      <c r="I931" s="96"/>
      <c r="J931" s="62"/>
      <c r="K931" s="95"/>
      <c r="L931" s="96"/>
      <c r="M931" s="75"/>
      <c r="N931" s="75">
        <v>1997</v>
      </c>
      <c r="O931" s="195" t="s">
        <v>5</v>
      </c>
      <c r="P931" s="15"/>
      <c r="Q931" s="13"/>
      <c r="R931" s="12"/>
      <c r="S931" s="12"/>
      <c r="T931" s="13"/>
      <c r="U931" s="12"/>
      <c r="V931" s="12"/>
      <c r="W931" s="14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485"/>
    </row>
    <row r="932" spans="1:34" s="191" customFormat="1" ht="12" hidden="1" customHeight="1" x14ac:dyDescent="0.2">
      <c r="A932" s="23">
        <v>1</v>
      </c>
      <c r="B932" s="15"/>
      <c r="C932" s="310" t="s">
        <v>32</v>
      </c>
      <c r="D932" s="11" t="s">
        <v>101</v>
      </c>
      <c r="E932" s="503">
        <v>1982</v>
      </c>
      <c r="F932" s="385">
        <v>23</v>
      </c>
      <c r="G932" s="62"/>
      <c r="H932" s="95"/>
      <c r="I932" s="96"/>
      <c r="J932" s="62"/>
      <c r="K932" s="95"/>
      <c r="L932" s="96"/>
      <c r="M932" s="75"/>
      <c r="N932" s="75">
        <v>2108</v>
      </c>
      <c r="O932" s="195" t="s">
        <v>5</v>
      </c>
      <c r="P932" s="15"/>
      <c r="Q932" s="13"/>
      <c r="R932" s="12"/>
      <c r="S932" s="12"/>
      <c r="T932" s="13"/>
      <c r="U932" s="12"/>
      <c r="V932" s="12"/>
      <c r="W932" s="14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485"/>
    </row>
    <row r="933" spans="1:34" s="191" customFormat="1" ht="12" hidden="1" customHeight="1" x14ac:dyDescent="0.2">
      <c r="A933" s="23">
        <v>1</v>
      </c>
      <c r="B933" s="15"/>
      <c r="C933" s="310" t="s">
        <v>32</v>
      </c>
      <c r="D933" s="11" t="s">
        <v>101</v>
      </c>
      <c r="E933" s="503">
        <v>1983</v>
      </c>
      <c r="F933" s="385">
        <v>24</v>
      </c>
      <c r="G933" s="62"/>
      <c r="H933" s="95"/>
      <c r="I933" s="96"/>
      <c r="J933" s="62"/>
      <c r="K933" s="95"/>
      <c r="L933" s="96"/>
      <c r="M933" s="75"/>
      <c r="N933" s="75">
        <v>2146</v>
      </c>
      <c r="O933" s="195" t="s">
        <v>5</v>
      </c>
      <c r="P933" s="15"/>
      <c r="Q933" s="13"/>
      <c r="R933" s="12"/>
      <c r="S933" s="12"/>
      <c r="T933" s="13"/>
      <c r="U933" s="12"/>
      <c r="V933" s="12"/>
      <c r="W933" s="14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485"/>
    </row>
    <row r="934" spans="1:34" s="191" customFormat="1" ht="12" hidden="1" customHeight="1" x14ac:dyDescent="0.2">
      <c r="A934" s="23">
        <v>1</v>
      </c>
      <c r="B934" s="23" t="s">
        <v>120</v>
      </c>
      <c r="C934" s="310" t="s">
        <v>32</v>
      </c>
      <c r="D934" s="11" t="s">
        <v>101</v>
      </c>
      <c r="E934" s="503">
        <v>1984</v>
      </c>
      <c r="F934" s="385">
        <v>25</v>
      </c>
      <c r="G934" s="444">
        <v>632</v>
      </c>
      <c r="H934" s="445">
        <v>286</v>
      </c>
      <c r="I934" s="446">
        <v>918</v>
      </c>
      <c r="J934" s="444">
        <v>241</v>
      </c>
      <c r="K934" s="445">
        <v>75</v>
      </c>
      <c r="L934" s="446">
        <v>316</v>
      </c>
      <c r="M934" s="77">
        <v>264</v>
      </c>
      <c r="N934" s="77">
        <v>2198</v>
      </c>
      <c r="O934" s="194"/>
      <c r="P934" s="26"/>
      <c r="Q934" s="5"/>
      <c r="R934" s="4"/>
      <c r="S934" s="4"/>
      <c r="T934" s="5"/>
      <c r="U934" s="4"/>
      <c r="V934" s="4"/>
      <c r="W934" s="6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485"/>
    </row>
    <row r="935" spans="1:34" s="191" customFormat="1" ht="12" hidden="1" customHeight="1" x14ac:dyDescent="0.2">
      <c r="A935" s="23">
        <v>1</v>
      </c>
      <c r="B935" s="23" t="s">
        <v>120</v>
      </c>
      <c r="C935" s="310" t="s">
        <v>32</v>
      </c>
      <c r="D935" s="11" t="s">
        <v>101</v>
      </c>
      <c r="E935" s="503">
        <v>1985</v>
      </c>
      <c r="F935" s="385">
        <v>26</v>
      </c>
      <c r="G935" s="444">
        <v>674</v>
      </c>
      <c r="H935" s="445">
        <v>278</v>
      </c>
      <c r="I935" s="446">
        <v>952</v>
      </c>
      <c r="J935" s="444">
        <v>391</v>
      </c>
      <c r="K935" s="445">
        <v>154</v>
      </c>
      <c r="L935" s="446">
        <v>545</v>
      </c>
      <c r="M935" s="77">
        <v>280</v>
      </c>
      <c r="N935" s="77">
        <v>2463</v>
      </c>
      <c r="O935" s="194"/>
      <c r="P935" s="26"/>
      <c r="Q935" s="5"/>
      <c r="R935" s="4"/>
      <c r="S935" s="4"/>
      <c r="T935" s="5"/>
      <c r="U935" s="4"/>
      <c r="V935" s="4"/>
      <c r="W935" s="6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485"/>
    </row>
    <row r="936" spans="1:34" s="191" customFormat="1" ht="12" hidden="1" customHeight="1" x14ac:dyDescent="0.2">
      <c r="A936" s="23">
        <v>1</v>
      </c>
      <c r="B936" s="23" t="s">
        <v>120</v>
      </c>
      <c r="C936" s="310" t="s">
        <v>32</v>
      </c>
      <c r="D936" s="11" t="s">
        <v>101</v>
      </c>
      <c r="E936" s="503">
        <v>1986</v>
      </c>
      <c r="F936" s="385">
        <v>27</v>
      </c>
      <c r="G936" s="444">
        <v>705</v>
      </c>
      <c r="H936" s="445">
        <v>305</v>
      </c>
      <c r="I936" s="446">
        <v>1010</v>
      </c>
      <c r="J936" s="444">
        <v>394</v>
      </c>
      <c r="K936" s="445">
        <v>123</v>
      </c>
      <c r="L936" s="446">
        <v>517</v>
      </c>
      <c r="M936" s="77">
        <v>298</v>
      </c>
      <c r="N936" s="77">
        <v>2500</v>
      </c>
      <c r="O936" s="194" t="s">
        <v>5</v>
      </c>
      <c r="P936" s="26"/>
      <c r="Q936" s="5"/>
      <c r="R936" s="4"/>
      <c r="S936" s="4"/>
      <c r="T936" s="5"/>
      <c r="U936" s="4"/>
      <c r="V936" s="4"/>
      <c r="W936" s="6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485"/>
    </row>
    <row r="937" spans="1:34" s="191" customFormat="1" ht="12" hidden="1" customHeight="1" x14ac:dyDescent="0.2">
      <c r="A937" s="23">
        <v>1</v>
      </c>
      <c r="B937" s="23" t="s">
        <v>120</v>
      </c>
      <c r="C937" s="310" t="s">
        <v>32</v>
      </c>
      <c r="D937" s="11" t="s">
        <v>101</v>
      </c>
      <c r="E937" s="506">
        <v>1987</v>
      </c>
      <c r="F937" s="385">
        <v>28</v>
      </c>
      <c r="G937" s="444">
        <v>0</v>
      </c>
      <c r="H937" s="445">
        <v>0</v>
      </c>
      <c r="I937" s="446">
        <v>0</v>
      </c>
      <c r="J937" s="444">
        <v>0</v>
      </c>
      <c r="K937" s="445">
        <v>0</v>
      </c>
      <c r="L937" s="446">
        <v>0</v>
      </c>
      <c r="M937" s="79">
        <v>0</v>
      </c>
      <c r="N937" s="443">
        <v>2600</v>
      </c>
      <c r="O937" s="194" t="s">
        <v>5</v>
      </c>
      <c r="P937" s="26"/>
      <c r="Q937" s="5"/>
      <c r="R937" s="4"/>
      <c r="S937" s="4"/>
      <c r="T937" s="5"/>
      <c r="U937" s="4"/>
      <c r="V937" s="4"/>
      <c r="W937" s="6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485"/>
    </row>
    <row r="938" spans="1:34" s="191" customFormat="1" ht="12" hidden="1" customHeight="1" x14ac:dyDescent="0.2">
      <c r="A938" s="23">
        <v>1</v>
      </c>
      <c r="B938" s="23" t="s">
        <v>120</v>
      </c>
      <c r="C938" s="310" t="s">
        <v>32</v>
      </c>
      <c r="D938" s="11" t="s">
        <v>101</v>
      </c>
      <c r="E938" s="503">
        <v>1988</v>
      </c>
      <c r="F938" s="385">
        <v>29</v>
      </c>
      <c r="G938" s="444">
        <v>804</v>
      </c>
      <c r="H938" s="445">
        <v>336</v>
      </c>
      <c r="I938" s="446">
        <v>1140</v>
      </c>
      <c r="J938" s="444">
        <v>482</v>
      </c>
      <c r="K938" s="445">
        <v>266</v>
      </c>
      <c r="L938" s="446">
        <v>748</v>
      </c>
      <c r="M938" s="77">
        <v>404</v>
      </c>
      <c r="N938" s="77">
        <v>3029</v>
      </c>
      <c r="O938" s="194" t="s">
        <v>5</v>
      </c>
      <c r="P938" s="26"/>
      <c r="Q938" s="5"/>
      <c r="R938" s="4"/>
      <c r="S938" s="4"/>
      <c r="T938" s="5"/>
      <c r="U938" s="4"/>
      <c r="V938" s="4"/>
      <c r="W938" s="6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485"/>
    </row>
    <row r="939" spans="1:34" s="191" customFormat="1" ht="12" hidden="1" customHeight="1" x14ac:dyDescent="0.2">
      <c r="A939" s="23">
        <v>1</v>
      </c>
      <c r="B939" s="23" t="s">
        <v>120</v>
      </c>
      <c r="C939" s="310" t="s">
        <v>32</v>
      </c>
      <c r="D939" s="11" t="s">
        <v>101</v>
      </c>
      <c r="E939" s="503">
        <v>1989</v>
      </c>
      <c r="F939" s="385">
        <v>30</v>
      </c>
      <c r="G939" s="444">
        <v>879</v>
      </c>
      <c r="H939" s="445">
        <v>369</v>
      </c>
      <c r="I939" s="446">
        <v>1248</v>
      </c>
      <c r="J939" s="444">
        <v>577</v>
      </c>
      <c r="K939" s="445">
        <v>293</v>
      </c>
      <c r="L939" s="446">
        <v>870</v>
      </c>
      <c r="M939" s="77">
        <v>646</v>
      </c>
      <c r="N939" s="77">
        <v>3338</v>
      </c>
      <c r="O939" s="194"/>
      <c r="P939" s="26"/>
      <c r="Q939" s="5"/>
      <c r="R939" s="4"/>
      <c r="S939" s="4"/>
      <c r="T939" s="5"/>
      <c r="U939" s="4"/>
      <c r="V939" s="4"/>
      <c r="W939" s="6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485"/>
    </row>
    <row r="940" spans="1:34" s="191" customFormat="1" ht="12" hidden="1" customHeight="1" x14ac:dyDescent="0.2">
      <c r="A940" s="23">
        <v>1</v>
      </c>
      <c r="B940" s="23" t="s">
        <v>120</v>
      </c>
      <c r="C940" s="310" t="s">
        <v>32</v>
      </c>
      <c r="D940" s="11" t="s">
        <v>101</v>
      </c>
      <c r="E940" s="503">
        <v>1990</v>
      </c>
      <c r="F940" s="385">
        <v>31</v>
      </c>
      <c r="G940" s="62">
        <v>971</v>
      </c>
      <c r="H940" s="95">
        <v>484</v>
      </c>
      <c r="I940" s="96">
        <v>1455</v>
      </c>
      <c r="J940" s="62">
        <v>541</v>
      </c>
      <c r="K940" s="95">
        <v>271</v>
      </c>
      <c r="L940" s="96">
        <v>812</v>
      </c>
      <c r="M940" s="75">
        <v>476</v>
      </c>
      <c r="N940" s="76">
        <v>3674</v>
      </c>
      <c r="O940" s="194"/>
      <c r="P940" s="26"/>
      <c r="Q940" s="5"/>
      <c r="R940" s="4"/>
      <c r="S940" s="4"/>
      <c r="T940" s="5"/>
      <c r="U940" s="4"/>
      <c r="V940" s="4"/>
      <c r="W940" s="6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485"/>
    </row>
    <row r="941" spans="1:34" s="191" customFormat="1" ht="12" hidden="1" customHeight="1" x14ac:dyDescent="0.2">
      <c r="A941" s="23">
        <v>1</v>
      </c>
      <c r="B941" s="23" t="s">
        <v>120</v>
      </c>
      <c r="C941" s="310" t="s">
        <v>32</v>
      </c>
      <c r="D941" s="11" t="s">
        <v>101</v>
      </c>
      <c r="E941" s="503">
        <v>1991</v>
      </c>
      <c r="F941" s="385">
        <v>32</v>
      </c>
      <c r="G941" s="62">
        <v>1000</v>
      </c>
      <c r="H941" s="95">
        <v>431</v>
      </c>
      <c r="I941" s="96">
        <v>1431</v>
      </c>
      <c r="J941" s="62">
        <v>563</v>
      </c>
      <c r="K941" s="95">
        <v>292</v>
      </c>
      <c r="L941" s="96">
        <v>855</v>
      </c>
      <c r="M941" s="75">
        <v>697</v>
      </c>
      <c r="N941" s="76">
        <v>3832</v>
      </c>
      <c r="O941" s="194"/>
      <c r="P941" s="26"/>
      <c r="Q941" s="5"/>
      <c r="R941" s="4"/>
      <c r="S941" s="4"/>
      <c r="T941" s="5"/>
      <c r="U941" s="4"/>
      <c r="V941" s="4"/>
      <c r="W941" s="6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485"/>
    </row>
    <row r="942" spans="1:34" s="191" customFormat="1" ht="12" hidden="1" customHeight="1" x14ac:dyDescent="0.2">
      <c r="A942" s="23">
        <v>1</v>
      </c>
      <c r="B942" s="23" t="s">
        <v>120</v>
      </c>
      <c r="C942" s="310" t="s">
        <v>32</v>
      </c>
      <c r="D942" s="11" t="s">
        <v>101</v>
      </c>
      <c r="E942" s="503">
        <v>1992</v>
      </c>
      <c r="F942" s="385">
        <v>33</v>
      </c>
      <c r="G942" s="62">
        <v>872</v>
      </c>
      <c r="H942" s="95">
        <v>529</v>
      </c>
      <c r="I942" s="96">
        <v>1401</v>
      </c>
      <c r="J942" s="62">
        <v>688</v>
      </c>
      <c r="K942" s="95">
        <v>285</v>
      </c>
      <c r="L942" s="96">
        <v>973</v>
      </c>
      <c r="M942" s="75">
        <v>683</v>
      </c>
      <c r="N942" s="76">
        <v>4122</v>
      </c>
      <c r="O942" s="194"/>
      <c r="P942" s="26"/>
      <c r="Q942" s="5"/>
      <c r="R942" s="4"/>
      <c r="S942" s="4"/>
      <c r="T942" s="5"/>
      <c r="U942" s="4"/>
      <c r="V942" s="4"/>
      <c r="W942" s="6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485"/>
    </row>
    <row r="943" spans="1:34" s="191" customFormat="1" ht="12" hidden="1" customHeight="1" x14ac:dyDescent="0.2">
      <c r="A943" s="23">
        <v>1</v>
      </c>
      <c r="B943" s="23" t="s">
        <v>120</v>
      </c>
      <c r="C943" s="310" t="s">
        <v>32</v>
      </c>
      <c r="D943" s="11" t="s">
        <v>101</v>
      </c>
      <c r="E943" s="503">
        <v>1993</v>
      </c>
      <c r="F943" s="385">
        <v>34</v>
      </c>
      <c r="G943" s="62">
        <v>940</v>
      </c>
      <c r="H943" s="95">
        <v>544</v>
      </c>
      <c r="I943" s="96">
        <v>1484</v>
      </c>
      <c r="J943" s="62">
        <v>885</v>
      </c>
      <c r="K943" s="95">
        <v>398</v>
      </c>
      <c r="L943" s="96">
        <v>1283</v>
      </c>
      <c r="M943" s="75">
        <v>759</v>
      </c>
      <c r="N943" s="76">
        <v>4646</v>
      </c>
      <c r="O943" s="194"/>
      <c r="P943" s="26"/>
      <c r="Q943" s="5"/>
      <c r="R943" s="4"/>
      <c r="S943" s="4"/>
      <c r="T943" s="5"/>
      <c r="U943" s="4"/>
      <c r="V943" s="4"/>
      <c r="W943" s="6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485"/>
    </row>
    <row r="944" spans="1:34" s="191" customFormat="1" ht="12" hidden="1" customHeight="1" x14ac:dyDescent="0.2">
      <c r="A944" s="23">
        <v>1</v>
      </c>
      <c r="B944" s="23" t="s">
        <v>120</v>
      </c>
      <c r="C944" s="310" t="s">
        <v>32</v>
      </c>
      <c r="D944" s="11" t="s">
        <v>101</v>
      </c>
      <c r="E944" s="503">
        <v>1994</v>
      </c>
      <c r="F944" s="385">
        <v>35</v>
      </c>
      <c r="G944" s="62">
        <v>991</v>
      </c>
      <c r="H944" s="95">
        <v>550</v>
      </c>
      <c r="I944" s="96">
        <v>1541</v>
      </c>
      <c r="J944" s="62">
        <v>569</v>
      </c>
      <c r="K944" s="95">
        <v>379</v>
      </c>
      <c r="L944" s="96">
        <v>948</v>
      </c>
      <c r="M944" s="75">
        <v>833</v>
      </c>
      <c r="N944" s="76">
        <v>4761</v>
      </c>
      <c r="O944" s="194"/>
      <c r="P944" s="26"/>
      <c r="Q944" s="5"/>
      <c r="R944" s="4"/>
      <c r="S944" s="4"/>
      <c r="T944" s="5"/>
      <c r="U944" s="4"/>
      <c r="V944" s="4"/>
      <c r="W944" s="6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485"/>
    </row>
    <row r="945" spans="1:34" s="191" customFormat="1" ht="12" hidden="1" customHeight="1" x14ac:dyDescent="0.2">
      <c r="A945" s="23">
        <v>1</v>
      </c>
      <c r="B945" s="23" t="s">
        <v>120</v>
      </c>
      <c r="C945" s="310" t="s">
        <v>32</v>
      </c>
      <c r="D945" s="11" t="s">
        <v>101</v>
      </c>
      <c r="E945" s="503">
        <v>1995</v>
      </c>
      <c r="F945" s="385">
        <v>36</v>
      </c>
      <c r="G945" s="62">
        <v>945</v>
      </c>
      <c r="H945" s="95">
        <v>238</v>
      </c>
      <c r="I945" s="96">
        <v>1183</v>
      </c>
      <c r="J945" s="62">
        <v>691</v>
      </c>
      <c r="K945" s="95">
        <v>359</v>
      </c>
      <c r="L945" s="96">
        <v>1050</v>
      </c>
      <c r="M945" s="75">
        <v>750</v>
      </c>
      <c r="N945" s="76">
        <v>5061</v>
      </c>
      <c r="O945" s="194"/>
      <c r="P945" s="26"/>
      <c r="Q945" s="5"/>
      <c r="R945" s="4"/>
      <c r="S945" s="4"/>
      <c r="T945" s="5"/>
      <c r="U945" s="4"/>
      <c r="V945" s="4"/>
      <c r="W945" s="6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485"/>
    </row>
    <row r="946" spans="1:34" s="191" customFormat="1" ht="12" hidden="1" customHeight="1" x14ac:dyDescent="0.2">
      <c r="A946" s="23">
        <v>1</v>
      </c>
      <c r="B946" s="23" t="s">
        <v>120</v>
      </c>
      <c r="C946" s="310" t="s">
        <v>32</v>
      </c>
      <c r="D946" s="11" t="s">
        <v>101</v>
      </c>
      <c r="E946" s="503">
        <v>1996</v>
      </c>
      <c r="F946" s="385">
        <v>37</v>
      </c>
      <c r="G946" s="62">
        <v>817</v>
      </c>
      <c r="H946" s="95">
        <v>188</v>
      </c>
      <c r="I946" s="96">
        <v>1005</v>
      </c>
      <c r="J946" s="62">
        <v>798</v>
      </c>
      <c r="K946" s="95">
        <v>333</v>
      </c>
      <c r="L946" s="96">
        <v>1131</v>
      </c>
      <c r="M946" s="75">
        <v>861</v>
      </c>
      <c r="N946" s="76">
        <v>5342</v>
      </c>
      <c r="O946" s="194" t="s">
        <v>5</v>
      </c>
      <c r="P946" s="26"/>
      <c r="Q946" s="5"/>
      <c r="R946" s="4"/>
      <c r="S946" s="4"/>
      <c r="T946" s="5"/>
      <c r="U946" s="4"/>
      <c r="V946" s="4"/>
      <c r="W946" s="6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485"/>
    </row>
    <row r="947" spans="1:34" s="191" customFormat="1" ht="12" hidden="1" customHeight="1" x14ac:dyDescent="0.2">
      <c r="A947" s="23">
        <v>1</v>
      </c>
      <c r="B947" s="23" t="s">
        <v>120</v>
      </c>
      <c r="C947" s="310" t="s">
        <v>32</v>
      </c>
      <c r="D947" s="11" t="s">
        <v>101</v>
      </c>
      <c r="E947" s="503">
        <v>1997</v>
      </c>
      <c r="F947" s="385">
        <v>38</v>
      </c>
      <c r="G947" s="62">
        <v>635</v>
      </c>
      <c r="H947" s="95">
        <v>138</v>
      </c>
      <c r="I947" s="96">
        <v>773</v>
      </c>
      <c r="J947" s="62">
        <v>636</v>
      </c>
      <c r="K947" s="95">
        <v>140</v>
      </c>
      <c r="L947" s="96">
        <v>776</v>
      </c>
      <c r="M947" s="75">
        <v>1063</v>
      </c>
      <c r="N947" s="76">
        <v>5044</v>
      </c>
      <c r="O947" s="194"/>
      <c r="P947" s="26"/>
      <c r="Q947" s="5"/>
      <c r="R947" s="4"/>
      <c r="S947" s="4"/>
      <c r="T947" s="5"/>
      <c r="U947" s="4"/>
      <c r="V947" s="4"/>
      <c r="W947" s="6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485"/>
    </row>
    <row r="948" spans="1:34" s="191" customFormat="1" ht="12" hidden="1" customHeight="1" x14ac:dyDescent="0.2">
      <c r="A948" s="23">
        <v>1</v>
      </c>
      <c r="B948" s="23" t="s">
        <v>120</v>
      </c>
      <c r="C948" s="310" t="s">
        <v>32</v>
      </c>
      <c r="D948" s="11" t="s">
        <v>101</v>
      </c>
      <c r="E948" s="503">
        <v>1998</v>
      </c>
      <c r="F948" s="385">
        <v>39</v>
      </c>
      <c r="G948" s="62">
        <v>740</v>
      </c>
      <c r="H948" s="95">
        <v>153</v>
      </c>
      <c r="I948" s="96">
        <v>893</v>
      </c>
      <c r="J948" s="62">
        <v>632</v>
      </c>
      <c r="K948" s="95">
        <v>119</v>
      </c>
      <c r="L948" s="96">
        <v>751</v>
      </c>
      <c r="M948" s="76">
        <v>833</v>
      </c>
      <c r="N948" s="76">
        <v>4962</v>
      </c>
      <c r="O948" s="194"/>
      <c r="P948" s="26"/>
      <c r="Q948" s="5"/>
      <c r="R948" s="4"/>
      <c r="S948" s="4"/>
      <c r="T948" s="5"/>
      <c r="U948" s="4"/>
      <c r="V948" s="4"/>
      <c r="W948" s="6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485"/>
    </row>
    <row r="949" spans="1:34" s="191" customFormat="1" ht="12" hidden="1" customHeight="1" x14ac:dyDescent="0.2">
      <c r="A949" s="23">
        <v>1</v>
      </c>
      <c r="B949" s="23" t="s">
        <v>120</v>
      </c>
      <c r="C949" s="310" t="s">
        <v>32</v>
      </c>
      <c r="D949" s="11" t="s">
        <v>101</v>
      </c>
      <c r="E949" s="503">
        <v>1999</v>
      </c>
      <c r="F949" s="385">
        <v>40</v>
      </c>
      <c r="G949" s="62">
        <v>757</v>
      </c>
      <c r="H949" s="95">
        <v>143</v>
      </c>
      <c r="I949" s="96">
        <v>900</v>
      </c>
      <c r="J949" s="62">
        <v>470</v>
      </c>
      <c r="K949" s="95">
        <v>85</v>
      </c>
      <c r="L949" s="96">
        <v>555</v>
      </c>
      <c r="M949" s="76">
        <v>822</v>
      </c>
      <c r="N949" s="76">
        <v>4695</v>
      </c>
      <c r="O949" s="194"/>
      <c r="P949" s="26"/>
      <c r="Q949" s="5"/>
      <c r="R949" s="4"/>
      <c r="S949" s="4"/>
      <c r="T949" s="5"/>
      <c r="U949" s="4"/>
      <c r="V949" s="4"/>
      <c r="W949" s="6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485"/>
    </row>
    <row r="950" spans="1:34" s="191" customFormat="1" ht="12" hidden="1" customHeight="1" x14ac:dyDescent="0.2">
      <c r="A950" s="23">
        <v>1</v>
      </c>
      <c r="B950" s="23" t="s">
        <v>120</v>
      </c>
      <c r="C950" s="310" t="s">
        <v>32</v>
      </c>
      <c r="D950" s="11" t="s">
        <v>101</v>
      </c>
      <c r="E950" s="503">
        <v>2000</v>
      </c>
      <c r="F950" s="385">
        <v>41</v>
      </c>
      <c r="G950" s="62">
        <v>629</v>
      </c>
      <c r="H950" s="95">
        <v>123</v>
      </c>
      <c r="I950" s="96">
        <v>752</v>
      </c>
      <c r="J950" s="62">
        <v>447</v>
      </c>
      <c r="K950" s="95">
        <v>76</v>
      </c>
      <c r="L950" s="96">
        <v>523</v>
      </c>
      <c r="M950" s="76">
        <v>802</v>
      </c>
      <c r="N950" s="76">
        <v>4416</v>
      </c>
      <c r="O950" s="194"/>
      <c r="P950" s="26"/>
      <c r="Q950" s="5"/>
      <c r="R950" s="4"/>
      <c r="S950" s="4"/>
      <c r="T950" s="5"/>
      <c r="U950" s="4"/>
      <c r="V950" s="4"/>
      <c r="W950" s="6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485"/>
    </row>
    <row r="951" spans="1:34" s="191" customFormat="1" ht="12" hidden="1" customHeight="1" x14ac:dyDescent="0.2">
      <c r="A951" s="23">
        <v>1</v>
      </c>
      <c r="B951" s="23" t="s">
        <v>120</v>
      </c>
      <c r="C951" s="310" t="s">
        <v>32</v>
      </c>
      <c r="D951" s="11" t="s">
        <v>101</v>
      </c>
      <c r="E951" s="503">
        <v>2001</v>
      </c>
      <c r="F951" s="385">
        <v>42</v>
      </c>
      <c r="G951" s="62">
        <v>679</v>
      </c>
      <c r="H951" s="95">
        <v>118</v>
      </c>
      <c r="I951" s="96">
        <v>797</v>
      </c>
      <c r="J951" s="62">
        <v>541</v>
      </c>
      <c r="K951" s="95">
        <v>101</v>
      </c>
      <c r="L951" s="96">
        <v>642</v>
      </c>
      <c r="M951" s="76">
        <v>673</v>
      </c>
      <c r="N951" s="76">
        <v>4385</v>
      </c>
      <c r="O951" s="194"/>
      <c r="P951" s="26"/>
      <c r="Q951" s="5"/>
      <c r="R951" s="4"/>
      <c r="S951" s="4"/>
      <c r="T951" s="5"/>
      <c r="U951" s="4"/>
      <c r="V951" s="4"/>
      <c r="W951" s="6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485"/>
    </row>
    <row r="952" spans="1:34" s="191" customFormat="1" ht="12" hidden="1" customHeight="1" x14ac:dyDescent="0.2">
      <c r="A952" s="23">
        <v>1</v>
      </c>
      <c r="B952" s="23" t="s">
        <v>120</v>
      </c>
      <c r="C952" s="310" t="s">
        <v>32</v>
      </c>
      <c r="D952" s="11" t="s">
        <v>101</v>
      </c>
      <c r="E952" s="503">
        <v>2002</v>
      </c>
      <c r="F952" s="385">
        <v>-2</v>
      </c>
      <c r="G952" s="62">
        <v>530</v>
      </c>
      <c r="H952" s="95">
        <v>84</v>
      </c>
      <c r="I952" s="96">
        <v>614</v>
      </c>
      <c r="J952" s="62">
        <v>507</v>
      </c>
      <c r="K952" s="95">
        <v>64</v>
      </c>
      <c r="L952" s="96">
        <v>571</v>
      </c>
      <c r="M952" s="76">
        <v>767</v>
      </c>
      <c r="N952" s="76">
        <v>4189</v>
      </c>
      <c r="O952" s="194"/>
      <c r="P952" s="26"/>
      <c r="Q952" s="5"/>
      <c r="R952" s="4"/>
      <c r="S952" s="4"/>
      <c r="T952" s="5"/>
      <c r="U952" s="4"/>
      <c r="V952" s="4"/>
      <c r="W952" s="6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485"/>
    </row>
    <row r="953" spans="1:34" s="191" customFormat="1" ht="12" hidden="1" customHeight="1" x14ac:dyDescent="0.2">
      <c r="A953" s="23">
        <v>1</v>
      </c>
      <c r="B953" s="23" t="s">
        <v>120</v>
      </c>
      <c r="C953" s="310" t="s">
        <v>32</v>
      </c>
      <c r="D953" s="11" t="s">
        <v>101</v>
      </c>
      <c r="E953" s="503">
        <v>2003</v>
      </c>
      <c r="F953" s="385">
        <v>-1</v>
      </c>
      <c r="G953" s="62">
        <v>729</v>
      </c>
      <c r="H953" s="95">
        <v>83</v>
      </c>
      <c r="I953" s="96">
        <v>812</v>
      </c>
      <c r="J953" s="62">
        <v>475</v>
      </c>
      <c r="K953" s="95">
        <v>53</v>
      </c>
      <c r="L953" s="96">
        <v>528</v>
      </c>
      <c r="M953" s="76">
        <v>675</v>
      </c>
      <c r="N953" s="76">
        <v>4042</v>
      </c>
      <c r="O953" s="194"/>
      <c r="P953" s="26"/>
      <c r="Q953" s="5"/>
      <c r="R953" s="4"/>
      <c r="S953" s="4"/>
      <c r="T953" s="5"/>
      <c r="U953" s="4"/>
      <c r="V953" s="4"/>
      <c r="W953" s="6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485"/>
    </row>
    <row r="954" spans="1:34" s="191" customFormat="1" ht="12" hidden="1" customHeight="1" x14ac:dyDescent="0.2">
      <c r="A954" s="23">
        <v>1</v>
      </c>
      <c r="B954" s="23"/>
      <c r="C954" s="310" t="s">
        <v>32</v>
      </c>
      <c r="D954" s="11" t="s">
        <v>101</v>
      </c>
      <c r="E954" s="503">
        <v>2004</v>
      </c>
      <c r="F954" s="385">
        <v>0</v>
      </c>
      <c r="G954" s="62">
        <v>337</v>
      </c>
      <c r="H954" s="95">
        <v>124</v>
      </c>
      <c r="I954" s="96">
        <v>461</v>
      </c>
      <c r="J954" s="62">
        <v>514</v>
      </c>
      <c r="K954" s="95">
        <v>53</v>
      </c>
      <c r="L954" s="96">
        <v>567</v>
      </c>
      <c r="M954" s="75">
        <v>648</v>
      </c>
      <c r="N954" s="76">
        <v>3961</v>
      </c>
      <c r="O954" s="194"/>
      <c r="P954" s="26"/>
      <c r="Q954" s="5"/>
      <c r="R954" s="4"/>
      <c r="S954" s="4"/>
      <c r="T954" s="5"/>
      <c r="U954" s="4"/>
      <c r="V954" s="4"/>
      <c r="W954" s="6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485"/>
    </row>
    <row r="955" spans="1:34" s="191" customFormat="1" ht="12" hidden="1" customHeight="1" x14ac:dyDescent="0.2">
      <c r="A955" s="23">
        <v>1</v>
      </c>
      <c r="B955" s="23"/>
      <c r="C955" s="310" t="s">
        <v>32</v>
      </c>
      <c r="D955" s="3" t="s">
        <v>225</v>
      </c>
      <c r="E955" s="502">
        <v>2006</v>
      </c>
      <c r="F955" s="385">
        <v>3</v>
      </c>
      <c r="G955" s="62" t="s">
        <v>332</v>
      </c>
      <c r="H955" s="95" t="s">
        <v>332</v>
      </c>
      <c r="I955" s="96">
        <v>572</v>
      </c>
      <c r="J955" s="62" t="s">
        <v>332</v>
      </c>
      <c r="K955" s="95" t="s">
        <v>332</v>
      </c>
      <c r="L955" s="96">
        <v>342</v>
      </c>
      <c r="M955" s="75" t="s">
        <v>332</v>
      </c>
      <c r="N955" s="75">
        <v>3596</v>
      </c>
      <c r="O955" s="194" t="s">
        <v>5</v>
      </c>
      <c r="P955" s="26"/>
      <c r="Q955" s="5"/>
      <c r="R955" s="4"/>
      <c r="S955" s="4"/>
      <c r="T955" s="5"/>
      <c r="U955" s="4"/>
      <c r="V955" s="4"/>
      <c r="W955" s="6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485"/>
    </row>
    <row r="956" spans="1:34" s="191" customFormat="1" ht="12" hidden="1" customHeight="1" x14ac:dyDescent="0.2">
      <c r="A956" s="23"/>
      <c r="B956" s="23"/>
      <c r="C956" s="310" t="s">
        <v>32</v>
      </c>
      <c r="D956" s="3"/>
      <c r="E956" s="501"/>
      <c r="F956" s="385">
        <v>12</v>
      </c>
      <c r="G956" s="325"/>
      <c r="H956" s="326"/>
      <c r="I956" s="328"/>
      <c r="J956" s="325"/>
      <c r="K956" s="90"/>
      <c r="L956" s="328"/>
      <c r="M956" s="329"/>
      <c r="N956" s="331"/>
      <c r="O956" s="194"/>
      <c r="P956" s="26"/>
      <c r="Q956" s="5"/>
      <c r="R956" s="4"/>
      <c r="S956" s="4"/>
      <c r="T956" s="5"/>
      <c r="U956" s="4"/>
      <c r="V956" s="4"/>
      <c r="W956" s="6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485"/>
    </row>
    <row r="957" spans="1:34" s="166" customFormat="1" ht="12" hidden="1" customHeight="1" x14ac:dyDescent="0.2">
      <c r="A957" s="23">
        <v>1</v>
      </c>
      <c r="B957" s="23"/>
      <c r="C957" s="30"/>
      <c r="D957" s="3" t="s">
        <v>225</v>
      </c>
      <c r="E957" s="502">
        <v>2007</v>
      </c>
      <c r="F957" s="385">
        <v>4</v>
      </c>
      <c r="G957" s="62">
        <v>570</v>
      </c>
      <c r="H957" s="95">
        <v>276</v>
      </c>
      <c r="I957" s="96">
        <v>846</v>
      </c>
      <c r="J957" s="62">
        <v>243</v>
      </c>
      <c r="K957" s="95">
        <v>123</v>
      </c>
      <c r="L957" s="96">
        <v>366</v>
      </c>
      <c r="M957" s="75">
        <v>41</v>
      </c>
      <c r="N957" s="76">
        <v>3921</v>
      </c>
      <c r="O957" s="194"/>
      <c r="P957" s="26"/>
      <c r="Q957" s="4"/>
      <c r="R957" s="4"/>
      <c r="S957" s="4"/>
      <c r="T957" s="4"/>
      <c r="U957" s="4"/>
      <c r="V957" s="4"/>
      <c r="W957" s="4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485"/>
    </row>
    <row r="958" spans="1:34" s="166" customFormat="1" ht="12" hidden="1" customHeight="1" x14ac:dyDescent="0.2">
      <c r="A958" s="23">
        <v>1</v>
      </c>
      <c r="B958" s="23"/>
      <c r="C958" s="310" t="s">
        <v>32</v>
      </c>
      <c r="D958" s="3" t="s">
        <v>225</v>
      </c>
      <c r="E958" s="502">
        <v>2008</v>
      </c>
      <c r="F958" s="385">
        <v>5</v>
      </c>
      <c r="G958" s="62">
        <v>490</v>
      </c>
      <c r="H958" s="95">
        <v>261</v>
      </c>
      <c r="I958" s="96">
        <v>751</v>
      </c>
      <c r="J958" s="62">
        <v>267</v>
      </c>
      <c r="K958" s="95">
        <v>93</v>
      </c>
      <c r="L958" s="96">
        <v>360</v>
      </c>
      <c r="M958" s="75">
        <v>34</v>
      </c>
      <c r="N958" s="76">
        <v>4247</v>
      </c>
      <c r="O958" s="194"/>
      <c r="P958" s="26"/>
      <c r="Q958" s="4"/>
      <c r="R958" s="4"/>
      <c r="S958" s="4"/>
      <c r="T958" s="4"/>
      <c r="U958" s="4"/>
      <c r="V958" s="4"/>
      <c r="W958" s="4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485"/>
    </row>
    <row r="959" spans="1:34" s="320" customFormat="1" ht="26.25" customHeight="1" x14ac:dyDescent="0.2">
      <c r="A959" s="574"/>
      <c r="B959" s="572"/>
      <c r="C959" s="57"/>
      <c r="D959" s="113" t="s">
        <v>200</v>
      </c>
      <c r="E959" s="500" t="s">
        <v>199</v>
      </c>
      <c r="F959" s="573">
        <v>6</v>
      </c>
      <c r="G959" s="58" t="s">
        <v>246</v>
      </c>
      <c r="H959" s="293"/>
      <c r="I959" s="294"/>
      <c r="J959" s="59" t="s">
        <v>247</v>
      </c>
      <c r="K959" s="293"/>
      <c r="L959" s="293"/>
      <c r="M959" s="84" t="s">
        <v>248</v>
      </c>
      <c r="N959" s="61" t="s">
        <v>249</v>
      </c>
      <c r="O959" s="195"/>
      <c r="P959" s="15"/>
      <c r="Q959" s="19"/>
      <c r="R959" s="17" t="s">
        <v>0</v>
      </c>
      <c r="S959" s="19"/>
      <c r="T959" s="20"/>
      <c r="U959" s="18" t="s">
        <v>0</v>
      </c>
      <c r="V959" s="21"/>
      <c r="W959" s="22" t="s">
        <v>2</v>
      </c>
      <c r="X959" s="15"/>
      <c r="Y959" s="17"/>
      <c r="Z959" s="19"/>
      <c r="AA959" s="17" t="s">
        <v>0</v>
      </c>
      <c r="AB959" s="19"/>
      <c r="AC959" s="19"/>
      <c r="AD959" s="17" t="s">
        <v>0</v>
      </c>
      <c r="AE959" s="19"/>
      <c r="AF959" s="17" t="s">
        <v>1</v>
      </c>
      <c r="AG959" s="17" t="s">
        <v>2</v>
      </c>
      <c r="AH959" s="485"/>
    </row>
    <row r="960" spans="1:34" s="191" customFormat="1" ht="6.75" customHeight="1" thickBot="1" x14ac:dyDescent="0.25">
      <c r="A960" s="309"/>
      <c r="B960" s="35"/>
      <c r="D960" s="11"/>
      <c r="E960" s="503"/>
      <c r="F960" s="389">
        <v>15</v>
      </c>
      <c r="G960" s="62"/>
      <c r="H960" s="95"/>
      <c r="I960" s="96"/>
      <c r="J960" s="62"/>
      <c r="K960" s="95"/>
      <c r="L960" s="96"/>
      <c r="M960" s="75"/>
      <c r="N960" s="75"/>
      <c r="O960" s="195"/>
      <c r="P960" s="34"/>
      <c r="Q960" s="12"/>
      <c r="R960" s="12"/>
      <c r="S960" s="12"/>
      <c r="T960" s="12"/>
      <c r="U960" s="12"/>
      <c r="V960" s="12"/>
      <c r="W960" s="12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485"/>
    </row>
    <row r="961" spans="1:34" s="166" customFormat="1" ht="12" customHeight="1" x14ac:dyDescent="0.2">
      <c r="A961" s="23">
        <v>1</v>
      </c>
      <c r="B961" s="23"/>
      <c r="C961" s="310" t="s">
        <v>32</v>
      </c>
      <c r="D961" s="3" t="s">
        <v>225</v>
      </c>
      <c r="E961" s="502">
        <v>2009</v>
      </c>
      <c r="F961" s="385">
        <v>6</v>
      </c>
      <c r="G961" s="62">
        <v>546</v>
      </c>
      <c r="H961" s="95">
        <v>154</v>
      </c>
      <c r="I961" s="96">
        <v>700</v>
      </c>
      <c r="J961" s="62">
        <v>419</v>
      </c>
      <c r="K961" s="90">
        <v>84</v>
      </c>
      <c r="L961" s="378">
        <f>J961+K961</f>
        <v>503</v>
      </c>
      <c r="M961" s="75">
        <v>10</v>
      </c>
      <c r="N961" s="76">
        <v>4731</v>
      </c>
      <c r="O961" s="194" t="s">
        <v>5</v>
      </c>
      <c r="P961" s="26"/>
      <c r="Q961" s="4"/>
      <c r="R961" s="4"/>
      <c r="S961" s="4"/>
      <c r="T961" s="4"/>
      <c r="U961" s="4"/>
      <c r="V961" s="4"/>
      <c r="W961" s="4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485"/>
    </row>
    <row r="962" spans="1:34" s="166" customFormat="1" ht="12" customHeight="1" x14ac:dyDescent="0.2">
      <c r="A962" s="23">
        <v>1</v>
      </c>
      <c r="B962" s="23"/>
      <c r="C962" s="310"/>
      <c r="D962" s="11"/>
      <c r="E962" s="503">
        <v>2010</v>
      </c>
      <c r="F962" s="385">
        <v>7</v>
      </c>
      <c r="G962" s="444">
        <v>637</v>
      </c>
      <c r="H962" s="445">
        <v>105</v>
      </c>
      <c r="I962" s="446">
        <f>SUM(H962,G962)</f>
        <v>742</v>
      </c>
      <c r="J962" s="444">
        <v>415</v>
      </c>
      <c r="K962" s="447">
        <v>81</v>
      </c>
      <c r="L962" s="378">
        <f>J962+K962</f>
        <v>496</v>
      </c>
      <c r="M962" s="77">
        <v>95</v>
      </c>
      <c r="N962" s="77">
        <v>5132</v>
      </c>
      <c r="O962" s="194"/>
      <c r="P962" s="26"/>
      <c r="Q962" s="4"/>
      <c r="R962" s="4"/>
      <c r="S962" s="4"/>
      <c r="T962" s="4"/>
      <c r="U962" s="4"/>
      <c r="V962" s="4"/>
      <c r="W962" s="4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476"/>
    </row>
    <row r="963" spans="1:34" s="484" customFormat="1" ht="12" customHeight="1" x14ac:dyDescent="0.2">
      <c r="A963" s="23"/>
      <c r="B963" s="23"/>
      <c r="C963" s="310"/>
      <c r="D963" s="11"/>
      <c r="E963" s="503">
        <v>2011</v>
      </c>
      <c r="F963" s="385"/>
      <c r="G963" s="444">
        <v>654</v>
      </c>
      <c r="H963" s="445">
        <v>129</v>
      </c>
      <c r="I963" s="446">
        <f>SUM(H963,G963)</f>
        <v>783</v>
      </c>
      <c r="J963" s="444">
        <v>595</v>
      </c>
      <c r="K963" s="447">
        <v>122</v>
      </c>
      <c r="L963" s="378">
        <f>J963+K963</f>
        <v>717</v>
      </c>
      <c r="M963" s="77">
        <v>15</v>
      </c>
      <c r="N963" s="77">
        <v>5834</v>
      </c>
      <c r="O963" s="575"/>
      <c r="P963" s="295"/>
      <c r="Q963" s="297"/>
      <c r="R963" s="297"/>
      <c r="S963" s="297"/>
      <c r="T963" s="297"/>
      <c r="U963" s="297"/>
      <c r="V963" s="297"/>
      <c r="W963" s="297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476">
        <f>N962+L963-M963</f>
        <v>5834</v>
      </c>
    </row>
    <row r="964" spans="1:34" s="484" customFormat="1" ht="12" customHeight="1" x14ac:dyDescent="0.2">
      <c r="A964" s="23"/>
      <c r="B964" s="23"/>
      <c r="C964" s="310"/>
      <c r="D964" s="11"/>
      <c r="E964" s="503" t="s">
        <v>383</v>
      </c>
      <c r="F964" s="385"/>
      <c r="G964" s="376">
        <v>535</v>
      </c>
      <c r="H964" s="377">
        <v>104</v>
      </c>
      <c r="I964" s="378">
        <v>639</v>
      </c>
      <c r="J964" s="379">
        <v>718</v>
      </c>
      <c r="K964" s="377">
        <v>112</v>
      </c>
      <c r="L964" s="378">
        <f>J964+K964</f>
        <v>830</v>
      </c>
      <c r="M964" s="380">
        <v>248</v>
      </c>
      <c r="N964" s="380">
        <v>6416</v>
      </c>
      <c r="O964" s="575"/>
      <c r="P964" s="295"/>
      <c r="Q964" s="297"/>
      <c r="R964" s="297"/>
      <c r="S964" s="297"/>
      <c r="T964" s="297"/>
      <c r="U964" s="297"/>
      <c r="V964" s="297"/>
      <c r="W964" s="297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476">
        <f>N963+L964-M964</f>
        <v>6416</v>
      </c>
    </row>
    <row r="965" spans="1:34" s="484" customFormat="1" ht="12" customHeight="1" x14ac:dyDescent="0.2">
      <c r="A965" s="23"/>
      <c r="B965" s="23"/>
      <c r="C965" s="310"/>
      <c r="D965" s="11"/>
      <c r="E965" s="503">
        <v>2013</v>
      </c>
      <c r="F965" s="385"/>
      <c r="G965" s="377">
        <v>641</v>
      </c>
      <c r="H965" s="377">
        <v>106</v>
      </c>
      <c r="I965" s="378">
        <v>747</v>
      </c>
      <c r="J965" s="379">
        <v>501</v>
      </c>
      <c r="K965" s="377">
        <v>85</v>
      </c>
      <c r="L965" s="378">
        <f>J965+K965</f>
        <v>586</v>
      </c>
      <c r="M965" s="380">
        <v>124</v>
      </c>
      <c r="N965" s="380">
        <v>6876</v>
      </c>
      <c r="O965" s="575"/>
      <c r="P965" s="295"/>
      <c r="Q965" s="297"/>
      <c r="R965" s="297"/>
      <c r="S965" s="297"/>
      <c r="T965" s="297"/>
      <c r="U965" s="297"/>
      <c r="V965" s="297"/>
      <c r="W965" s="297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476"/>
    </row>
    <row r="966" spans="1:34" s="166" customFormat="1" ht="6.75" customHeight="1" thickBot="1" x14ac:dyDescent="0.25">
      <c r="A966" s="23"/>
      <c r="B966" s="27"/>
      <c r="C966" s="310"/>
      <c r="D966" s="11"/>
      <c r="E966" s="503"/>
      <c r="F966" s="385">
        <v>8</v>
      </c>
      <c r="G966" s="62"/>
      <c r="H966" s="95"/>
      <c r="I966" s="96"/>
      <c r="J966" s="62"/>
      <c r="K966" s="95"/>
      <c r="L966" s="96"/>
      <c r="M966" s="75"/>
      <c r="N966" s="76"/>
      <c r="O966" s="194"/>
      <c r="P966" s="26"/>
      <c r="Q966" s="4"/>
      <c r="R966" s="4"/>
      <c r="S966" s="4"/>
      <c r="T966" s="4"/>
      <c r="U966" s="4"/>
      <c r="V966" s="4"/>
      <c r="W966" s="4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485"/>
    </row>
    <row r="967" spans="1:34" s="166" customFormat="1" ht="12" hidden="1" customHeight="1" x14ac:dyDescent="0.2">
      <c r="A967" s="23">
        <v>1</v>
      </c>
      <c r="B967" s="23"/>
      <c r="C967" s="310"/>
      <c r="D967" s="3" t="s">
        <v>102</v>
      </c>
      <c r="E967" s="503">
        <v>1991</v>
      </c>
      <c r="F967" s="385">
        <v>9</v>
      </c>
      <c r="G967" s="62">
        <v>0</v>
      </c>
      <c r="H967" s="95">
        <v>0</v>
      </c>
      <c r="I967" s="96">
        <v>0</v>
      </c>
      <c r="J967" s="62">
        <v>0</v>
      </c>
      <c r="K967" s="95">
        <v>0</v>
      </c>
      <c r="L967" s="96">
        <v>0</v>
      </c>
      <c r="M967" s="75">
        <v>0</v>
      </c>
      <c r="N967" s="75">
        <v>0</v>
      </c>
      <c r="O967" s="194"/>
      <c r="P967" s="31"/>
      <c r="Q967" s="5"/>
      <c r="R967" s="4"/>
      <c r="S967" s="4"/>
      <c r="T967" s="5"/>
      <c r="U967" s="4"/>
      <c r="V967" s="4"/>
      <c r="W967" s="6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485"/>
    </row>
    <row r="968" spans="1:34" s="166" customFormat="1" ht="12" hidden="1" customHeight="1" x14ac:dyDescent="0.2">
      <c r="A968" s="23">
        <v>1</v>
      </c>
      <c r="B968" s="23"/>
      <c r="C968" s="30" t="s">
        <v>33</v>
      </c>
      <c r="D968" s="3" t="s">
        <v>102</v>
      </c>
      <c r="E968" s="503">
        <v>1992</v>
      </c>
      <c r="F968" s="385">
        <v>10</v>
      </c>
      <c r="G968" s="62">
        <v>0</v>
      </c>
      <c r="H968" s="95">
        <v>0</v>
      </c>
      <c r="I968" s="96">
        <v>0</v>
      </c>
      <c r="J968" s="62">
        <v>0</v>
      </c>
      <c r="K968" s="95">
        <v>0</v>
      </c>
      <c r="L968" s="96">
        <v>0</v>
      </c>
      <c r="M968" s="75">
        <v>0</v>
      </c>
      <c r="N968" s="75">
        <v>0</v>
      </c>
      <c r="O968" s="194"/>
      <c r="P968" s="31"/>
      <c r="Q968" s="5"/>
      <c r="R968" s="4"/>
      <c r="S968" s="4"/>
      <c r="T968" s="5"/>
      <c r="U968" s="4"/>
      <c r="V968" s="4"/>
      <c r="W968" s="6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485"/>
    </row>
    <row r="969" spans="1:34" s="166" customFormat="1" ht="12" hidden="1" customHeight="1" x14ac:dyDescent="0.2">
      <c r="A969" s="23">
        <v>1</v>
      </c>
      <c r="B969" s="23"/>
      <c r="C969" s="30" t="s">
        <v>33</v>
      </c>
      <c r="D969" s="3" t="s">
        <v>102</v>
      </c>
      <c r="E969" s="503">
        <v>1993</v>
      </c>
      <c r="F969" s="385">
        <v>11</v>
      </c>
      <c r="G969" s="62">
        <v>0</v>
      </c>
      <c r="H969" s="95">
        <v>0</v>
      </c>
      <c r="I969" s="96">
        <v>0</v>
      </c>
      <c r="J969" s="62">
        <v>0</v>
      </c>
      <c r="K969" s="95">
        <v>0</v>
      </c>
      <c r="L969" s="96">
        <v>0</v>
      </c>
      <c r="M969" s="75">
        <v>0</v>
      </c>
      <c r="N969" s="75">
        <v>0</v>
      </c>
      <c r="O969" s="194"/>
      <c r="P969" s="31"/>
      <c r="Q969" s="5"/>
      <c r="R969" s="4"/>
      <c r="S969" s="4"/>
      <c r="T969" s="5"/>
      <c r="U969" s="4"/>
      <c r="V969" s="4"/>
      <c r="W969" s="6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485"/>
    </row>
    <row r="970" spans="1:34" s="166" customFormat="1" ht="12" hidden="1" customHeight="1" x14ac:dyDescent="0.2">
      <c r="A970" s="23">
        <v>1</v>
      </c>
      <c r="B970" s="23"/>
      <c r="C970" s="30" t="s">
        <v>33</v>
      </c>
      <c r="D970" s="3" t="s">
        <v>102</v>
      </c>
      <c r="E970" s="503">
        <v>1994</v>
      </c>
      <c r="F970" s="386">
        <v>12</v>
      </c>
      <c r="G970" s="62">
        <v>9</v>
      </c>
      <c r="H970" s="95">
        <v>49</v>
      </c>
      <c r="I970" s="96">
        <v>58</v>
      </c>
      <c r="J970" s="62">
        <v>0</v>
      </c>
      <c r="K970" s="95">
        <v>0</v>
      </c>
      <c r="L970" s="96">
        <v>0</v>
      </c>
      <c r="M970" s="75">
        <v>0</v>
      </c>
      <c r="N970" s="76">
        <v>0</v>
      </c>
      <c r="O970" s="194"/>
      <c r="P970" s="31"/>
      <c r="Q970" s="5"/>
      <c r="R970" s="4"/>
      <c r="S970" s="4"/>
      <c r="T970" s="5"/>
      <c r="U970" s="4"/>
      <c r="V970" s="4"/>
      <c r="W970" s="6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485"/>
    </row>
    <row r="971" spans="1:34" s="166" customFormat="1" ht="12" hidden="1" customHeight="1" x14ac:dyDescent="0.2">
      <c r="A971" s="23">
        <v>1</v>
      </c>
      <c r="B971" s="23"/>
      <c r="C971" s="30" t="s">
        <v>33</v>
      </c>
      <c r="D971" s="3" t="s">
        <v>102</v>
      </c>
      <c r="E971" s="503">
        <v>1995</v>
      </c>
      <c r="F971" s="385">
        <v>13</v>
      </c>
      <c r="G971" s="62">
        <v>11</v>
      </c>
      <c r="H971" s="95">
        <v>34</v>
      </c>
      <c r="I971" s="96">
        <v>45</v>
      </c>
      <c r="J971" s="62">
        <v>4</v>
      </c>
      <c r="K971" s="95">
        <v>56</v>
      </c>
      <c r="L971" s="96">
        <v>60</v>
      </c>
      <c r="M971" s="75">
        <v>0</v>
      </c>
      <c r="N971" s="76">
        <v>60</v>
      </c>
      <c r="O971" s="194"/>
      <c r="P971" s="31"/>
      <c r="Q971" s="5"/>
      <c r="R971" s="4"/>
      <c r="S971" s="4"/>
      <c r="T971" s="5"/>
      <c r="U971" s="4"/>
      <c r="V971" s="4"/>
      <c r="W971" s="6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485"/>
    </row>
    <row r="972" spans="1:34" s="166" customFormat="1" ht="12" hidden="1" customHeight="1" x14ac:dyDescent="0.2">
      <c r="A972" s="23">
        <v>1</v>
      </c>
      <c r="B972" s="23"/>
      <c r="C972" s="30" t="s">
        <v>33</v>
      </c>
      <c r="D972" s="3" t="s">
        <v>102</v>
      </c>
      <c r="E972" s="503">
        <v>1996</v>
      </c>
      <c r="F972" s="386">
        <v>14</v>
      </c>
      <c r="G972" s="62">
        <v>6</v>
      </c>
      <c r="H972" s="95">
        <v>20</v>
      </c>
      <c r="I972" s="96">
        <v>26</v>
      </c>
      <c r="J972" s="62">
        <v>1</v>
      </c>
      <c r="K972" s="95">
        <v>29</v>
      </c>
      <c r="L972" s="96">
        <v>30</v>
      </c>
      <c r="M972" s="75">
        <v>0</v>
      </c>
      <c r="N972" s="76">
        <v>90</v>
      </c>
      <c r="O972" s="194"/>
      <c r="P972" s="31"/>
      <c r="Q972" s="5"/>
      <c r="R972" s="4"/>
      <c r="S972" s="4"/>
      <c r="T972" s="5"/>
      <c r="U972" s="4"/>
      <c r="V972" s="4"/>
      <c r="W972" s="6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485"/>
    </row>
    <row r="973" spans="1:34" s="166" customFormat="1" ht="12" hidden="1" customHeight="1" x14ac:dyDescent="0.2">
      <c r="A973" s="23">
        <v>1</v>
      </c>
      <c r="B973" s="23"/>
      <c r="C973" s="30" t="s">
        <v>33</v>
      </c>
      <c r="D973" s="3" t="s">
        <v>102</v>
      </c>
      <c r="E973" s="503">
        <v>1997</v>
      </c>
      <c r="F973" s="385">
        <v>15</v>
      </c>
      <c r="G973" s="62">
        <v>18</v>
      </c>
      <c r="H973" s="95">
        <v>36</v>
      </c>
      <c r="I973" s="96">
        <v>54</v>
      </c>
      <c r="J973" s="62">
        <v>11</v>
      </c>
      <c r="K973" s="95">
        <v>10</v>
      </c>
      <c r="L973" s="96">
        <v>21</v>
      </c>
      <c r="M973" s="75">
        <v>10</v>
      </c>
      <c r="N973" s="76">
        <v>101</v>
      </c>
      <c r="O973" s="194"/>
      <c r="P973" s="31"/>
      <c r="Q973" s="5"/>
      <c r="R973" s="4"/>
      <c r="S973" s="4"/>
      <c r="T973" s="5"/>
      <c r="U973" s="4"/>
      <c r="V973" s="4"/>
      <c r="W973" s="6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485"/>
    </row>
    <row r="974" spans="1:34" s="166" customFormat="1" ht="12" hidden="1" customHeight="1" x14ac:dyDescent="0.2">
      <c r="A974" s="23">
        <v>1</v>
      </c>
      <c r="B974" s="23"/>
      <c r="C974" s="30" t="s">
        <v>33</v>
      </c>
      <c r="D974" s="3" t="s">
        <v>102</v>
      </c>
      <c r="E974" s="507">
        <v>1998</v>
      </c>
      <c r="F974" s="386">
        <v>16</v>
      </c>
      <c r="G974" s="62">
        <v>2</v>
      </c>
      <c r="H974" s="95">
        <v>55</v>
      </c>
      <c r="I974" s="96">
        <v>57</v>
      </c>
      <c r="J974" s="62">
        <v>5</v>
      </c>
      <c r="K974" s="95">
        <v>49</v>
      </c>
      <c r="L974" s="96">
        <v>54</v>
      </c>
      <c r="M974" s="76">
        <v>5</v>
      </c>
      <c r="N974" s="76">
        <v>149</v>
      </c>
      <c r="O974" s="194" t="s">
        <v>5</v>
      </c>
      <c r="P974" s="31"/>
      <c r="Q974" s="5"/>
      <c r="R974" s="4"/>
      <c r="S974" s="4"/>
      <c r="T974" s="5"/>
      <c r="U974" s="4"/>
      <c r="V974" s="4"/>
      <c r="W974" s="6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485"/>
    </row>
    <row r="975" spans="1:34" s="166" customFormat="1" ht="12" hidden="1" customHeight="1" thickBot="1" x14ac:dyDescent="0.25">
      <c r="A975" s="23">
        <v>1</v>
      </c>
      <c r="B975" s="15"/>
      <c r="C975" s="30" t="s">
        <v>33</v>
      </c>
      <c r="D975" s="3" t="s">
        <v>102</v>
      </c>
      <c r="E975" s="507">
        <v>1999</v>
      </c>
      <c r="F975" s="387">
        <v>17</v>
      </c>
      <c r="G975" s="62">
        <v>13</v>
      </c>
      <c r="H975" s="95">
        <v>24</v>
      </c>
      <c r="I975" s="96">
        <v>37</v>
      </c>
      <c r="J975" s="62">
        <v>6</v>
      </c>
      <c r="K975" s="95">
        <v>40</v>
      </c>
      <c r="L975" s="96">
        <v>46</v>
      </c>
      <c r="M975" s="76">
        <v>8</v>
      </c>
      <c r="N975" s="76">
        <v>186</v>
      </c>
      <c r="O975" s="194" t="s">
        <v>5</v>
      </c>
      <c r="P975" s="33"/>
      <c r="Q975" s="13"/>
      <c r="R975" s="12"/>
      <c r="S975" s="12"/>
      <c r="T975" s="13"/>
      <c r="U975" s="12"/>
      <c r="V975" s="12"/>
      <c r="W975" s="14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485"/>
    </row>
    <row r="976" spans="1:34" s="166" customFormat="1" ht="12" hidden="1" customHeight="1" x14ac:dyDescent="0.2">
      <c r="A976" s="23">
        <v>1</v>
      </c>
      <c r="B976" s="10"/>
      <c r="C976" s="30" t="s">
        <v>33</v>
      </c>
      <c r="D976" s="3" t="s">
        <v>102</v>
      </c>
      <c r="E976" s="507">
        <v>2000</v>
      </c>
      <c r="F976" s="385">
        <v>-5</v>
      </c>
      <c r="G976" s="62">
        <v>4</v>
      </c>
      <c r="H976" s="95">
        <v>22</v>
      </c>
      <c r="I976" s="96">
        <v>26</v>
      </c>
      <c r="J976" s="62">
        <v>12</v>
      </c>
      <c r="K976" s="95">
        <v>12</v>
      </c>
      <c r="L976" s="96">
        <v>24</v>
      </c>
      <c r="M976" s="76">
        <v>12</v>
      </c>
      <c r="N976" s="76">
        <v>198</v>
      </c>
      <c r="O976" s="194"/>
      <c r="P976" s="33"/>
      <c r="Q976" s="13"/>
      <c r="R976" s="12"/>
      <c r="S976" s="12"/>
      <c r="T976" s="13"/>
      <c r="U976" s="12"/>
      <c r="V976" s="12"/>
      <c r="W976" s="14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485"/>
    </row>
    <row r="977" spans="1:34" s="166" customFormat="1" ht="12" hidden="1" customHeight="1" x14ac:dyDescent="0.2">
      <c r="A977" s="23">
        <v>1</v>
      </c>
      <c r="B977" s="10"/>
      <c r="C977" s="30" t="s">
        <v>33</v>
      </c>
      <c r="D977" s="3" t="s">
        <v>102</v>
      </c>
      <c r="E977" s="507">
        <v>2001</v>
      </c>
      <c r="F977" s="385">
        <v>-4</v>
      </c>
      <c r="G977" s="62">
        <v>9</v>
      </c>
      <c r="H977" s="95">
        <v>30</v>
      </c>
      <c r="I977" s="96">
        <v>39</v>
      </c>
      <c r="J977" s="62">
        <v>2</v>
      </c>
      <c r="K977" s="95">
        <v>4</v>
      </c>
      <c r="L977" s="96">
        <v>6</v>
      </c>
      <c r="M977" s="76">
        <v>31</v>
      </c>
      <c r="N977" s="76">
        <v>173</v>
      </c>
      <c r="O977" s="194"/>
      <c r="P977" s="33"/>
      <c r="Q977" s="13"/>
      <c r="R977" s="12"/>
      <c r="S977" s="12"/>
      <c r="T977" s="13"/>
      <c r="U977" s="12"/>
      <c r="V977" s="12"/>
      <c r="W977" s="14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485"/>
    </row>
    <row r="978" spans="1:34" s="166" customFormat="1" ht="12" hidden="1" customHeight="1" x14ac:dyDescent="0.2">
      <c r="A978" s="23">
        <v>1</v>
      </c>
      <c r="B978" s="10"/>
      <c r="C978" s="30" t="s">
        <v>33</v>
      </c>
      <c r="D978" s="3" t="s">
        <v>102</v>
      </c>
      <c r="E978" s="503">
        <v>2002</v>
      </c>
      <c r="F978" s="385">
        <v>-3</v>
      </c>
      <c r="G978" s="62">
        <v>7</v>
      </c>
      <c r="H978" s="95">
        <v>56</v>
      </c>
      <c r="I978" s="96">
        <v>63</v>
      </c>
      <c r="J978" s="62">
        <v>16</v>
      </c>
      <c r="K978" s="95">
        <v>54</v>
      </c>
      <c r="L978" s="96">
        <v>70</v>
      </c>
      <c r="M978" s="76">
        <v>25</v>
      </c>
      <c r="N978" s="76">
        <v>218</v>
      </c>
      <c r="O978" s="194"/>
      <c r="P978" s="33"/>
      <c r="Q978" s="13"/>
      <c r="R978" s="12"/>
      <c r="S978" s="12"/>
      <c r="T978" s="13"/>
      <c r="U978" s="12"/>
      <c r="V978" s="12"/>
      <c r="W978" s="14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485"/>
    </row>
    <row r="979" spans="1:34" s="166" customFormat="1" ht="12" hidden="1" customHeight="1" x14ac:dyDescent="0.2">
      <c r="A979" s="23">
        <v>1</v>
      </c>
      <c r="B979" s="10"/>
      <c r="C979" s="30" t="s">
        <v>33</v>
      </c>
      <c r="D979" s="3" t="s">
        <v>102</v>
      </c>
      <c r="E979" s="503">
        <v>2003</v>
      </c>
      <c r="F979" s="385">
        <v>-2</v>
      </c>
      <c r="G979" s="62">
        <v>7</v>
      </c>
      <c r="H979" s="95">
        <v>23</v>
      </c>
      <c r="I979" s="96">
        <v>30</v>
      </c>
      <c r="J979" s="62">
        <v>6</v>
      </c>
      <c r="K979" s="95">
        <v>32</v>
      </c>
      <c r="L979" s="96">
        <v>38</v>
      </c>
      <c r="M979" s="76">
        <v>14</v>
      </c>
      <c r="N979" s="76">
        <v>242</v>
      </c>
      <c r="O979" s="194"/>
      <c r="P979" s="33"/>
      <c r="Q979" s="13"/>
      <c r="R979" s="12"/>
      <c r="S979" s="12"/>
      <c r="T979" s="13"/>
      <c r="U979" s="12"/>
      <c r="V979" s="12"/>
      <c r="W979" s="14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485"/>
    </row>
    <row r="980" spans="1:34" s="166" customFormat="1" ht="12" hidden="1" customHeight="1" x14ac:dyDescent="0.2">
      <c r="A980" s="23">
        <v>1</v>
      </c>
      <c r="B980" s="10"/>
      <c r="C980" s="30" t="s">
        <v>33</v>
      </c>
      <c r="D980" s="3" t="s">
        <v>102</v>
      </c>
      <c r="E980" s="503">
        <v>2004</v>
      </c>
      <c r="F980" s="385">
        <v>-1</v>
      </c>
      <c r="G980" s="62">
        <v>6</v>
      </c>
      <c r="H980" s="95">
        <v>31</v>
      </c>
      <c r="I980" s="96">
        <v>37</v>
      </c>
      <c r="J980" s="62">
        <v>14</v>
      </c>
      <c r="K980" s="95">
        <v>28</v>
      </c>
      <c r="L980" s="96">
        <v>42</v>
      </c>
      <c r="M980" s="75">
        <v>30</v>
      </c>
      <c r="N980" s="76">
        <v>254</v>
      </c>
      <c r="O980" s="194"/>
      <c r="P980" s="33"/>
      <c r="Q980" s="13"/>
      <c r="R980" s="12"/>
      <c r="S980" s="12"/>
      <c r="T980" s="13"/>
      <c r="U980" s="12"/>
      <c r="V980" s="12"/>
      <c r="W980" s="14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485"/>
    </row>
    <row r="981" spans="1:34" s="166" customFormat="1" ht="12" hidden="1" customHeight="1" x14ac:dyDescent="0.2">
      <c r="A981" s="23">
        <v>1</v>
      </c>
      <c r="B981" s="15"/>
      <c r="C981" s="30" t="s">
        <v>33</v>
      </c>
      <c r="D981" s="3" t="s">
        <v>226</v>
      </c>
      <c r="E981" s="502">
        <v>2006</v>
      </c>
      <c r="F981" s="385">
        <v>0</v>
      </c>
      <c r="G981" s="62">
        <v>8</v>
      </c>
      <c r="H981" s="95">
        <v>37</v>
      </c>
      <c r="I981" s="96">
        <v>45</v>
      </c>
      <c r="J981" s="62">
        <v>5</v>
      </c>
      <c r="K981" s="95">
        <v>24</v>
      </c>
      <c r="L981" s="96">
        <v>29</v>
      </c>
      <c r="M981" s="75">
        <v>4</v>
      </c>
      <c r="N981" s="75">
        <v>248</v>
      </c>
      <c r="O981" s="195"/>
      <c r="P981" s="33"/>
      <c r="Q981" s="13"/>
      <c r="R981" s="12"/>
      <c r="S981" s="12"/>
      <c r="T981" s="13"/>
      <c r="U981" s="12"/>
      <c r="V981" s="12"/>
      <c r="W981" s="14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485"/>
    </row>
    <row r="982" spans="1:34" s="166" customFormat="1" ht="12" hidden="1" customHeight="1" x14ac:dyDescent="0.2">
      <c r="A982" s="23">
        <v>1</v>
      </c>
      <c r="B982" s="15"/>
      <c r="C982" s="30" t="s">
        <v>33</v>
      </c>
      <c r="D982" s="3" t="s">
        <v>226</v>
      </c>
      <c r="E982" s="502">
        <v>2007</v>
      </c>
      <c r="F982" s="385">
        <v>1</v>
      </c>
      <c r="G982" s="62">
        <v>6</v>
      </c>
      <c r="H982" s="95">
        <v>20</v>
      </c>
      <c r="I982" s="96">
        <v>26</v>
      </c>
      <c r="J982" s="62">
        <v>6</v>
      </c>
      <c r="K982" s="95">
        <v>42</v>
      </c>
      <c r="L982" s="96">
        <v>48</v>
      </c>
      <c r="M982" s="75">
        <v>45</v>
      </c>
      <c r="N982" s="75">
        <v>251</v>
      </c>
      <c r="O982" s="195"/>
      <c r="P982" s="34"/>
      <c r="Q982" s="12"/>
      <c r="R982" s="12"/>
      <c r="S982" s="12"/>
      <c r="T982" s="12"/>
      <c r="U982" s="12"/>
      <c r="V982" s="12"/>
      <c r="W982" s="12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485"/>
    </row>
    <row r="983" spans="1:34" s="166" customFormat="1" ht="12" hidden="1" customHeight="1" x14ac:dyDescent="0.2">
      <c r="A983" s="23">
        <v>1</v>
      </c>
      <c r="B983" s="15"/>
      <c r="C983" s="30" t="s">
        <v>33</v>
      </c>
      <c r="D983" s="3" t="s">
        <v>226</v>
      </c>
      <c r="E983" s="502">
        <v>2008</v>
      </c>
      <c r="F983" s="385">
        <v>2</v>
      </c>
      <c r="G983" s="62">
        <v>11</v>
      </c>
      <c r="H983" s="95">
        <v>18</v>
      </c>
      <c r="I983" s="96">
        <v>29</v>
      </c>
      <c r="J983" s="62">
        <v>13</v>
      </c>
      <c r="K983" s="95">
        <v>32</v>
      </c>
      <c r="L983" s="96">
        <v>45</v>
      </c>
      <c r="M983" s="75">
        <v>55</v>
      </c>
      <c r="N983" s="75">
        <v>241</v>
      </c>
      <c r="O983" s="195"/>
      <c r="P983" s="34"/>
      <c r="Q983" s="12"/>
      <c r="R983" s="12"/>
      <c r="S983" s="12"/>
      <c r="T983" s="12"/>
      <c r="U983" s="12"/>
      <c r="V983" s="12"/>
      <c r="W983" s="12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485"/>
    </row>
    <row r="984" spans="1:34" s="166" customFormat="1" ht="12" customHeight="1" x14ac:dyDescent="0.2">
      <c r="A984" s="23">
        <v>1</v>
      </c>
      <c r="B984" s="15"/>
      <c r="C984" s="30" t="s">
        <v>33</v>
      </c>
      <c r="D984" s="3" t="s">
        <v>226</v>
      </c>
      <c r="E984" s="502">
        <v>2009</v>
      </c>
      <c r="F984" s="385">
        <v>3</v>
      </c>
      <c r="G984" s="62">
        <v>28</v>
      </c>
      <c r="H984" s="95">
        <v>0</v>
      </c>
      <c r="I984" s="96">
        <v>28</v>
      </c>
      <c r="J984" s="62">
        <v>21</v>
      </c>
      <c r="K984" s="90">
        <v>0</v>
      </c>
      <c r="L984" s="378">
        <f>J984+K984</f>
        <v>21</v>
      </c>
      <c r="M984" s="75">
        <v>49</v>
      </c>
      <c r="N984" s="75">
        <v>262</v>
      </c>
      <c r="O984" s="195"/>
      <c r="P984" s="34"/>
      <c r="Q984" s="12"/>
      <c r="R984" s="12"/>
      <c r="S984" s="12"/>
      <c r="T984" s="12"/>
      <c r="U984" s="12"/>
      <c r="V984" s="12"/>
      <c r="W984" s="12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485"/>
    </row>
    <row r="985" spans="1:34" s="166" customFormat="1" ht="12" customHeight="1" x14ac:dyDescent="0.2">
      <c r="A985" s="23">
        <v>1</v>
      </c>
      <c r="B985" s="15"/>
      <c r="C985" s="30"/>
      <c r="D985" s="3"/>
      <c r="E985" s="503">
        <v>2010</v>
      </c>
      <c r="F985" s="385">
        <v>4</v>
      </c>
      <c r="G985" s="444">
        <v>9</v>
      </c>
      <c r="H985" s="445">
        <v>18</v>
      </c>
      <c r="I985" s="446">
        <f>SUM(H985,G985)</f>
        <v>27</v>
      </c>
      <c r="J985" s="444">
        <v>3</v>
      </c>
      <c r="K985" s="447">
        <v>15</v>
      </c>
      <c r="L985" s="378">
        <f>J985+K985</f>
        <v>18</v>
      </c>
      <c r="M985" s="443">
        <v>47</v>
      </c>
      <c r="N985" s="443">
        <v>233</v>
      </c>
      <c r="O985" s="194"/>
      <c r="P985" s="34"/>
      <c r="Q985" s="12"/>
      <c r="R985" s="12"/>
      <c r="S985" s="12"/>
      <c r="T985" s="12"/>
      <c r="U985" s="12"/>
      <c r="V985" s="12"/>
      <c r="W985" s="12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476"/>
    </row>
    <row r="986" spans="1:34" s="484" customFormat="1" ht="12" customHeight="1" x14ac:dyDescent="0.2">
      <c r="A986" s="23"/>
      <c r="B986" s="15"/>
      <c r="C986" s="30"/>
      <c r="D986" s="3"/>
      <c r="E986" s="503">
        <v>2011</v>
      </c>
      <c r="F986" s="385"/>
      <c r="G986" s="444">
        <v>3</v>
      </c>
      <c r="H986" s="445">
        <v>20</v>
      </c>
      <c r="I986" s="446">
        <f>SUM(H986,G986)</f>
        <v>23</v>
      </c>
      <c r="J986" s="444">
        <v>9</v>
      </c>
      <c r="K986" s="447">
        <v>13</v>
      </c>
      <c r="L986" s="378">
        <f>J986+K986</f>
        <v>22</v>
      </c>
      <c r="M986" s="443">
        <v>31</v>
      </c>
      <c r="N986" s="443">
        <v>224</v>
      </c>
      <c r="O986" s="575"/>
      <c r="P986" s="301"/>
      <c r="Q986" s="303"/>
      <c r="R986" s="303"/>
      <c r="S986" s="303"/>
      <c r="T986" s="303"/>
      <c r="U986" s="303"/>
      <c r="V986" s="303"/>
      <c r="W986" s="303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476">
        <f>N985+L986-M986</f>
        <v>224</v>
      </c>
    </row>
    <row r="987" spans="1:34" s="484" customFormat="1" ht="12" customHeight="1" x14ac:dyDescent="0.2">
      <c r="A987" s="23"/>
      <c r="B987" s="15"/>
      <c r="C987" s="30"/>
      <c r="D987" s="3"/>
      <c r="E987" s="503" t="s">
        <v>383</v>
      </c>
      <c r="F987" s="385"/>
      <c r="G987" s="376">
        <v>7</v>
      </c>
      <c r="H987" s="377">
        <v>22</v>
      </c>
      <c r="I987" s="378">
        <v>29</v>
      </c>
      <c r="J987" s="379">
        <v>11</v>
      </c>
      <c r="K987" s="377">
        <v>30</v>
      </c>
      <c r="L987" s="378">
        <f>J987+K987</f>
        <v>41</v>
      </c>
      <c r="M987" s="380">
        <v>0</v>
      </c>
      <c r="N987" s="380">
        <v>265</v>
      </c>
      <c r="O987" s="575"/>
      <c r="P987" s="301"/>
      <c r="Q987" s="303"/>
      <c r="R987" s="303"/>
      <c r="S987" s="303"/>
      <c r="T987" s="303"/>
      <c r="U987" s="303"/>
      <c r="V987" s="303"/>
      <c r="W987" s="303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476">
        <f>N986+L987-M987</f>
        <v>265</v>
      </c>
    </row>
    <row r="988" spans="1:34" s="484" customFormat="1" ht="12" customHeight="1" x14ac:dyDescent="0.2">
      <c r="A988" s="23"/>
      <c r="B988" s="15"/>
      <c r="C988" s="30"/>
      <c r="D988" s="3"/>
      <c r="E988" s="503">
        <v>2013</v>
      </c>
      <c r="F988" s="385"/>
      <c r="G988" s="377">
        <v>10</v>
      </c>
      <c r="H988" s="377">
        <v>20</v>
      </c>
      <c r="I988" s="378">
        <v>30</v>
      </c>
      <c r="J988" s="379">
        <v>0</v>
      </c>
      <c r="K988" s="377">
        <v>18</v>
      </c>
      <c r="L988" s="378">
        <f>J988+K988</f>
        <v>18</v>
      </c>
      <c r="M988" s="380">
        <v>29</v>
      </c>
      <c r="N988" s="380">
        <v>254</v>
      </c>
      <c r="O988" s="575"/>
      <c r="P988" s="301"/>
      <c r="Q988" s="303"/>
      <c r="R988" s="303"/>
      <c r="S988" s="303"/>
      <c r="T988" s="303"/>
      <c r="U988" s="303"/>
      <c r="V988" s="303"/>
      <c r="W988" s="303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476"/>
    </row>
    <row r="989" spans="1:34" s="166" customFormat="1" ht="6.75" customHeight="1" thickBot="1" x14ac:dyDescent="0.25">
      <c r="A989" s="23"/>
      <c r="B989" s="35"/>
      <c r="C989" s="30"/>
      <c r="D989" s="3"/>
      <c r="E989" s="503"/>
      <c r="F989" s="385">
        <v>5</v>
      </c>
      <c r="G989" s="62"/>
      <c r="H989" s="95"/>
      <c r="I989" s="96"/>
      <c r="J989" s="62"/>
      <c r="K989" s="95"/>
      <c r="L989" s="96"/>
      <c r="M989" s="75"/>
      <c r="N989" s="75"/>
      <c r="O989" s="195"/>
      <c r="P989" s="34"/>
      <c r="Q989" s="12"/>
      <c r="R989" s="12"/>
      <c r="S989" s="12"/>
      <c r="T989" s="12"/>
      <c r="U989" s="12"/>
      <c r="V989" s="12"/>
      <c r="W989" s="12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485"/>
    </row>
    <row r="990" spans="1:34" s="166" customFormat="1" ht="12" hidden="1" customHeight="1" x14ac:dyDescent="0.2">
      <c r="A990" s="23">
        <v>1</v>
      </c>
      <c r="B990" s="10"/>
      <c r="C990" s="30"/>
      <c r="D990" s="3" t="s">
        <v>103</v>
      </c>
      <c r="E990" s="503">
        <v>1976</v>
      </c>
      <c r="F990" s="385">
        <v>6</v>
      </c>
      <c r="G990" s="62"/>
      <c r="H990" s="95"/>
      <c r="I990" s="96"/>
      <c r="J990" s="62"/>
      <c r="K990" s="95"/>
      <c r="L990" s="96"/>
      <c r="M990" s="75"/>
      <c r="N990" s="76">
        <v>2</v>
      </c>
      <c r="O990" s="194" t="s">
        <v>5</v>
      </c>
      <c r="P990" s="33"/>
      <c r="Q990" s="13"/>
      <c r="R990" s="12"/>
      <c r="S990" s="12"/>
      <c r="T990" s="13"/>
      <c r="U990" s="12"/>
      <c r="V990" s="12"/>
      <c r="W990" s="14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485"/>
    </row>
    <row r="991" spans="1:34" s="166" customFormat="1" ht="12" hidden="1" customHeight="1" x14ac:dyDescent="0.2">
      <c r="A991" s="23">
        <v>1</v>
      </c>
      <c r="B991" s="10"/>
      <c r="C991" s="30" t="s">
        <v>35</v>
      </c>
      <c r="D991" s="3" t="s">
        <v>103</v>
      </c>
      <c r="E991" s="503">
        <v>1977</v>
      </c>
      <c r="F991" s="385">
        <v>7</v>
      </c>
      <c r="G991" s="62"/>
      <c r="H991" s="95"/>
      <c r="I991" s="96"/>
      <c r="J991" s="62"/>
      <c r="K991" s="95"/>
      <c r="L991" s="96"/>
      <c r="M991" s="75"/>
      <c r="N991" s="76">
        <v>18</v>
      </c>
      <c r="O991" s="194" t="s">
        <v>5</v>
      </c>
      <c r="P991" s="33"/>
      <c r="Q991" s="13"/>
      <c r="R991" s="12"/>
      <c r="S991" s="12"/>
      <c r="T991" s="13"/>
      <c r="U991" s="12"/>
      <c r="V991" s="12"/>
      <c r="W991" s="14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485"/>
    </row>
    <row r="992" spans="1:34" s="166" customFormat="1" ht="12" hidden="1" customHeight="1" x14ac:dyDescent="0.2">
      <c r="A992" s="23">
        <v>1</v>
      </c>
      <c r="B992" s="10"/>
      <c r="C992" s="30" t="s">
        <v>35</v>
      </c>
      <c r="D992" s="3" t="s">
        <v>103</v>
      </c>
      <c r="E992" s="503">
        <v>1978</v>
      </c>
      <c r="F992" s="385">
        <v>8</v>
      </c>
      <c r="G992" s="62"/>
      <c r="H992" s="95"/>
      <c r="I992" s="96"/>
      <c r="J992" s="62"/>
      <c r="K992" s="95"/>
      <c r="L992" s="96"/>
      <c r="M992" s="75"/>
      <c r="N992" s="76">
        <v>21</v>
      </c>
      <c r="O992" s="194" t="s">
        <v>5</v>
      </c>
      <c r="P992" s="33"/>
      <c r="Q992" s="13"/>
      <c r="R992" s="12"/>
      <c r="S992" s="12"/>
      <c r="T992" s="13"/>
      <c r="U992" s="12"/>
      <c r="V992" s="12"/>
      <c r="W992" s="14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485"/>
    </row>
    <row r="993" spans="1:34" s="166" customFormat="1" ht="12" hidden="1" customHeight="1" x14ac:dyDescent="0.2">
      <c r="A993" s="23">
        <v>1</v>
      </c>
      <c r="B993" s="10"/>
      <c r="C993" s="30" t="s">
        <v>35</v>
      </c>
      <c r="D993" s="3" t="s">
        <v>103</v>
      </c>
      <c r="E993" s="503">
        <v>1979</v>
      </c>
      <c r="F993" s="385">
        <v>9</v>
      </c>
      <c r="G993" s="62"/>
      <c r="H993" s="95"/>
      <c r="I993" s="96"/>
      <c r="J993" s="62"/>
      <c r="K993" s="95"/>
      <c r="L993" s="96"/>
      <c r="M993" s="75"/>
      <c r="N993" s="76">
        <v>62</v>
      </c>
      <c r="O993" s="194" t="s">
        <v>5</v>
      </c>
      <c r="P993" s="33"/>
      <c r="Q993" s="13"/>
      <c r="R993" s="12"/>
      <c r="S993" s="12"/>
      <c r="T993" s="13"/>
      <c r="U993" s="12"/>
      <c r="V993" s="12"/>
      <c r="W993" s="14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485"/>
    </row>
    <row r="994" spans="1:34" s="166" customFormat="1" ht="12" hidden="1" customHeight="1" x14ac:dyDescent="0.2">
      <c r="A994" s="23">
        <v>1</v>
      </c>
      <c r="B994" s="10"/>
      <c r="C994" s="30" t="s">
        <v>35</v>
      </c>
      <c r="D994" s="3" t="s">
        <v>103</v>
      </c>
      <c r="E994" s="503">
        <v>1980</v>
      </c>
      <c r="F994" s="385">
        <v>10</v>
      </c>
      <c r="G994" s="62"/>
      <c r="H994" s="95"/>
      <c r="I994" s="96"/>
      <c r="J994" s="62"/>
      <c r="K994" s="95"/>
      <c r="L994" s="96"/>
      <c r="M994" s="75"/>
      <c r="N994" s="76">
        <v>98</v>
      </c>
      <c r="O994" s="194" t="s">
        <v>5</v>
      </c>
      <c r="P994" s="33"/>
      <c r="Q994" s="13"/>
      <c r="R994" s="12"/>
      <c r="S994" s="12"/>
      <c r="T994" s="13"/>
      <c r="U994" s="12"/>
      <c r="V994" s="12"/>
      <c r="W994" s="14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485"/>
    </row>
    <row r="995" spans="1:34" s="166" customFormat="1" ht="12" hidden="1" customHeight="1" x14ac:dyDescent="0.2">
      <c r="A995" s="23">
        <v>1</v>
      </c>
      <c r="B995" s="10"/>
      <c r="C995" s="30" t="s">
        <v>35</v>
      </c>
      <c r="D995" s="3" t="s">
        <v>103</v>
      </c>
      <c r="E995" s="503">
        <v>1981</v>
      </c>
      <c r="F995" s="385">
        <v>11</v>
      </c>
      <c r="G995" s="62"/>
      <c r="H995" s="95"/>
      <c r="I995" s="96"/>
      <c r="J995" s="62"/>
      <c r="K995" s="95"/>
      <c r="L995" s="96"/>
      <c r="M995" s="75"/>
      <c r="N995" s="76">
        <v>111</v>
      </c>
      <c r="O995" s="194" t="s">
        <v>5</v>
      </c>
      <c r="P995" s="33"/>
      <c r="Q995" s="13"/>
      <c r="R995" s="12"/>
      <c r="S995" s="12"/>
      <c r="T995" s="13"/>
      <c r="U995" s="12"/>
      <c r="V995" s="12"/>
      <c r="W995" s="14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485"/>
    </row>
    <row r="996" spans="1:34" s="166" customFormat="1" ht="12" hidden="1" customHeight="1" x14ac:dyDescent="0.2">
      <c r="A996" s="23">
        <v>1</v>
      </c>
      <c r="B996" s="10"/>
      <c r="C996" s="30" t="s">
        <v>35</v>
      </c>
      <c r="D996" s="3" t="s">
        <v>103</v>
      </c>
      <c r="E996" s="503">
        <v>1982</v>
      </c>
      <c r="F996" s="385">
        <v>12</v>
      </c>
      <c r="G996" s="62"/>
      <c r="H996" s="95"/>
      <c r="I996" s="96"/>
      <c r="J996" s="62"/>
      <c r="K996" s="95"/>
      <c r="L996" s="96"/>
      <c r="M996" s="75"/>
      <c r="N996" s="76">
        <v>145</v>
      </c>
      <c r="O996" s="194" t="s">
        <v>5</v>
      </c>
      <c r="P996" s="33"/>
      <c r="Q996" s="13"/>
      <c r="R996" s="12"/>
      <c r="S996" s="12"/>
      <c r="T996" s="13"/>
      <c r="U996" s="12"/>
      <c r="V996" s="12"/>
      <c r="W996" s="14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485"/>
    </row>
    <row r="997" spans="1:34" s="166" customFormat="1" ht="12" hidden="1" customHeight="1" x14ac:dyDescent="0.2">
      <c r="A997" s="23">
        <v>1</v>
      </c>
      <c r="B997" s="10"/>
      <c r="C997" s="30" t="s">
        <v>35</v>
      </c>
      <c r="D997" s="3" t="s">
        <v>103</v>
      </c>
      <c r="E997" s="503">
        <v>1983</v>
      </c>
      <c r="F997" s="385">
        <v>13</v>
      </c>
      <c r="G997" s="62"/>
      <c r="H997" s="95"/>
      <c r="I997" s="96"/>
      <c r="J997" s="62"/>
      <c r="K997" s="95"/>
      <c r="L997" s="96"/>
      <c r="M997" s="75"/>
      <c r="N997" s="76">
        <v>161</v>
      </c>
      <c r="O997" s="194" t="s">
        <v>5</v>
      </c>
      <c r="P997" s="33"/>
      <c r="Q997" s="13"/>
      <c r="R997" s="12"/>
      <c r="S997" s="12"/>
      <c r="T997" s="13"/>
      <c r="U997" s="12"/>
      <c r="V997" s="12"/>
      <c r="W997" s="14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485"/>
    </row>
    <row r="998" spans="1:34" s="166" customFormat="1" ht="12" hidden="1" customHeight="1" x14ac:dyDescent="0.2">
      <c r="A998" s="23">
        <v>1</v>
      </c>
      <c r="B998" s="2"/>
      <c r="C998" s="30" t="s">
        <v>35</v>
      </c>
      <c r="D998" s="3" t="s">
        <v>103</v>
      </c>
      <c r="E998" s="503">
        <v>1984</v>
      </c>
      <c r="F998" s="385">
        <v>14</v>
      </c>
      <c r="G998" s="444">
        <v>48</v>
      </c>
      <c r="H998" s="445" t="s">
        <v>116</v>
      </c>
      <c r="I998" s="446">
        <v>48</v>
      </c>
      <c r="J998" s="444">
        <v>44</v>
      </c>
      <c r="K998" s="445">
        <v>2</v>
      </c>
      <c r="L998" s="446">
        <v>46</v>
      </c>
      <c r="M998" s="77">
        <v>10</v>
      </c>
      <c r="N998" s="77">
        <v>197</v>
      </c>
      <c r="O998" s="194"/>
      <c r="P998" s="31">
        <v>1088</v>
      </c>
      <c r="Q998" s="5">
        <v>-0.17391304347826086</v>
      </c>
      <c r="R998" s="4">
        <v>0.49333333333333335</v>
      </c>
      <c r="S998" s="4">
        <v>0.1736111111111111</v>
      </c>
      <c r="T998" s="5">
        <v>0.11290322580645161</v>
      </c>
      <c r="U998" s="4">
        <v>-1.1363636363636364E-2</v>
      </c>
      <c r="V998" s="4">
        <v>0.04</v>
      </c>
      <c r="W998" s="6">
        <v>9.1273821464393182E-2</v>
      </c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485"/>
    </row>
    <row r="999" spans="1:34" s="166" customFormat="1" ht="12" hidden="1" customHeight="1" x14ac:dyDescent="0.2">
      <c r="A999" s="23">
        <v>1</v>
      </c>
      <c r="B999" s="2"/>
      <c r="C999" s="30" t="s">
        <v>35</v>
      </c>
      <c r="D999" s="3" t="s">
        <v>103</v>
      </c>
      <c r="E999" s="503">
        <v>1985</v>
      </c>
      <c r="F999" s="385">
        <v>15</v>
      </c>
      <c r="G999" s="444">
        <v>31</v>
      </c>
      <c r="H999" s="445">
        <v>44</v>
      </c>
      <c r="I999" s="446">
        <v>75</v>
      </c>
      <c r="J999" s="444">
        <v>21</v>
      </c>
      <c r="K999" s="445">
        <v>22</v>
      </c>
      <c r="L999" s="446">
        <v>43</v>
      </c>
      <c r="M999" s="77">
        <v>13</v>
      </c>
      <c r="N999" s="77">
        <v>227</v>
      </c>
      <c r="O999" s="194"/>
      <c r="P999" s="31">
        <v>1117</v>
      </c>
      <c r="Q999" s="5">
        <v>-1.7543859649122806E-2</v>
      </c>
      <c r="R999" s="4">
        <v>0.1875</v>
      </c>
      <c r="S999" s="4">
        <v>0.11834319526627218</v>
      </c>
      <c r="T999" s="5">
        <v>-0.40579710144927539</v>
      </c>
      <c r="U999" s="4">
        <v>-8.0459770114942528E-2</v>
      </c>
      <c r="V999" s="4">
        <v>-0.22435897435897437</v>
      </c>
      <c r="W999" s="6">
        <v>2.6654411764705881E-2</v>
      </c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485"/>
    </row>
    <row r="1000" spans="1:34" s="166" customFormat="1" ht="12" hidden="1" customHeight="1" x14ac:dyDescent="0.2">
      <c r="A1000" s="23">
        <v>1</v>
      </c>
      <c r="B1000" s="2"/>
      <c r="C1000" s="30" t="s">
        <v>35</v>
      </c>
      <c r="D1000" s="3" t="s">
        <v>103</v>
      </c>
      <c r="E1000" s="503">
        <v>1986</v>
      </c>
      <c r="F1000" s="385">
        <v>16</v>
      </c>
      <c r="G1000" s="444">
        <v>32</v>
      </c>
      <c r="H1000" s="445">
        <v>56</v>
      </c>
      <c r="I1000" s="446">
        <v>88</v>
      </c>
      <c r="J1000" s="444">
        <v>18</v>
      </c>
      <c r="K1000" s="445">
        <v>36</v>
      </c>
      <c r="L1000" s="446">
        <v>54</v>
      </c>
      <c r="M1000" s="77">
        <v>14</v>
      </c>
      <c r="N1000" s="77">
        <v>267</v>
      </c>
      <c r="O1000" s="194"/>
      <c r="P1000" s="31">
        <v>1172</v>
      </c>
      <c r="Q1000" s="5">
        <v>-3.5714285714285712E-2</v>
      </c>
      <c r="R1000" s="4">
        <v>-0.33082706766917291</v>
      </c>
      <c r="S1000" s="4">
        <v>-0.24338624338624337</v>
      </c>
      <c r="T1000" s="5">
        <v>0.48780487804878048</v>
      </c>
      <c r="U1000" s="4">
        <v>0.26250000000000001</v>
      </c>
      <c r="V1000" s="4">
        <v>0.33884297520661155</v>
      </c>
      <c r="W1000" s="6">
        <v>4.9239033124440466E-2</v>
      </c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485"/>
    </row>
    <row r="1001" spans="1:34" s="166" customFormat="1" ht="12" hidden="1" customHeight="1" x14ac:dyDescent="0.2">
      <c r="A1001" s="23">
        <v>1</v>
      </c>
      <c r="B1001" s="2"/>
      <c r="C1001" s="30" t="s">
        <v>35</v>
      </c>
      <c r="D1001" s="3" t="s">
        <v>103</v>
      </c>
      <c r="E1001" s="503">
        <v>1987</v>
      </c>
      <c r="F1001" s="385">
        <v>17</v>
      </c>
      <c r="G1001" s="444">
        <v>28</v>
      </c>
      <c r="H1001" s="445">
        <v>43</v>
      </c>
      <c r="I1001" s="446">
        <v>71</v>
      </c>
      <c r="J1001" s="444">
        <v>16</v>
      </c>
      <c r="K1001" s="445">
        <v>35</v>
      </c>
      <c r="L1001" s="446">
        <v>51</v>
      </c>
      <c r="M1001" s="77">
        <v>7</v>
      </c>
      <c r="N1001" s="77">
        <v>311</v>
      </c>
      <c r="O1001" s="194"/>
      <c r="P1001" s="31">
        <v>1201</v>
      </c>
      <c r="Q1001" s="5">
        <v>0.3888888888888889</v>
      </c>
      <c r="R1001" s="4">
        <v>0.2696629213483146</v>
      </c>
      <c r="S1001" s="4">
        <v>0.31468531468531469</v>
      </c>
      <c r="T1001" s="5">
        <v>-0.32786885245901637</v>
      </c>
      <c r="U1001" s="4">
        <v>-0.38613861386138615</v>
      </c>
      <c r="V1001" s="4">
        <v>-0.36419753086419754</v>
      </c>
      <c r="W1001" s="6">
        <v>2.4744027303754267E-2</v>
      </c>
      <c r="X1001" s="23"/>
      <c r="Y1001" s="23">
        <v>2002</v>
      </c>
      <c r="Z1001" s="23">
        <v>75</v>
      </c>
      <c r="AA1001" s="23">
        <v>113</v>
      </c>
      <c r="AB1001" s="23">
        <v>188</v>
      </c>
      <c r="AC1001" s="23">
        <v>41</v>
      </c>
      <c r="AD1001" s="23">
        <v>62</v>
      </c>
      <c r="AE1001" s="23">
        <v>103</v>
      </c>
      <c r="AF1001" s="23">
        <v>74</v>
      </c>
      <c r="AG1001" s="23">
        <v>1201</v>
      </c>
      <c r="AH1001" s="485"/>
    </row>
    <row r="1002" spans="1:34" s="166" customFormat="1" ht="12" hidden="1" customHeight="1" x14ac:dyDescent="0.2">
      <c r="A1002" s="23">
        <v>1</v>
      </c>
      <c r="B1002" s="2"/>
      <c r="C1002" s="30" t="s">
        <v>35</v>
      </c>
      <c r="D1002" s="3" t="s">
        <v>103</v>
      </c>
      <c r="E1002" s="503">
        <v>1988</v>
      </c>
      <c r="F1002" s="385">
        <v>18</v>
      </c>
      <c r="G1002" s="444">
        <v>40</v>
      </c>
      <c r="H1002" s="445">
        <v>32</v>
      </c>
      <c r="I1002" s="446">
        <v>72</v>
      </c>
      <c r="J1002" s="444">
        <v>18</v>
      </c>
      <c r="K1002" s="445">
        <v>37</v>
      </c>
      <c r="L1002" s="446">
        <v>55</v>
      </c>
      <c r="M1002" s="77">
        <v>21</v>
      </c>
      <c r="N1002" s="77">
        <v>345</v>
      </c>
      <c r="O1002" s="194"/>
      <c r="P1002" s="26"/>
      <c r="Q1002" s="5"/>
      <c r="R1002" s="4"/>
      <c r="S1002" s="4"/>
      <c r="T1002" s="5"/>
      <c r="U1002" s="4"/>
      <c r="V1002" s="4"/>
      <c r="W1002" s="6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485"/>
    </row>
    <row r="1003" spans="1:34" s="166" customFormat="1" ht="12" hidden="1" customHeight="1" x14ac:dyDescent="0.2">
      <c r="A1003" s="23">
        <v>1</v>
      </c>
      <c r="B1003" s="2"/>
      <c r="C1003" s="30" t="s">
        <v>35</v>
      </c>
      <c r="D1003" s="3" t="s">
        <v>103</v>
      </c>
      <c r="E1003" s="503">
        <v>1989</v>
      </c>
      <c r="F1003" s="385">
        <v>19</v>
      </c>
      <c r="G1003" s="444">
        <v>30</v>
      </c>
      <c r="H1003" s="445">
        <v>66</v>
      </c>
      <c r="I1003" s="446">
        <v>96</v>
      </c>
      <c r="J1003" s="444">
        <v>18</v>
      </c>
      <c r="K1003" s="445">
        <v>29</v>
      </c>
      <c r="L1003" s="446">
        <v>47</v>
      </c>
      <c r="M1003" s="77">
        <v>24</v>
      </c>
      <c r="N1003" s="77">
        <v>368</v>
      </c>
      <c r="O1003" s="194"/>
      <c r="P1003" s="26"/>
      <c r="Q1003" s="5"/>
      <c r="R1003" s="4"/>
      <c r="S1003" s="4"/>
      <c r="T1003" s="5"/>
      <c r="U1003" s="4"/>
      <c r="V1003" s="4"/>
      <c r="W1003" s="6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485"/>
    </row>
    <row r="1004" spans="1:34" s="166" customFormat="1" ht="12" hidden="1" customHeight="1" x14ac:dyDescent="0.2">
      <c r="A1004" s="23">
        <v>1</v>
      </c>
      <c r="B1004" s="2"/>
      <c r="C1004" s="30" t="s">
        <v>35</v>
      </c>
      <c r="D1004" s="3" t="s">
        <v>103</v>
      </c>
      <c r="E1004" s="503">
        <v>1990</v>
      </c>
      <c r="F1004" s="385">
        <v>20</v>
      </c>
      <c r="G1004" s="62">
        <v>33</v>
      </c>
      <c r="H1004" s="95">
        <v>95</v>
      </c>
      <c r="I1004" s="96">
        <v>128</v>
      </c>
      <c r="J1004" s="62">
        <v>17</v>
      </c>
      <c r="K1004" s="95">
        <v>43</v>
      </c>
      <c r="L1004" s="96">
        <v>60</v>
      </c>
      <c r="M1004" s="75">
        <v>25</v>
      </c>
      <c r="N1004" s="76">
        <v>403</v>
      </c>
      <c r="O1004" s="194"/>
      <c r="P1004" s="26"/>
      <c r="Q1004" s="5"/>
      <c r="R1004" s="4"/>
      <c r="S1004" s="4"/>
      <c r="T1004" s="5"/>
      <c r="U1004" s="4"/>
      <c r="V1004" s="4"/>
      <c r="W1004" s="6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485"/>
    </row>
    <row r="1005" spans="1:34" s="166" customFormat="1" ht="12" hidden="1" customHeight="1" x14ac:dyDescent="0.2">
      <c r="A1005" s="23">
        <v>1</v>
      </c>
      <c r="B1005" s="2"/>
      <c r="C1005" s="30" t="s">
        <v>35</v>
      </c>
      <c r="D1005" s="3" t="s">
        <v>103</v>
      </c>
      <c r="E1005" s="503">
        <v>1991</v>
      </c>
      <c r="F1005" s="385">
        <v>21</v>
      </c>
      <c r="G1005" s="62">
        <v>34</v>
      </c>
      <c r="H1005" s="95">
        <v>37</v>
      </c>
      <c r="I1005" s="96">
        <v>71</v>
      </c>
      <c r="J1005" s="62">
        <v>43</v>
      </c>
      <c r="K1005" s="95">
        <v>48</v>
      </c>
      <c r="L1005" s="96">
        <v>91</v>
      </c>
      <c r="M1005" s="75">
        <v>32</v>
      </c>
      <c r="N1005" s="76">
        <v>462</v>
      </c>
      <c r="O1005" s="194"/>
      <c r="P1005" s="26"/>
      <c r="Q1005" s="5"/>
      <c r="R1005" s="4"/>
      <c r="S1005" s="4"/>
      <c r="T1005" s="5"/>
      <c r="U1005" s="4"/>
      <c r="V1005" s="4"/>
      <c r="W1005" s="6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485"/>
    </row>
    <row r="1006" spans="1:34" s="166" customFormat="1" ht="12" hidden="1" customHeight="1" x14ac:dyDescent="0.2">
      <c r="A1006" s="23">
        <v>1</v>
      </c>
      <c r="B1006" s="2"/>
      <c r="C1006" s="30" t="s">
        <v>35</v>
      </c>
      <c r="D1006" s="3" t="s">
        <v>103</v>
      </c>
      <c r="E1006" s="503">
        <v>1992</v>
      </c>
      <c r="F1006" s="385">
        <v>22</v>
      </c>
      <c r="G1006" s="62">
        <v>27</v>
      </c>
      <c r="H1006" s="95">
        <v>77</v>
      </c>
      <c r="I1006" s="96">
        <v>104</v>
      </c>
      <c r="J1006" s="62">
        <v>28</v>
      </c>
      <c r="K1006" s="95">
        <v>61</v>
      </c>
      <c r="L1006" s="96">
        <v>89</v>
      </c>
      <c r="M1006" s="75">
        <v>24</v>
      </c>
      <c r="N1006" s="76">
        <v>527</v>
      </c>
      <c r="O1006" s="194"/>
      <c r="P1006" s="26"/>
      <c r="Q1006" s="5"/>
      <c r="R1006" s="4"/>
      <c r="S1006" s="4"/>
      <c r="T1006" s="5"/>
      <c r="U1006" s="4"/>
      <c r="V1006" s="4"/>
      <c r="W1006" s="6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485"/>
    </row>
    <row r="1007" spans="1:34" s="166" customFormat="1" ht="12" hidden="1" customHeight="1" x14ac:dyDescent="0.2">
      <c r="A1007" s="23">
        <v>1</v>
      </c>
      <c r="B1007" s="2"/>
      <c r="C1007" s="30" t="s">
        <v>35</v>
      </c>
      <c r="D1007" s="3" t="s">
        <v>103</v>
      </c>
      <c r="E1007" s="503">
        <v>1993</v>
      </c>
      <c r="F1007" s="385">
        <v>23</v>
      </c>
      <c r="G1007" s="62">
        <v>44</v>
      </c>
      <c r="H1007" s="95">
        <v>95</v>
      </c>
      <c r="I1007" s="96">
        <v>139</v>
      </c>
      <c r="J1007" s="62">
        <v>26</v>
      </c>
      <c r="K1007" s="95">
        <v>46</v>
      </c>
      <c r="L1007" s="96">
        <v>72</v>
      </c>
      <c r="M1007" s="75">
        <v>36</v>
      </c>
      <c r="N1007" s="76">
        <v>563</v>
      </c>
      <c r="O1007" s="194"/>
      <c r="P1007" s="26"/>
      <c r="Q1007" s="5"/>
      <c r="R1007" s="4"/>
      <c r="S1007" s="4"/>
      <c r="T1007" s="5"/>
      <c r="U1007" s="4"/>
      <c r="V1007" s="4"/>
      <c r="W1007" s="6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485"/>
    </row>
    <row r="1008" spans="1:34" s="166" customFormat="1" ht="12" hidden="1" customHeight="1" x14ac:dyDescent="0.2">
      <c r="A1008" s="23">
        <v>1</v>
      </c>
      <c r="B1008" s="2"/>
      <c r="C1008" s="30" t="s">
        <v>35</v>
      </c>
      <c r="D1008" s="3" t="s">
        <v>103</v>
      </c>
      <c r="E1008" s="503">
        <v>1994</v>
      </c>
      <c r="F1008" s="385">
        <v>24</v>
      </c>
      <c r="G1008" s="62">
        <v>79</v>
      </c>
      <c r="H1008" s="95">
        <v>102</v>
      </c>
      <c r="I1008" s="96">
        <v>181</v>
      </c>
      <c r="J1008" s="62">
        <v>29</v>
      </c>
      <c r="K1008" s="95">
        <v>88</v>
      </c>
      <c r="L1008" s="96">
        <v>117</v>
      </c>
      <c r="M1008" s="75">
        <v>30</v>
      </c>
      <c r="N1008" s="76">
        <v>650</v>
      </c>
      <c r="O1008" s="194"/>
      <c r="P1008" s="26"/>
      <c r="Q1008" s="5"/>
      <c r="R1008" s="4"/>
      <c r="S1008" s="4"/>
      <c r="T1008" s="5"/>
      <c r="U1008" s="4"/>
      <c r="V1008" s="4"/>
      <c r="W1008" s="6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485"/>
    </row>
    <row r="1009" spans="1:34" s="166" customFormat="1" ht="12" hidden="1" customHeight="1" x14ac:dyDescent="0.2">
      <c r="A1009" s="23">
        <v>1</v>
      </c>
      <c r="B1009" s="2"/>
      <c r="C1009" s="30" t="s">
        <v>35</v>
      </c>
      <c r="D1009" s="3" t="s">
        <v>103</v>
      </c>
      <c r="E1009" s="503">
        <v>1995</v>
      </c>
      <c r="F1009" s="385">
        <v>25</v>
      </c>
      <c r="G1009" s="62">
        <v>79</v>
      </c>
      <c r="H1009" s="95">
        <v>78</v>
      </c>
      <c r="I1009" s="96">
        <v>157</v>
      </c>
      <c r="J1009" s="62">
        <v>38</v>
      </c>
      <c r="K1009" s="95">
        <v>103</v>
      </c>
      <c r="L1009" s="96">
        <v>141</v>
      </c>
      <c r="M1009" s="75">
        <v>35</v>
      </c>
      <c r="N1009" s="76">
        <v>756</v>
      </c>
      <c r="O1009" s="194"/>
      <c r="P1009" s="26"/>
      <c r="Q1009" s="5"/>
      <c r="R1009" s="4"/>
      <c r="S1009" s="4"/>
      <c r="T1009" s="5"/>
      <c r="U1009" s="4"/>
      <c r="V1009" s="4"/>
      <c r="W1009" s="6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485"/>
    </row>
    <row r="1010" spans="1:34" s="166" customFormat="1" ht="12" hidden="1" customHeight="1" x14ac:dyDescent="0.2">
      <c r="A1010" s="23">
        <v>1</v>
      </c>
      <c r="B1010" s="2"/>
      <c r="C1010" s="30" t="s">
        <v>35</v>
      </c>
      <c r="D1010" s="3" t="s">
        <v>103</v>
      </c>
      <c r="E1010" s="503">
        <v>1996</v>
      </c>
      <c r="F1010" s="385">
        <v>26</v>
      </c>
      <c r="G1010" s="62">
        <v>94</v>
      </c>
      <c r="H1010" s="95">
        <v>93</v>
      </c>
      <c r="I1010" s="96">
        <v>187</v>
      </c>
      <c r="J1010" s="62">
        <v>68</v>
      </c>
      <c r="K1010" s="95">
        <v>64</v>
      </c>
      <c r="L1010" s="96">
        <v>132</v>
      </c>
      <c r="M1010" s="75">
        <v>29</v>
      </c>
      <c r="N1010" s="76">
        <v>859</v>
      </c>
      <c r="O1010" s="194"/>
      <c r="P1010" s="26"/>
      <c r="Q1010" s="5"/>
      <c r="R1010" s="4"/>
      <c r="S1010" s="4"/>
      <c r="T1010" s="5"/>
      <c r="U1010" s="4"/>
      <c r="V1010" s="4"/>
      <c r="W1010" s="6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485"/>
    </row>
    <row r="1011" spans="1:34" s="166" customFormat="1" ht="12" hidden="1" customHeight="1" x14ac:dyDescent="0.2">
      <c r="A1011" s="23">
        <v>1</v>
      </c>
      <c r="B1011" s="2"/>
      <c r="C1011" s="30" t="s">
        <v>35</v>
      </c>
      <c r="D1011" s="3" t="s">
        <v>103</v>
      </c>
      <c r="E1011" s="503">
        <v>1997</v>
      </c>
      <c r="F1011" s="385">
        <v>27</v>
      </c>
      <c r="G1011" s="62">
        <v>84</v>
      </c>
      <c r="H1011" s="95">
        <v>111</v>
      </c>
      <c r="I1011" s="96">
        <v>195</v>
      </c>
      <c r="J1011" s="62">
        <v>60</v>
      </c>
      <c r="K1011" s="95">
        <v>72</v>
      </c>
      <c r="L1011" s="96">
        <v>132</v>
      </c>
      <c r="M1011" s="75">
        <v>60</v>
      </c>
      <c r="N1011" s="76">
        <v>931</v>
      </c>
      <c r="O1011" s="194"/>
      <c r="P1011" s="26"/>
      <c r="Q1011" s="5"/>
      <c r="R1011" s="4"/>
      <c r="S1011" s="4"/>
      <c r="T1011" s="5"/>
      <c r="U1011" s="4"/>
      <c r="V1011" s="4"/>
      <c r="W1011" s="6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485"/>
    </row>
    <row r="1012" spans="1:34" s="166" customFormat="1" ht="12" hidden="1" customHeight="1" x14ac:dyDescent="0.2">
      <c r="A1012" s="23">
        <v>1</v>
      </c>
      <c r="B1012" s="2"/>
      <c r="C1012" s="30" t="s">
        <v>35</v>
      </c>
      <c r="D1012" s="3" t="s">
        <v>103</v>
      </c>
      <c r="E1012" s="503">
        <v>1998</v>
      </c>
      <c r="F1012" s="385">
        <v>28</v>
      </c>
      <c r="G1012" s="62">
        <v>69</v>
      </c>
      <c r="H1012" s="95">
        <v>75</v>
      </c>
      <c r="I1012" s="96">
        <v>144</v>
      </c>
      <c r="J1012" s="62">
        <v>62</v>
      </c>
      <c r="K1012" s="95">
        <v>88</v>
      </c>
      <c r="L1012" s="96">
        <v>150</v>
      </c>
      <c r="M1012" s="76">
        <v>84</v>
      </c>
      <c r="N1012" s="76">
        <v>997</v>
      </c>
      <c r="O1012" s="194"/>
      <c r="P1012" s="26"/>
      <c r="Q1012" s="5"/>
      <c r="R1012" s="4"/>
      <c r="S1012" s="4"/>
      <c r="T1012" s="5"/>
      <c r="U1012" s="4"/>
      <c r="V1012" s="4"/>
      <c r="W1012" s="6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485"/>
    </row>
    <row r="1013" spans="1:34" s="166" customFormat="1" ht="12" hidden="1" customHeight="1" thickBot="1" x14ac:dyDescent="0.25">
      <c r="A1013" s="23">
        <v>1</v>
      </c>
      <c r="B1013" s="2"/>
      <c r="C1013" s="30" t="s">
        <v>35</v>
      </c>
      <c r="D1013" s="3" t="s">
        <v>103</v>
      </c>
      <c r="E1013" s="503">
        <v>1999</v>
      </c>
      <c r="F1013" s="387">
        <v>29</v>
      </c>
      <c r="G1013" s="62">
        <v>57</v>
      </c>
      <c r="H1013" s="95">
        <v>112</v>
      </c>
      <c r="I1013" s="96">
        <v>169</v>
      </c>
      <c r="J1013" s="62">
        <v>69</v>
      </c>
      <c r="K1013" s="95">
        <v>87</v>
      </c>
      <c r="L1013" s="96">
        <v>156</v>
      </c>
      <c r="M1013" s="76">
        <v>65</v>
      </c>
      <c r="N1013" s="76">
        <v>1088</v>
      </c>
      <c r="O1013" s="194"/>
      <c r="P1013" s="26"/>
      <c r="Q1013" s="5"/>
      <c r="R1013" s="4"/>
      <c r="S1013" s="4"/>
      <c r="T1013" s="5"/>
      <c r="U1013" s="4"/>
      <c r="V1013" s="4"/>
      <c r="W1013" s="6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485"/>
    </row>
    <row r="1014" spans="1:34" s="166" customFormat="1" ht="12" hidden="1" customHeight="1" x14ac:dyDescent="0.2">
      <c r="A1014" s="23">
        <v>1</v>
      </c>
      <c r="B1014" s="2"/>
      <c r="C1014" s="30" t="s">
        <v>35</v>
      </c>
      <c r="D1014" s="3" t="s">
        <v>103</v>
      </c>
      <c r="E1014" s="503">
        <v>2000</v>
      </c>
      <c r="F1014" s="482">
        <v>0</v>
      </c>
      <c r="G1014" s="62">
        <v>56</v>
      </c>
      <c r="H1014" s="95">
        <v>133</v>
      </c>
      <c r="I1014" s="96">
        <v>189</v>
      </c>
      <c r="J1014" s="62">
        <v>41</v>
      </c>
      <c r="K1014" s="95">
        <v>80</v>
      </c>
      <c r="L1014" s="96">
        <v>121</v>
      </c>
      <c r="M1014" s="76">
        <v>92</v>
      </c>
      <c r="N1014" s="76">
        <v>1117</v>
      </c>
      <c r="O1014" s="194"/>
      <c r="P1014" s="26"/>
      <c r="Q1014" s="5"/>
      <c r="R1014" s="4"/>
      <c r="S1014" s="4"/>
      <c r="T1014" s="5"/>
      <c r="U1014" s="4"/>
      <c r="V1014" s="4"/>
      <c r="W1014" s="6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485"/>
    </row>
    <row r="1015" spans="1:34" s="166" customFormat="1" ht="12" hidden="1" customHeight="1" thickBot="1" x14ac:dyDescent="0.25">
      <c r="A1015" s="23">
        <v>1</v>
      </c>
      <c r="B1015" s="2"/>
      <c r="C1015" s="30" t="s">
        <v>35</v>
      </c>
      <c r="D1015" s="3" t="s">
        <v>103</v>
      </c>
      <c r="E1015" s="503">
        <v>2001</v>
      </c>
      <c r="F1015" s="387">
        <v>1</v>
      </c>
      <c r="G1015" s="62">
        <v>54</v>
      </c>
      <c r="H1015" s="95">
        <v>89</v>
      </c>
      <c r="I1015" s="96">
        <v>143</v>
      </c>
      <c r="J1015" s="62">
        <v>61</v>
      </c>
      <c r="K1015" s="95">
        <v>101</v>
      </c>
      <c r="L1015" s="96">
        <v>162</v>
      </c>
      <c r="M1015" s="76">
        <v>107</v>
      </c>
      <c r="N1015" s="76">
        <v>1172</v>
      </c>
      <c r="O1015" s="194"/>
      <c r="P1015" s="26"/>
      <c r="Q1015" s="5"/>
      <c r="R1015" s="4"/>
      <c r="S1015" s="4"/>
      <c r="T1015" s="5"/>
      <c r="U1015" s="4"/>
      <c r="V1015" s="4"/>
      <c r="W1015" s="6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485"/>
    </row>
    <row r="1016" spans="1:34" s="166" customFormat="1" ht="12" hidden="1" customHeight="1" x14ac:dyDescent="0.2">
      <c r="A1016" s="23">
        <v>1</v>
      </c>
      <c r="B1016" s="2"/>
      <c r="C1016" s="30" t="s">
        <v>35</v>
      </c>
      <c r="D1016" s="3" t="s">
        <v>103</v>
      </c>
      <c r="E1016" s="503">
        <v>2002</v>
      </c>
      <c r="F1016" s="386">
        <v>1</v>
      </c>
      <c r="G1016" s="62">
        <v>75</v>
      </c>
      <c r="H1016" s="95">
        <v>113</v>
      </c>
      <c r="I1016" s="96">
        <v>188</v>
      </c>
      <c r="J1016" s="62">
        <v>41</v>
      </c>
      <c r="K1016" s="95">
        <v>62</v>
      </c>
      <c r="L1016" s="96">
        <v>103</v>
      </c>
      <c r="M1016" s="76">
        <v>74</v>
      </c>
      <c r="N1016" s="76">
        <v>1201</v>
      </c>
      <c r="O1016" s="194"/>
      <c r="P1016" s="26"/>
      <c r="Q1016" s="5"/>
      <c r="R1016" s="4"/>
      <c r="S1016" s="4"/>
      <c r="T1016" s="5"/>
      <c r="U1016" s="4"/>
      <c r="V1016" s="4"/>
      <c r="W1016" s="6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485"/>
    </row>
    <row r="1017" spans="1:34" s="166" customFormat="1" ht="12" hidden="1" customHeight="1" x14ac:dyDescent="0.2">
      <c r="A1017" s="23">
        <v>1</v>
      </c>
      <c r="B1017" s="2"/>
      <c r="C1017" s="30" t="s">
        <v>35</v>
      </c>
      <c r="D1017" s="3" t="s">
        <v>103</v>
      </c>
      <c r="E1017" s="503">
        <v>2003</v>
      </c>
      <c r="F1017" s="386">
        <v>2</v>
      </c>
      <c r="G1017" s="62">
        <v>47</v>
      </c>
      <c r="H1017" s="95">
        <v>130</v>
      </c>
      <c r="I1017" s="96">
        <v>177</v>
      </c>
      <c r="J1017" s="62">
        <v>49</v>
      </c>
      <c r="K1017" s="95">
        <v>100</v>
      </c>
      <c r="L1017" s="96">
        <v>149</v>
      </c>
      <c r="M1017" s="76">
        <v>106</v>
      </c>
      <c r="N1017" s="76">
        <v>1244</v>
      </c>
      <c r="O1017" s="194"/>
      <c r="P1017" s="26"/>
      <c r="Q1017" s="5"/>
      <c r="R1017" s="4"/>
      <c r="S1017" s="4"/>
      <c r="T1017" s="5"/>
      <c r="U1017" s="4"/>
      <c r="V1017" s="4"/>
      <c r="W1017" s="6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485"/>
    </row>
    <row r="1018" spans="1:34" s="166" customFormat="1" ht="12" hidden="1" customHeight="1" x14ac:dyDescent="0.2">
      <c r="A1018" s="23">
        <v>1</v>
      </c>
      <c r="B1018" s="2"/>
      <c r="C1018" s="30" t="s">
        <v>35</v>
      </c>
      <c r="D1018" s="3" t="s">
        <v>103</v>
      </c>
      <c r="E1018" s="503">
        <v>2004</v>
      </c>
      <c r="F1018" s="386">
        <v>3</v>
      </c>
      <c r="G1018" s="62">
        <v>53</v>
      </c>
      <c r="H1018" s="95">
        <v>96</v>
      </c>
      <c r="I1018" s="96">
        <v>149</v>
      </c>
      <c r="J1018" s="62">
        <v>57</v>
      </c>
      <c r="K1018" s="95">
        <v>96</v>
      </c>
      <c r="L1018" s="96">
        <v>153</v>
      </c>
      <c r="M1018" s="75">
        <v>77</v>
      </c>
      <c r="N1018" s="76">
        <v>1320</v>
      </c>
      <c r="O1018" s="194"/>
      <c r="P1018" s="26"/>
      <c r="Q1018" s="5"/>
      <c r="R1018" s="4"/>
      <c r="S1018" s="4"/>
      <c r="T1018" s="5"/>
      <c r="U1018" s="4"/>
      <c r="V1018" s="4"/>
      <c r="W1018" s="6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485"/>
    </row>
    <row r="1019" spans="1:34" s="166" customFormat="1" ht="12" hidden="1" customHeight="1" x14ac:dyDescent="0.2">
      <c r="A1019" s="23">
        <v>1</v>
      </c>
      <c r="B1019" s="23"/>
      <c r="C1019" s="30" t="s">
        <v>35</v>
      </c>
      <c r="D1019" s="3" t="s">
        <v>339</v>
      </c>
      <c r="E1019" s="502">
        <v>2006</v>
      </c>
      <c r="F1019" s="386">
        <v>4</v>
      </c>
      <c r="G1019" s="62">
        <v>52</v>
      </c>
      <c r="H1019" s="95">
        <v>62</v>
      </c>
      <c r="I1019" s="96">
        <v>114</v>
      </c>
      <c r="J1019" s="62">
        <v>24</v>
      </c>
      <c r="K1019" s="95">
        <v>50</v>
      </c>
      <c r="L1019" s="96">
        <v>74</v>
      </c>
      <c r="M1019" s="75">
        <v>99</v>
      </c>
      <c r="N1019" s="76">
        <v>1284</v>
      </c>
      <c r="O1019" s="194"/>
      <c r="P1019" s="26"/>
      <c r="Q1019" s="5"/>
      <c r="R1019" s="4"/>
      <c r="S1019" s="4"/>
      <c r="T1019" s="5"/>
      <c r="U1019" s="4"/>
      <c r="V1019" s="4"/>
      <c r="W1019" s="6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485"/>
    </row>
    <row r="1020" spans="1:34" s="166" customFormat="1" ht="12" hidden="1" customHeight="1" x14ac:dyDescent="0.2">
      <c r="A1020" s="23">
        <v>1</v>
      </c>
      <c r="B1020" s="23"/>
      <c r="C1020" s="30" t="s">
        <v>35</v>
      </c>
      <c r="D1020" s="3" t="s">
        <v>339</v>
      </c>
      <c r="E1020" s="502">
        <v>2007</v>
      </c>
      <c r="F1020" s="386">
        <v>5</v>
      </c>
      <c r="G1020" s="62">
        <v>55</v>
      </c>
      <c r="H1020" s="95">
        <v>102</v>
      </c>
      <c r="I1020" s="96">
        <v>157</v>
      </c>
      <c r="J1020" s="62">
        <v>40</v>
      </c>
      <c r="K1020" s="95">
        <v>80</v>
      </c>
      <c r="L1020" s="96">
        <v>120</v>
      </c>
      <c r="M1020" s="75">
        <v>105</v>
      </c>
      <c r="N1020" s="76">
        <v>1299</v>
      </c>
      <c r="O1020" s="194"/>
      <c r="P1020" s="26"/>
      <c r="Q1020" s="4"/>
      <c r="R1020" s="4"/>
      <c r="S1020" s="4"/>
      <c r="T1020" s="4"/>
      <c r="U1020" s="4"/>
      <c r="V1020" s="4"/>
      <c r="W1020" s="4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485"/>
    </row>
    <row r="1021" spans="1:34" s="166" customFormat="1" ht="12" hidden="1" customHeight="1" x14ac:dyDescent="0.2">
      <c r="A1021" s="23">
        <v>1</v>
      </c>
      <c r="B1021" s="23"/>
      <c r="C1021" s="30" t="s">
        <v>35</v>
      </c>
      <c r="D1021" s="3" t="s">
        <v>339</v>
      </c>
      <c r="E1021" s="502">
        <v>2008</v>
      </c>
      <c r="F1021" s="386">
        <v>6</v>
      </c>
      <c r="G1021" s="62">
        <v>69</v>
      </c>
      <c r="H1021" s="95">
        <v>88</v>
      </c>
      <c r="I1021" s="96">
        <v>157</v>
      </c>
      <c r="J1021" s="62">
        <v>37</v>
      </c>
      <c r="K1021" s="95">
        <v>65</v>
      </c>
      <c r="L1021" s="96">
        <v>102</v>
      </c>
      <c r="M1021" s="75">
        <v>125</v>
      </c>
      <c r="N1021" s="75">
        <v>1276</v>
      </c>
      <c r="O1021" s="194"/>
      <c r="P1021" s="26"/>
      <c r="Q1021" s="4"/>
      <c r="R1021" s="4"/>
      <c r="S1021" s="4"/>
      <c r="T1021" s="4"/>
      <c r="U1021" s="4"/>
      <c r="V1021" s="4"/>
      <c r="W1021" s="4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485"/>
    </row>
    <row r="1022" spans="1:34" s="166" customFormat="1" ht="12" customHeight="1" x14ac:dyDescent="0.2">
      <c r="A1022" s="23">
        <v>1</v>
      </c>
      <c r="B1022" s="23"/>
      <c r="C1022" s="30" t="s">
        <v>35</v>
      </c>
      <c r="D1022" s="3" t="s">
        <v>339</v>
      </c>
      <c r="E1022" s="502">
        <v>2009</v>
      </c>
      <c r="F1022" s="386">
        <v>7</v>
      </c>
      <c r="G1022" s="62">
        <v>69</v>
      </c>
      <c r="H1022" s="95">
        <v>88</v>
      </c>
      <c r="I1022" s="96">
        <v>157</v>
      </c>
      <c r="J1022" s="62">
        <v>46</v>
      </c>
      <c r="K1022" s="90">
        <v>61</v>
      </c>
      <c r="L1022" s="378">
        <f>J1022+K1022</f>
        <v>107</v>
      </c>
      <c r="M1022" s="75">
        <v>152</v>
      </c>
      <c r="N1022" s="76">
        <v>1231</v>
      </c>
      <c r="O1022" s="194"/>
      <c r="P1022" s="26"/>
      <c r="Q1022" s="4"/>
      <c r="R1022" s="4"/>
      <c r="S1022" s="4"/>
      <c r="T1022" s="4"/>
      <c r="U1022" s="4"/>
      <c r="V1022" s="4"/>
      <c r="W1022" s="4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485"/>
    </row>
    <row r="1023" spans="1:34" s="166" customFormat="1" ht="12" customHeight="1" x14ac:dyDescent="0.2">
      <c r="A1023" s="23">
        <v>1</v>
      </c>
      <c r="B1023" s="23"/>
      <c r="C1023" s="30"/>
      <c r="D1023" s="3" t="s">
        <v>340</v>
      </c>
      <c r="E1023" s="503">
        <v>2010</v>
      </c>
      <c r="F1023" s="386">
        <v>8</v>
      </c>
      <c r="G1023" s="444">
        <v>48</v>
      </c>
      <c r="H1023" s="445">
        <v>94</v>
      </c>
      <c r="I1023" s="446">
        <f>SUM(H1023,G1023)</f>
        <v>142</v>
      </c>
      <c r="J1023" s="444">
        <v>51</v>
      </c>
      <c r="K1023" s="447">
        <v>66</v>
      </c>
      <c r="L1023" s="378">
        <f>J1023+K1023</f>
        <v>117</v>
      </c>
      <c r="M1023" s="77">
        <v>102</v>
      </c>
      <c r="N1023" s="77">
        <v>1246</v>
      </c>
      <c r="O1023" s="194"/>
      <c r="P1023" s="26"/>
      <c r="Q1023" s="4"/>
      <c r="R1023" s="4"/>
      <c r="S1023" s="4"/>
      <c r="T1023" s="4"/>
      <c r="U1023" s="4"/>
      <c r="V1023" s="4"/>
      <c r="W1023" s="4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476"/>
    </row>
    <row r="1024" spans="1:34" s="484" customFormat="1" ht="12" customHeight="1" x14ac:dyDescent="0.2">
      <c r="A1024" s="23"/>
      <c r="B1024" s="23"/>
      <c r="C1024" s="30"/>
      <c r="D1024" s="3"/>
      <c r="E1024" s="503">
        <v>2011</v>
      </c>
      <c r="F1024" s="386"/>
      <c r="G1024" s="444">
        <v>56</v>
      </c>
      <c r="H1024" s="445">
        <v>65</v>
      </c>
      <c r="I1024" s="446">
        <f>SUM(H1024,G1024)</f>
        <v>121</v>
      </c>
      <c r="J1024" s="444">
        <v>40</v>
      </c>
      <c r="K1024" s="447">
        <v>69</v>
      </c>
      <c r="L1024" s="378">
        <f>J1024+K1024</f>
        <v>109</v>
      </c>
      <c r="M1024" s="77">
        <v>103</v>
      </c>
      <c r="N1024" s="77">
        <v>1252</v>
      </c>
      <c r="O1024" s="575"/>
      <c r="P1024" s="295"/>
      <c r="Q1024" s="297"/>
      <c r="R1024" s="297"/>
      <c r="S1024" s="297"/>
      <c r="T1024" s="297"/>
      <c r="U1024" s="297"/>
      <c r="V1024" s="297"/>
      <c r="W1024" s="297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476">
        <f>N1023+L1024-M1024</f>
        <v>1252</v>
      </c>
    </row>
    <row r="1025" spans="1:34" s="484" customFormat="1" ht="12" customHeight="1" x14ac:dyDescent="0.2">
      <c r="A1025" s="23"/>
      <c r="B1025" s="23"/>
      <c r="C1025" s="30"/>
      <c r="D1025" s="3"/>
      <c r="E1025" s="503" t="s">
        <v>383</v>
      </c>
      <c r="F1025" s="386"/>
      <c r="G1025" s="376">
        <v>47</v>
      </c>
      <c r="H1025" s="377">
        <v>85</v>
      </c>
      <c r="I1025" s="378">
        <v>132</v>
      </c>
      <c r="J1025" s="379">
        <v>57</v>
      </c>
      <c r="K1025" s="377">
        <v>63</v>
      </c>
      <c r="L1025" s="378">
        <f>J1025+K1025</f>
        <v>120</v>
      </c>
      <c r="M1025" s="380">
        <v>151</v>
      </c>
      <c r="N1025" s="380">
        <v>1221</v>
      </c>
      <c r="O1025" s="575"/>
      <c r="P1025" s="295"/>
      <c r="Q1025" s="297"/>
      <c r="R1025" s="297"/>
      <c r="S1025" s="297"/>
      <c r="T1025" s="297"/>
      <c r="U1025" s="297"/>
      <c r="V1025" s="297"/>
      <c r="W1025" s="297"/>
      <c r="X1025" s="63"/>
      <c r="Y1025" s="63"/>
      <c r="Z1025" s="63"/>
      <c r="AA1025" s="63"/>
      <c r="AB1025" s="63"/>
      <c r="AC1025" s="63"/>
      <c r="AD1025" s="63"/>
      <c r="AE1025" s="63"/>
      <c r="AF1025" s="63"/>
      <c r="AG1025" s="63"/>
      <c r="AH1025" s="476">
        <f>N1024+L1025-M1025</f>
        <v>1221</v>
      </c>
    </row>
    <row r="1026" spans="1:34" s="484" customFormat="1" ht="12" customHeight="1" x14ac:dyDescent="0.2">
      <c r="A1026" s="23"/>
      <c r="B1026" s="23"/>
      <c r="C1026" s="30"/>
      <c r="D1026" s="3"/>
      <c r="E1026" s="503">
        <v>2013</v>
      </c>
      <c r="F1026" s="386"/>
      <c r="G1026" s="377">
        <v>55</v>
      </c>
      <c r="H1026" s="377">
        <v>99</v>
      </c>
      <c r="I1026" s="378">
        <v>154</v>
      </c>
      <c r="J1026" s="379">
        <v>55</v>
      </c>
      <c r="K1026" s="377">
        <v>64</v>
      </c>
      <c r="L1026" s="378">
        <f>J1026+K1026</f>
        <v>119</v>
      </c>
      <c r="M1026" s="380">
        <v>148</v>
      </c>
      <c r="N1026" s="380">
        <v>1192</v>
      </c>
      <c r="O1026" s="575"/>
      <c r="P1026" s="295"/>
      <c r="Q1026" s="297"/>
      <c r="R1026" s="297"/>
      <c r="S1026" s="297"/>
      <c r="T1026" s="297"/>
      <c r="U1026" s="297"/>
      <c r="V1026" s="297"/>
      <c r="W1026" s="297"/>
      <c r="X1026" s="63"/>
      <c r="Y1026" s="63"/>
      <c r="Z1026" s="63"/>
      <c r="AA1026" s="63"/>
      <c r="AB1026" s="63"/>
      <c r="AC1026" s="63"/>
      <c r="AD1026" s="63"/>
      <c r="AE1026" s="63"/>
      <c r="AF1026" s="63"/>
      <c r="AG1026" s="63"/>
      <c r="AH1026" s="476"/>
    </row>
    <row r="1027" spans="1:34" s="166" customFormat="1" ht="6.75" customHeight="1" thickBot="1" x14ac:dyDescent="0.25">
      <c r="A1027" s="23"/>
      <c r="B1027" s="27"/>
      <c r="C1027" s="30"/>
      <c r="D1027" s="3"/>
      <c r="E1027" s="503"/>
      <c r="F1027" s="386">
        <v>9</v>
      </c>
      <c r="G1027" s="62"/>
      <c r="H1027" s="95"/>
      <c r="I1027" s="96"/>
      <c r="J1027" s="62"/>
      <c r="K1027" s="95"/>
      <c r="L1027" s="96"/>
      <c r="M1027" s="75"/>
      <c r="N1027" s="76"/>
      <c r="O1027" s="194"/>
      <c r="P1027" s="26"/>
      <c r="Q1027" s="4"/>
      <c r="R1027" s="4"/>
      <c r="S1027" s="4"/>
      <c r="T1027" s="4"/>
      <c r="U1027" s="4"/>
      <c r="V1027" s="4"/>
      <c r="W1027" s="4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485"/>
    </row>
    <row r="1028" spans="1:34" s="487" customFormat="1" ht="12" customHeight="1" x14ac:dyDescent="0.2">
      <c r="A1028" s="15">
        <v>1</v>
      </c>
      <c r="B1028" s="15"/>
      <c r="C1028" s="310" t="s">
        <v>197</v>
      </c>
      <c r="D1028" s="11" t="s">
        <v>227</v>
      </c>
      <c r="E1028" s="504">
        <v>2009</v>
      </c>
      <c r="F1028" s="386">
        <v>10</v>
      </c>
      <c r="G1028" s="62">
        <v>0</v>
      </c>
      <c r="H1028" s="95">
        <v>0</v>
      </c>
      <c r="I1028" s="96">
        <v>0</v>
      </c>
      <c r="J1028" s="62">
        <v>0</v>
      </c>
      <c r="K1028" s="90">
        <v>0</v>
      </c>
      <c r="L1028" s="378">
        <f>J1028+K1028</f>
        <v>0</v>
      </c>
      <c r="M1028" s="75">
        <v>0</v>
      </c>
      <c r="N1028" s="75">
        <v>0</v>
      </c>
      <c r="O1028" s="195"/>
      <c r="P1028" s="34"/>
      <c r="Q1028" s="12"/>
      <c r="R1028" s="12"/>
      <c r="S1028" s="12"/>
      <c r="T1028" s="12"/>
      <c r="U1028" s="12"/>
      <c r="V1028" s="12"/>
      <c r="W1028" s="12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524"/>
    </row>
    <row r="1029" spans="1:34" s="166" customFormat="1" ht="12" customHeight="1" x14ac:dyDescent="0.2">
      <c r="A1029" s="23">
        <v>1</v>
      </c>
      <c r="B1029" s="15"/>
      <c r="C1029" s="310"/>
      <c r="D1029" s="11"/>
      <c r="E1029" s="503">
        <v>2010</v>
      </c>
      <c r="F1029" s="385">
        <v>8</v>
      </c>
      <c r="G1029" s="62" t="s">
        <v>332</v>
      </c>
      <c r="H1029" s="95" t="s">
        <v>332</v>
      </c>
      <c r="I1029" s="96" t="s">
        <v>332</v>
      </c>
      <c r="J1029" s="62" t="s">
        <v>332</v>
      </c>
      <c r="K1029" s="90" t="s">
        <v>332</v>
      </c>
      <c r="L1029" s="96" t="s">
        <v>332</v>
      </c>
      <c r="M1029" s="75" t="s">
        <v>332</v>
      </c>
      <c r="N1029" s="75" t="s">
        <v>332</v>
      </c>
      <c r="O1029" s="195"/>
      <c r="P1029" s="15"/>
      <c r="Q1029" s="12"/>
      <c r="R1029" s="12"/>
      <c r="S1029" s="12"/>
      <c r="T1029" s="12"/>
      <c r="U1029" s="12"/>
      <c r="V1029" s="12"/>
      <c r="W1029" s="12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485"/>
    </row>
    <row r="1030" spans="1:34" s="484" customFormat="1" ht="12" customHeight="1" x14ac:dyDescent="0.2">
      <c r="A1030" s="23"/>
      <c r="B1030" s="15"/>
      <c r="C1030" s="310"/>
      <c r="D1030" s="11"/>
      <c r="E1030" s="503">
        <v>2011</v>
      </c>
      <c r="F1030" s="385"/>
      <c r="G1030" s="62" t="s">
        <v>332</v>
      </c>
      <c r="H1030" s="95" t="s">
        <v>332</v>
      </c>
      <c r="I1030" s="96" t="s">
        <v>332</v>
      </c>
      <c r="J1030" s="62" t="s">
        <v>332</v>
      </c>
      <c r="K1030" s="90" t="s">
        <v>332</v>
      </c>
      <c r="L1030" s="96" t="s">
        <v>332</v>
      </c>
      <c r="M1030" s="75" t="s">
        <v>332</v>
      </c>
      <c r="N1030" s="75" t="s">
        <v>332</v>
      </c>
      <c r="O1030" s="577"/>
      <c r="P1030" s="64"/>
      <c r="Q1030" s="303"/>
      <c r="R1030" s="303"/>
      <c r="S1030" s="303"/>
      <c r="T1030" s="303"/>
      <c r="U1030" s="303"/>
      <c r="V1030" s="303"/>
      <c r="W1030" s="303"/>
      <c r="X1030" s="64"/>
      <c r="Y1030" s="64"/>
      <c r="Z1030" s="64"/>
      <c r="AA1030" s="64"/>
      <c r="AB1030" s="64"/>
      <c r="AC1030" s="64"/>
      <c r="AD1030" s="64"/>
      <c r="AE1030" s="64"/>
      <c r="AF1030" s="64"/>
      <c r="AG1030" s="64"/>
      <c r="AH1030" s="485"/>
    </row>
    <row r="1031" spans="1:34" s="484" customFormat="1" ht="12" customHeight="1" x14ac:dyDescent="0.2">
      <c r="A1031" s="23"/>
      <c r="B1031" s="15"/>
      <c r="C1031" s="310"/>
      <c r="D1031" s="11"/>
      <c r="E1031" s="503" t="s">
        <v>383</v>
      </c>
      <c r="F1031" s="385"/>
      <c r="G1031" s="62" t="s">
        <v>332</v>
      </c>
      <c r="H1031" s="95" t="s">
        <v>332</v>
      </c>
      <c r="I1031" s="96" t="s">
        <v>332</v>
      </c>
      <c r="J1031" s="62" t="s">
        <v>332</v>
      </c>
      <c r="K1031" s="90" t="s">
        <v>332</v>
      </c>
      <c r="L1031" s="96" t="s">
        <v>332</v>
      </c>
      <c r="M1031" s="75" t="s">
        <v>332</v>
      </c>
      <c r="N1031" s="75" t="s">
        <v>332</v>
      </c>
      <c r="O1031" s="577"/>
      <c r="P1031" s="64"/>
      <c r="Q1031" s="303"/>
      <c r="R1031" s="303"/>
      <c r="S1031" s="303"/>
      <c r="T1031" s="303"/>
      <c r="U1031" s="303"/>
      <c r="V1031" s="303"/>
      <c r="W1031" s="303"/>
      <c r="X1031" s="64"/>
      <c r="Y1031" s="64"/>
      <c r="Z1031" s="64"/>
      <c r="AA1031" s="64"/>
      <c r="AB1031" s="64"/>
      <c r="AC1031" s="64"/>
      <c r="AD1031" s="64"/>
      <c r="AE1031" s="64"/>
      <c r="AF1031" s="64"/>
      <c r="AG1031" s="64"/>
      <c r="AH1031" s="485"/>
    </row>
    <row r="1032" spans="1:34" s="484" customFormat="1" ht="12" customHeight="1" x14ac:dyDescent="0.2">
      <c r="A1032" s="23"/>
      <c r="B1032" s="15"/>
      <c r="C1032" s="310"/>
      <c r="D1032" s="11"/>
      <c r="E1032" s="504">
        <v>2013</v>
      </c>
      <c r="F1032" s="601"/>
      <c r="G1032" s="62" t="s">
        <v>332</v>
      </c>
      <c r="H1032" s="95" t="s">
        <v>332</v>
      </c>
      <c r="I1032" s="96" t="s">
        <v>332</v>
      </c>
      <c r="J1032" s="62" t="s">
        <v>332</v>
      </c>
      <c r="K1032" s="90" t="s">
        <v>332</v>
      </c>
      <c r="L1032" s="96" t="s">
        <v>332</v>
      </c>
      <c r="M1032" s="75" t="s">
        <v>332</v>
      </c>
      <c r="N1032" s="75" t="s">
        <v>332</v>
      </c>
      <c r="O1032" s="577"/>
      <c r="P1032" s="64"/>
      <c r="Q1032" s="303"/>
      <c r="R1032" s="303"/>
      <c r="S1032" s="303"/>
      <c r="T1032" s="303"/>
      <c r="U1032" s="303"/>
      <c r="V1032" s="303"/>
      <c r="W1032" s="303"/>
      <c r="X1032" s="64"/>
      <c r="Y1032" s="64"/>
      <c r="Z1032" s="64"/>
      <c r="AA1032" s="64"/>
      <c r="AB1032" s="64"/>
      <c r="AC1032" s="64"/>
      <c r="AD1032" s="64"/>
      <c r="AE1032" s="64"/>
      <c r="AF1032" s="64"/>
      <c r="AG1032" s="64"/>
      <c r="AH1032" s="485"/>
    </row>
    <row r="1033" spans="1:34" s="166" customFormat="1" ht="6.75" customHeight="1" thickBot="1" x14ac:dyDescent="0.25">
      <c r="A1033" s="23"/>
      <c r="B1033" s="27"/>
      <c r="C1033" s="310"/>
      <c r="D1033" s="3"/>
      <c r="E1033" s="503"/>
      <c r="F1033" s="389">
        <v>11</v>
      </c>
      <c r="G1033" s="62"/>
      <c r="H1033" s="95"/>
      <c r="I1033" s="96"/>
      <c r="J1033" s="62"/>
      <c r="K1033" s="95"/>
      <c r="L1033" s="96"/>
      <c r="M1033" s="75"/>
      <c r="N1033" s="76"/>
      <c r="O1033" s="194"/>
      <c r="P1033" s="26"/>
      <c r="Q1033" s="4"/>
      <c r="R1033" s="4"/>
      <c r="S1033" s="4"/>
      <c r="T1033" s="4"/>
      <c r="U1033" s="4"/>
      <c r="V1033" s="4"/>
      <c r="W1033" s="4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485"/>
    </row>
    <row r="1034" spans="1:34" s="166" customFormat="1" ht="12" hidden="1" customHeight="1" x14ac:dyDescent="0.2">
      <c r="A1034" s="23">
        <v>1</v>
      </c>
      <c r="B1034" s="10"/>
      <c r="C1034" s="30"/>
      <c r="D1034" s="11" t="s">
        <v>105</v>
      </c>
      <c r="E1034" s="504">
        <v>2000</v>
      </c>
      <c r="F1034" s="385">
        <v>-1</v>
      </c>
      <c r="G1034" s="62">
        <v>0</v>
      </c>
      <c r="H1034" s="95">
        <v>1</v>
      </c>
      <c r="I1034" s="96">
        <v>1</v>
      </c>
      <c r="J1034" s="62">
        <v>0</v>
      </c>
      <c r="K1034" s="95">
        <v>0</v>
      </c>
      <c r="L1034" s="96">
        <v>0</v>
      </c>
      <c r="M1034" s="75">
        <v>0</v>
      </c>
      <c r="N1034" s="75">
        <v>0</v>
      </c>
      <c r="O1034" s="195"/>
      <c r="P1034" s="15"/>
      <c r="Q1034" s="13"/>
      <c r="R1034" s="12"/>
      <c r="S1034" s="12"/>
      <c r="T1034" s="13"/>
      <c r="U1034" s="12"/>
      <c r="V1034" s="12"/>
      <c r="W1034" s="14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485"/>
    </row>
    <row r="1035" spans="1:34" s="166" customFormat="1" ht="12" hidden="1" customHeight="1" x14ac:dyDescent="0.2">
      <c r="A1035" s="23">
        <v>1</v>
      </c>
      <c r="B1035" s="10"/>
      <c r="C1035" s="310" t="s">
        <v>56</v>
      </c>
      <c r="D1035" s="11" t="s">
        <v>105</v>
      </c>
      <c r="E1035" s="504">
        <v>2001</v>
      </c>
      <c r="F1035" s="385">
        <v>0</v>
      </c>
      <c r="G1035" s="62">
        <v>0</v>
      </c>
      <c r="H1035" s="95">
        <v>0</v>
      </c>
      <c r="I1035" s="96">
        <v>0</v>
      </c>
      <c r="J1035" s="62">
        <v>0</v>
      </c>
      <c r="K1035" s="95">
        <v>0</v>
      </c>
      <c r="L1035" s="96">
        <v>0</v>
      </c>
      <c r="M1035" s="75">
        <v>0</v>
      </c>
      <c r="N1035" s="75">
        <v>0</v>
      </c>
      <c r="O1035" s="195"/>
      <c r="P1035" s="15"/>
      <c r="Q1035" s="13"/>
      <c r="R1035" s="12"/>
      <c r="S1035" s="12"/>
      <c r="T1035" s="13"/>
      <c r="U1035" s="12"/>
      <c r="V1035" s="12"/>
      <c r="W1035" s="14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485"/>
    </row>
    <row r="1036" spans="1:34" s="166" customFormat="1" ht="12" hidden="1" customHeight="1" x14ac:dyDescent="0.2">
      <c r="A1036" s="23">
        <v>1</v>
      </c>
      <c r="B1036" s="10"/>
      <c r="C1036" s="310" t="s">
        <v>56</v>
      </c>
      <c r="D1036" s="11" t="s">
        <v>105</v>
      </c>
      <c r="E1036" s="504">
        <v>2002</v>
      </c>
      <c r="F1036" s="385">
        <v>1</v>
      </c>
      <c r="G1036" s="62">
        <v>0</v>
      </c>
      <c r="H1036" s="95">
        <v>4</v>
      </c>
      <c r="I1036" s="96">
        <v>4</v>
      </c>
      <c r="J1036" s="62">
        <v>0</v>
      </c>
      <c r="K1036" s="95">
        <v>0</v>
      </c>
      <c r="L1036" s="96">
        <v>0</v>
      </c>
      <c r="M1036" s="75">
        <v>0</v>
      </c>
      <c r="N1036" s="75">
        <v>0</v>
      </c>
      <c r="O1036" s="195"/>
      <c r="P1036" s="15"/>
      <c r="Q1036" s="13"/>
      <c r="R1036" s="12"/>
      <c r="S1036" s="12"/>
      <c r="T1036" s="13"/>
      <c r="U1036" s="12"/>
      <c r="V1036" s="12"/>
      <c r="W1036" s="14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485"/>
    </row>
    <row r="1037" spans="1:34" s="166" customFormat="1" ht="12" hidden="1" customHeight="1" x14ac:dyDescent="0.2">
      <c r="A1037" s="23">
        <v>1</v>
      </c>
      <c r="B1037" s="10"/>
      <c r="C1037" s="310" t="s">
        <v>56</v>
      </c>
      <c r="D1037" s="11" t="s">
        <v>105</v>
      </c>
      <c r="E1037" s="504">
        <v>2003</v>
      </c>
      <c r="F1037" s="385">
        <v>2</v>
      </c>
      <c r="G1037" s="62">
        <v>0</v>
      </c>
      <c r="H1037" s="95">
        <v>1</v>
      </c>
      <c r="I1037" s="96">
        <v>1</v>
      </c>
      <c r="J1037" s="62">
        <v>0</v>
      </c>
      <c r="K1037" s="95">
        <v>0</v>
      </c>
      <c r="L1037" s="96">
        <v>0</v>
      </c>
      <c r="M1037" s="75">
        <v>0</v>
      </c>
      <c r="N1037" s="75">
        <v>1</v>
      </c>
      <c r="O1037" s="195"/>
      <c r="P1037" s="15"/>
      <c r="Q1037" s="13"/>
      <c r="R1037" s="12"/>
      <c r="S1037" s="12"/>
      <c r="T1037" s="13"/>
      <c r="U1037" s="12"/>
      <c r="V1037" s="12"/>
      <c r="W1037" s="14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485"/>
    </row>
    <row r="1038" spans="1:34" s="166" customFormat="1" ht="12" hidden="1" customHeight="1" x14ac:dyDescent="0.2">
      <c r="A1038" s="23">
        <v>1</v>
      </c>
      <c r="B1038" s="10"/>
      <c r="C1038" s="310" t="s">
        <v>56</v>
      </c>
      <c r="D1038" s="11" t="s">
        <v>105</v>
      </c>
      <c r="E1038" s="504">
        <v>2004</v>
      </c>
      <c r="F1038" s="385">
        <v>3</v>
      </c>
      <c r="G1038" s="62">
        <v>5</v>
      </c>
      <c r="H1038" s="95">
        <v>2</v>
      </c>
      <c r="I1038" s="96">
        <v>7</v>
      </c>
      <c r="J1038" s="62">
        <v>0</v>
      </c>
      <c r="K1038" s="95">
        <v>1</v>
      </c>
      <c r="L1038" s="96">
        <v>1</v>
      </c>
      <c r="M1038" s="75">
        <v>0</v>
      </c>
      <c r="N1038" s="76">
        <v>2</v>
      </c>
      <c r="O1038" s="195"/>
      <c r="P1038" s="15"/>
      <c r="Q1038" s="13"/>
      <c r="R1038" s="12"/>
      <c r="S1038" s="12"/>
      <c r="T1038" s="13"/>
      <c r="U1038" s="12"/>
      <c r="V1038" s="12"/>
      <c r="W1038" s="14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485"/>
    </row>
    <row r="1039" spans="1:34" s="166" customFormat="1" ht="12" hidden="1" customHeight="1" x14ac:dyDescent="0.2">
      <c r="A1039" s="23">
        <v>1</v>
      </c>
      <c r="B1039" s="15"/>
      <c r="C1039" s="310" t="s">
        <v>56</v>
      </c>
      <c r="D1039" s="11" t="s">
        <v>105</v>
      </c>
      <c r="E1039" s="502">
        <v>2006</v>
      </c>
      <c r="F1039" s="385">
        <v>4</v>
      </c>
      <c r="G1039" s="62">
        <v>2</v>
      </c>
      <c r="H1039" s="95">
        <v>0</v>
      </c>
      <c r="I1039" s="96">
        <v>2</v>
      </c>
      <c r="J1039" s="62">
        <v>0</v>
      </c>
      <c r="K1039" s="95">
        <v>1</v>
      </c>
      <c r="L1039" s="96">
        <v>1</v>
      </c>
      <c r="M1039" s="75">
        <v>0</v>
      </c>
      <c r="N1039" s="75">
        <v>3</v>
      </c>
      <c r="O1039" s="195" t="s">
        <v>5</v>
      </c>
      <c r="P1039" s="15"/>
      <c r="Q1039" s="13"/>
      <c r="R1039" s="12"/>
      <c r="S1039" s="12"/>
      <c r="T1039" s="13"/>
      <c r="U1039" s="12"/>
      <c r="V1039" s="12"/>
      <c r="W1039" s="14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485"/>
    </row>
    <row r="1040" spans="1:34" s="166" customFormat="1" ht="12" hidden="1" customHeight="1" x14ac:dyDescent="0.2">
      <c r="A1040" s="23">
        <v>1</v>
      </c>
      <c r="B1040" s="15"/>
      <c r="C1040" s="310" t="s">
        <v>56</v>
      </c>
      <c r="D1040" s="11" t="s">
        <v>105</v>
      </c>
      <c r="E1040" s="502">
        <v>2007</v>
      </c>
      <c r="F1040" s="385">
        <v>5</v>
      </c>
      <c r="G1040" s="62">
        <v>1</v>
      </c>
      <c r="H1040" s="95">
        <v>0</v>
      </c>
      <c r="I1040" s="96">
        <v>1</v>
      </c>
      <c r="J1040" s="62">
        <v>4</v>
      </c>
      <c r="K1040" s="95">
        <v>1</v>
      </c>
      <c r="L1040" s="96">
        <v>5</v>
      </c>
      <c r="M1040" s="75">
        <v>0</v>
      </c>
      <c r="N1040" s="75">
        <v>5</v>
      </c>
      <c r="O1040" s="195" t="s">
        <v>5</v>
      </c>
      <c r="P1040" s="15"/>
      <c r="Q1040" s="12"/>
      <c r="R1040" s="12"/>
      <c r="S1040" s="12"/>
      <c r="T1040" s="12"/>
      <c r="U1040" s="12"/>
      <c r="V1040" s="12"/>
      <c r="W1040" s="12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485"/>
    </row>
    <row r="1041" spans="1:34" s="166" customFormat="1" ht="12" hidden="1" customHeight="1" x14ac:dyDescent="0.2">
      <c r="A1041" s="23">
        <v>1</v>
      </c>
      <c r="B1041" s="15"/>
      <c r="C1041" s="310" t="s">
        <v>56</v>
      </c>
      <c r="D1041" s="11" t="s">
        <v>105</v>
      </c>
      <c r="E1041" s="502">
        <v>2008</v>
      </c>
      <c r="F1041" s="385">
        <v>6</v>
      </c>
      <c r="G1041" s="62">
        <v>6</v>
      </c>
      <c r="H1041" s="95">
        <v>10</v>
      </c>
      <c r="I1041" s="96">
        <v>16</v>
      </c>
      <c r="J1041" s="62">
        <v>4</v>
      </c>
      <c r="K1041" s="95">
        <v>1</v>
      </c>
      <c r="L1041" s="96">
        <v>5</v>
      </c>
      <c r="M1041" s="75">
        <v>0</v>
      </c>
      <c r="N1041" s="75">
        <v>10</v>
      </c>
      <c r="O1041" s="195"/>
      <c r="P1041" s="15"/>
      <c r="Q1041" s="12"/>
      <c r="R1041" s="12"/>
      <c r="S1041" s="12"/>
      <c r="T1041" s="12"/>
      <c r="U1041" s="12"/>
      <c r="V1041" s="12"/>
      <c r="W1041" s="12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485"/>
    </row>
    <row r="1042" spans="1:34" s="166" customFormat="1" ht="12" customHeight="1" x14ac:dyDescent="0.2">
      <c r="A1042" s="23">
        <v>1</v>
      </c>
      <c r="B1042" s="15"/>
      <c r="C1042" s="310" t="s">
        <v>56</v>
      </c>
      <c r="D1042" s="11" t="s">
        <v>105</v>
      </c>
      <c r="E1042" s="502">
        <v>2009</v>
      </c>
      <c r="F1042" s="385">
        <v>7</v>
      </c>
      <c r="G1042" s="62">
        <v>2</v>
      </c>
      <c r="H1042" s="95">
        <v>2</v>
      </c>
      <c r="I1042" s="96">
        <v>4</v>
      </c>
      <c r="J1042" s="62">
        <v>0</v>
      </c>
      <c r="K1042" s="90">
        <v>0</v>
      </c>
      <c r="L1042" s="378">
        <f>J1042+K1042</f>
        <v>0</v>
      </c>
      <c r="M1042" s="75">
        <v>0</v>
      </c>
      <c r="N1042" s="75">
        <v>8</v>
      </c>
      <c r="O1042" s="195" t="s">
        <v>5</v>
      </c>
      <c r="P1042" s="15"/>
      <c r="Q1042" s="12"/>
      <c r="R1042" s="12"/>
      <c r="S1042" s="12"/>
      <c r="T1042" s="12"/>
      <c r="U1042" s="12"/>
      <c r="V1042" s="12"/>
      <c r="W1042" s="12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485"/>
    </row>
    <row r="1043" spans="1:34" s="166" customFormat="1" ht="12" customHeight="1" x14ac:dyDescent="0.2">
      <c r="A1043" s="23">
        <v>1</v>
      </c>
      <c r="B1043" s="15"/>
      <c r="C1043" s="310"/>
      <c r="D1043" s="11"/>
      <c r="E1043" s="503">
        <v>2010</v>
      </c>
      <c r="F1043" s="385">
        <v>8</v>
      </c>
      <c r="G1043" s="62">
        <v>6</v>
      </c>
      <c r="H1043" s="95">
        <v>5</v>
      </c>
      <c r="I1043" s="446">
        <f>SUM(H1043,G1043)</f>
        <v>11</v>
      </c>
      <c r="J1043" s="62">
        <v>3</v>
      </c>
      <c r="K1043" s="95">
        <v>0</v>
      </c>
      <c r="L1043" s="378">
        <f>J1043+K1043</f>
        <v>3</v>
      </c>
      <c r="M1043" s="75">
        <v>0</v>
      </c>
      <c r="N1043" s="75">
        <v>3</v>
      </c>
      <c r="O1043" s="195" t="s">
        <v>5</v>
      </c>
      <c r="P1043" s="15"/>
      <c r="Q1043" s="12"/>
      <c r="R1043" s="12"/>
      <c r="S1043" s="12"/>
      <c r="T1043" s="12"/>
      <c r="U1043" s="12"/>
      <c r="V1043" s="12"/>
      <c r="W1043" s="12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476"/>
    </row>
    <row r="1044" spans="1:34" s="484" customFormat="1" ht="12" customHeight="1" x14ac:dyDescent="0.2">
      <c r="A1044" s="23"/>
      <c r="B1044" s="15"/>
      <c r="C1044" s="310"/>
      <c r="D1044" s="11"/>
      <c r="E1044" s="503">
        <v>2011</v>
      </c>
      <c r="F1044" s="385"/>
      <c r="G1044" s="62">
        <v>0</v>
      </c>
      <c r="H1044" s="95">
        <v>2</v>
      </c>
      <c r="I1044" s="446">
        <f>SUM(H1044,G1044)</f>
        <v>2</v>
      </c>
      <c r="J1044" s="62">
        <v>0</v>
      </c>
      <c r="K1044" s="95">
        <v>0</v>
      </c>
      <c r="L1044" s="378">
        <f>J1044+K1044</f>
        <v>0</v>
      </c>
      <c r="M1044" s="75">
        <v>0</v>
      </c>
      <c r="N1044" s="75">
        <v>10</v>
      </c>
      <c r="O1044" s="195" t="s">
        <v>5</v>
      </c>
      <c r="P1044" s="64"/>
      <c r="Q1044" s="303"/>
      <c r="R1044" s="303"/>
      <c r="S1044" s="303"/>
      <c r="T1044" s="303"/>
      <c r="U1044" s="303"/>
      <c r="V1044" s="303"/>
      <c r="W1044" s="303"/>
      <c r="X1044" s="64"/>
      <c r="Y1044" s="64"/>
      <c r="Z1044" s="64"/>
      <c r="AA1044" s="64"/>
      <c r="AB1044" s="64"/>
      <c r="AC1044" s="64"/>
      <c r="AD1044" s="64"/>
      <c r="AE1044" s="64"/>
      <c r="AF1044" s="64"/>
      <c r="AG1044" s="64"/>
      <c r="AH1044" s="476">
        <v>10</v>
      </c>
    </row>
    <row r="1045" spans="1:34" s="484" customFormat="1" ht="12" customHeight="1" x14ac:dyDescent="0.2">
      <c r="A1045" s="23"/>
      <c r="B1045" s="15"/>
      <c r="C1045" s="310"/>
      <c r="D1045" s="11"/>
      <c r="E1045" s="503" t="s">
        <v>383</v>
      </c>
      <c r="F1045" s="385"/>
      <c r="G1045" s="376">
        <v>3</v>
      </c>
      <c r="H1045" s="377">
        <v>0</v>
      </c>
      <c r="I1045" s="378">
        <v>3</v>
      </c>
      <c r="J1045" s="379">
        <v>2</v>
      </c>
      <c r="K1045" s="377">
        <v>0</v>
      </c>
      <c r="L1045" s="378">
        <f>J1045+K1045</f>
        <v>2</v>
      </c>
      <c r="M1045" s="380">
        <v>0</v>
      </c>
      <c r="N1045" s="380">
        <v>12</v>
      </c>
      <c r="O1045" s="577"/>
      <c r="P1045" s="64"/>
      <c r="Q1045" s="303"/>
      <c r="R1045" s="303"/>
      <c r="S1045" s="303"/>
      <c r="T1045" s="303"/>
      <c r="U1045" s="303"/>
      <c r="V1045" s="303"/>
      <c r="W1045" s="303"/>
      <c r="X1045" s="64"/>
      <c r="Y1045" s="64"/>
      <c r="Z1045" s="64"/>
      <c r="AA1045" s="64"/>
      <c r="AB1045" s="64"/>
      <c r="AC1045" s="64"/>
      <c r="AD1045" s="64"/>
      <c r="AE1045" s="64"/>
      <c r="AF1045" s="64"/>
      <c r="AG1045" s="64"/>
      <c r="AH1045" s="476">
        <f>N1044+L1045-M1045</f>
        <v>12</v>
      </c>
    </row>
    <row r="1046" spans="1:34" s="486" customFormat="1" ht="12" customHeight="1" x14ac:dyDescent="0.2">
      <c r="A1046" s="15"/>
      <c r="B1046" s="15"/>
      <c r="C1046" s="310"/>
      <c r="D1046" s="11"/>
      <c r="E1046" s="504">
        <v>2013</v>
      </c>
      <c r="F1046" s="386"/>
      <c r="G1046" s="377">
        <v>2</v>
      </c>
      <c r="H1046" s="377">
        <v>0</v>
      </c>
      <c r="I1046" s="378">
        <v>2</v>
      </c>
      <c r="J1046" s="379">
        <v>0</v>
      </c>
      <c r="K1046" s="377">
        <v>0</v>
      </c>
      <c r="L1046" s="378">
        <f>J1046+K1046</f>
        <v>0</v>
      </c>
      <c r="M1046" s="380">
        <v>0</v>
      </c>
      <c r="N1046" s="380">
        <v>13</v>
      </c>
      <c r="O1046" s="577"/>
      <c r="P1046" s="64"/>
      <c r="Q1046" s="303"/>
      <c r="R1046" s="303"/>
      <c r="S1046" s="303"/>
      <c r="T1046" s="303"/>
      <c r="U1046" s="303"/>
      <c r="V1046" s="303"/>
      <c r="W1046" s="303"/>
      <c r="X1046" s="64"/>
      <c r="Y1046" s="64"/>
      <c r="Z1046" s="64"/>
      <c r="AA1046" s="64"/>
      <c r="AB1046" s="64"/>
      <c r="AC1046" s="64"/>
      <c r="AD1046" s="64"/>
      <c r="AE1046" s="64"/>
      <c r="AF1046" s="64"/>
      <c r="AG1046" s="64"/>
      <c r="AH1046" s="523"/>
    </row>
    <row r="1047" spans="1:34" s="191" customFormat="1" ht="6.75" customHeight="1" x14ac:dyDescent="0.2">
      <c r="A1047" s="23"/>
      <c r="B1047" s="23"/>
      <c r="C1047" s="310"/>
      <c r="D1047" s="3"/>
      <c r="E1047" s="503"/>
      <c r="F1047" s="385">
        <v>6</v>
      </c>
      <c r="G1047" s="62"/>
      <c r="H1047" s="95"/>
      <c r="I1047" s="96"/>
      <c r="J1047" s="62"/>
      <c r="K1047" s="95"/>
      <c r="L1047" s="96"/>
      <c r="M1047" s="75"/>
      <c r="N1047" s="76"/>
      <c r="O1047" s="194"/>
      <c r="P1047" s="26"/>
      <c r="Q1047" s="5"/>
      <c r="R1047" s="4"/>
      <c r="S1047" s="4"/>
      <c r="T1047" s="5"/>
      <c r="U1047" s="4"/>
      <c r="V1047" s="4"/>
      <c r="W1047" s="6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485"/>
    </row>
    <row r="1048" spans="1:34" s="166" customFormat="1" x14ac:dyDescent="0.2">
      <c r="A1048" s="23"/>
      <c r="B1048" s="23"/>
      <c r="C1048" s="30" t="s">
        <v>361</v>
      </c>
      <c r="D1048" s="3" t="s">
        <v>362</v>
      </c>
      <c r="E1048" s="502">
        <v>2010</v>
      </c>
      <c r="F1048" s="385"/>
      <c r="G1048" s="62">
        <v>8</v>
      </c>
      <c r="H1048" s="95">
        <v>0</v>
      </c>
      <c r="I1048" s="446">
        <f>SUM(H1048,G1048)</f>
        <v>8</v>
      </c>
      <c r="J1048" s="62">
        <v>4</v>
      </c>
      <c r="K1048" s="95">
        <v>0</v>
      </c>
      <c r="L1048" s="378">
        <f>J1048+K1048</f>
        <v>4</v>
      </c>
      <c r="M1048" s="75">
        <v>4</v>
      </c>
      <c r="N1048" s="76">
        <v>36</v>
      </c>
      <c r="O1048" s="194"/>
      <c r="P1048" s="26"/>
      <c r="Q1048" s="4"/>
      <c r="R1048" s="4"/>
      <c r="S1048" s="4"/>
      <c r="T1048" s="4"/>
      <c r="U1048" s="4"/>
      <c r="V1048" s="4"/>
      <c r="W1048" s="4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485"/>
    </row>
    <row r="1049" spans="1:34" s="484" customFormat="1" ht="12" customHeight="1" x14ac:dyDescent="0.2">
      <c r="A1049" s="23"/>
      <c r="B1049" s="23"/>
      <c r="C1049" s="30"/>
      <c r="D1049" s="3"/>
      <c r="E1049" s="502">
        <v>2011</v>
      </c>
      <c r="F1049" s="385"/>
      <c r="G1049" s="62">
        <v>9</v>
      </c>
      <c r="H1049" s="95">
        <v>20</v>
      </c>
      <c r="I1049" s="446">
        <f>SUM(H1049,G1049)</f>
        <v>29</v>
      </c>
      <c r="J1049" s="62">
        <v>0</v>
      </c>
      <c r="K1049" s="95">
        <v>6</v>
      </c>
      <c r="L1049" s="378">
        <f>J1049+K1049</f>
        <v>6</v>
      </c>
      <c r="M1049" s="75">
        <v>4</v>
      </c>
      <c r="N1049" s="76">
        <v>38</v>
      </c>
      <c r="O1049" s="575"/>
      <c r="P1049" s="295"/>
      <c r="Q1049" s="297"/>
      <c r="R1049" s="297"/>
      <c r="S1049" s="297"/>
      <c r="T1049" s="297"/>
      <c r="U1049" s="297"/>
      <c r="V1049" s="297"/>
      <c r="W1049" s="297"/>
      <c r="X1049" s="63"/>
      <c r="Y1049" s="63"/>
      <c r="Z1049" s="63"/>
      <c r="AA1049" s="63"/>
      <c r="AB1049" s="63"/>
      <c r="AC1049" s="63"/>
      <c r="AD1049" s="63"/>
      <c r="AE1049" s="63"/>
      <c r="AF1049" s="63"/>
      <c r="AG1049" s="63"/>
      <c r="AH1049" s="476">
        <f>N1048+L1049-M1049</f>
        <v>38</v>
      </c>
    </row>
    <row r="1050" spans="1:34" s="484" customFormat="1" ht="12" customHeight="1" x14ac:dyDescent="0.2">
      <c r="A1050" s="23"/>
      <c r="B1050" s="23"/>
      <c r="C1050" s="30"/>
      <c r="D1050" s="3"/>
      <c r="E1050" s="503" t="s">
        <v>383</v>
      </c>
      <c r="F1050" s="385"/>
      <c r="G1050" s="376">
        <v>15</v>
      </c>
      <c r="H1050" s="377">
        <v>17</v>
      </c>
      <c r="I1050" s="378">
        <v>32</v>
      </c>
      <c r="J1050" s="379">
        <v>3</v>
      </c>
      <c r="K1050" s="377">
        <v>8</v>
      </c>
      <c r="L1050" s="378">
        <f>J1050+K1050</f>
        <v>11</v>
      </c>
      <c r="M1050" s="380">
        <v>1</v>
      </c>
      <c r="N1050" s="380">
        <v>48</v>
      </c>
      <c r="O1050" s="575"/>
      <c r="P1050" s="295"/>
      <c r="Q1050" s="297"/>
      <c r="R1050" s="297"/>
      <c r="S1050" s="297"/>
      <c r="T1050" s="297"/>
      <c r="U1050" s="297"/>
      <c r="V1050" s="297"/>
      <c r="W1050" s="297"/>
      <c r="X1050" s="63"/>
      <c r="Y1050" s="63"/>
      <c r="Z1050" s="63"/>
      <c r="AA1050" s="63"/>
      <c r="AB1050" s="63"/>
      <c r="AC1050" s="63"/>
      <c r="AD1050" s="63"/>
      <c r="AE1050" s="63"/>
      <c r="AF1050" s="63"/>
      <c r="AG1050" s="63"/>
      <c r="AH1050" s="476">
        <f>N1049+L1050-M1050</f>
        <v>48</v>
      </c>
    </row>
    <row r="1051" spans="1:34" s="484" customFormat="1" ht="12" customHeight="1" x14ac:dyDescent="0.2">
      <c r="A1051" s="23"/>
      <c r="B1051" s="23"/>
      <c r="C1051" s="30"/>
      <c r="D1051" s="3"/>
      <c r="E1051" s="503">
        <v>2013</v>
      </c>
      <c r="F1051" s="385"/>
      <c r="G1051" s="377">
        <v>103</v>
      </c>
      <c r="H1051" s="377">
        <v>34</v>
      </c>
      <c r="I1051" s="378">
        <v>137</v>
      </c>
      <c r="J1051" s="379">
        <v>4</v>
      </c>
      <c r="K1051" s="377">
        <v>6</v>
      </c>
      <c r="L1051" s="378">
        <f>J1051+K1051</f>
        <v>10</v>
      </c>
      <c r="M1051" s="380">
        <v>3</v>
      </c>
      <c r="N1051" s="380">
        <v>55</v>
      </c>
      <c r="O1051" s="575"/>
      <c r="P1051" s="295"/>
      <c r="Q1051" s="297"/>
      <c r="R1051" s="297"/>
      <c r="S1051" s="297"/>
      <c r="T1051" s="297"/>
      <c r="U1051" s="297"/>
      <c r="V1051" s="297"/>
      <c r="W1051" s="297"/>
      <c r="X1051" s="63"/>
      <c r="Y1051" s="63"/>
      <c r="Z1051" s="63"/>
      <c r="AA1051" s="63"/>
      <c r="AB1051" s="63"/>
      <c r="AC1051" s="63"/>
      <c r="AD1051" s="63"/>
      <c r="AE1051" s="63"/>
      <c r="AF1051" s="63"/>
      <c r="AG1051" s="63"/>
      <c r="AH1051" s="476"/>
    </row>
    <row r="1052" spans="1:34" s="166" customFormat="1" ht="6.75" customHeight="1" x14ac:dyDescent="0.2">
      <c r="A1052" s="23"/>
      <c r="B1052" s="23"/>
      <c r="C1052" s="30"/>
      <c r="D1052" s="3"/>
      <c r="E1052" s="502"/>
      <c r="F1052" s="385"/>
      <c r="G1052" s="62"/>
      <c r="H1052" s="95"/>
      <c r="I1052" s="96"/>
      <c r="J1052" s="62"/>
      <c r="K1052" s="95"/>
      <c r="L1052" s="96"/>
      <c r="M1052" s="75"/>
      <c r="N1052" s="76"/>
      <c r="O1052" s="194"/>
      <c r="P1052" s="26"/>
      <c r="Q1052" s="4"/>
      <c r="R1052" s="4"/>
      <c r="S1052" s="4"/>
      <c r="T1052" s="4"/>
      <c r="U1052" s="4"/>
      <c r="V1052" s="4"/>
      <c r="W1052" s="4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485"/>
    </row>
    <row r="1053" spans="1:34" s="166" customFormat="1" ht="12" hidden="1" customHeight="1" x14ac:dyDescent="0.2">
      <c r="A1053" s="23">
        <v>1</v>
      </c>
      <c r="B1053" s="23"/>
      <c r="C1053" s="30"/>
      <c r="D1053" s="3" t="s">
        <v>228</v>
      </c>
      <c r="E1053" s="502">
        <v>2006</v>
      </c>
      <c r="F1053" s="385">
        <v>1</v>
      </c>
      <c r="G1053" s="62">
        <v>82</v>
      </c>
      <c r="H1053" s="95">
        <v>27</v>
      </c>
      <c r="I1053" s="96">
        <v>109</v>
      </c>
      <c r="J1053" s="62">
        <v>106</v>
      </c>
      <c r="K1053" s="95">
        <v>29</v>
      </c>
      <c r="L1053" s="96">
        <v>135</v>
      </c>
      <c r="M1053" s="75">
        <v>195</v>
      </c>
      <c r="N1053" s="76">
        <v>1568</v>
      </c>
      <c r="O1053" s="194"/>
      <c r="P1053" s="26"/>
      <c r="Q1053" s="4"/>
      <c r="R1053" s="4"/>
      <c r="S1053" s="4"/>
      <c r="T1053" s="4"/>
      <c r="U1053" s="4"/>
      <c r="V1053" s="4"/>
      <c r="W1053" s="4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485"/>
    </row>
    <row r="1054" spans="1:34" s="166" customFormat="1" ht="12" hidden="1" customHeight="1" x14ac:dyDescent="0.2">
      <c r="A1054" s="23">
        <v>1</v>
      </c>
      <c r="B1054" s="23"/>
      <c r="C1054" s="30" t="s">
        <v>36</v>
      </c>
      <c r="D1054" s="3" t="s">
        <v>228</v>
      </c>
      <c r="E1054" s="502">
        <v>2007</v>
      </c>
      <c r="F1054" s="385">
        <v>2</v>
      </c>
      <c r="G1054" s="62">
        <v>94</v>
      </c>
      <c r="H1054" s="95">
        <v>16</v>
      </c>
      <c r="I1054" s="96">
        <v>110</v>
      </c>
      <c r="J1054" s="62">
        <v>84</v>
      </c>
      <c r="K1054" s="95">
        <v>23</v>
      </c>
      <c r="L1054" s="96">
        <v>107</v>
      </c>
      <c r="M1054" s="75">
        <v>156</v>
      </c>
      <c r="N1054" s="76">
        <v>1519</v>
      </c>
      <c r="O1054" s="194"/>
      <c r="P1054" s="26"/>
      <c r="Q1054" s="5"/>
      <c r="R1054" s="4"/>
      <c r="S1054" s="4"/>
      <c r="T1054" s="5"/>
      <c r="U1054" s="4"/>
      <c r="V1054" s="4"/>
      <c r="W1054" s="6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485"/>
    </row>
    <row r="1055" spans="1:34" s="191" customFormat="1" ht="12" hidden="1" customHeight="1" x14ac:dyDescent="0.2">
      <c r="A1055" s="309">
        <v>1</v>
      </c>
      <c r="B1055" s="23"/>
      <c r="C1055" s="30" t="s">
        <v>36</v>
      </c>
      <c r="D1055" s="3" t="s">
        <v>228</v>
      </c>
      <c r="E1055" s="502">
        <v>2008</v>
      </c>
      <c r="F1055" s="385">
        <v>3</v>
      </c>
      <c r="G1055" s="62">
        <v>43</v>
      </c>
      <c r="H1055" s="95">
        <v>5</v>
      </c>
      <c r="I1055" s="96">
        <v>48</v>
      </c>
      <c r="J1055" s="62">
        <v>87</v>
      </c>
      <c r="K1055" s="95">
        <v>30</v>
      </c>
      <c r="L1055" s="96">
        <v>117</v>
      </c>
      <c r="M1055" s="75">
        <v>190</v>
      </c>
      <c r="N1055" s="76">
        <v>1446</v>
      </c>
      <c r="O1055" s="194"/>
      <c r="P1055" s="26"/>
      <c r="Q1055" s="5"/>
      <c r="R1055" s="4"/>
      <c r="S1055" s="4"/>
      <c r="T1055" s="5"/>
      <c r="U1055" s="4"/>
      <c r="V1055" s="4"/>
      <c r="W1055" s="6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485"/>
    </row>
    <row r="1056" spans="1:34" s="191" customFormat="1" ht="12" customHeight="1" x14ac:dyDescent="0.2">
      <c r="A1056" s="309">
        <v>1</v>
      </c>
      <c r="B1056" s="23"/>
      <c r="C1056" s="30" t="s">
        <v>36</v>
      </c>
      <c r="D1056" s="3" t="s">
        <v>228</v>
      </c>
      <c r="E1056" s="502">
        <v>2009</v>
      </c>
      <c r="F1056" s="385">
        <v>4</v>
      </c>
      <c r="G1056" s="62">
        <v>41</v>
      </c>
      <c r="H1056" s="95">
        <v>15</v>
      </c>
      <c r="I1056" s="96">
        <v>56</v>
      </c>
      <c r="J1056" s="62">
        <v>67</v>
      </c>
      <c r="K1056" s="90">
        <v>0</v>
      </c>
      <c r="L1056" s="378">
        <f>J1056+K1056</f>
        <v>67</v>
      </c>
      <c r="M1056" s="75">
        <v>135</v>
      </c>
      <c r="N1056" s="76">
        <v>1378</v>
      </c>
      <c r="O1056" s="194"/>
      <c r="P1056" s="26"/>
      <c r="Q1056" s="5"/>
      <c r="R1056" s="4"/>
      <c r="S1056" s="4"/>
      <c r="T1056" s="5"/>
      <c r="U1056" s="4"/>
      <c r="V1056" s="4"/>
      <c r="W1056" s="6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485"/>
    </row>
    <row r="1057" spans="1:34" s="191" customFormat="1" ht="12" customHeight="1" x14ac:dyDescent="0.2">
      <c r="A1057" s="309">
        <v>1</v>
      </c>
      <c r="B1057" s="23"/>
      <c r="C1057" s="30"/>
      <c r="D1057" s="3"/>
      <c r="E1057" s="503">
        <v>2010</v>
      </c>
      <c r="F1057" s="385">
        <v>5</v>
      </c>
      <c r="G1057" s="444">
        <v>68</v>
      </c>
      <c r="H1057" s="445">
        <v>11</v>
      </c>
      <c r="I1057" s="446">
        <f>SUM(H1057,G1057)</f>
        <v>79</v>
      </c>
      <c r="J1057" s="444">
        <v>64</v>
      </c>
      <c r="K1057" s="447">
        <v>20</v>
      </c>
      <c r="L1057" s="378">
        <f>J1057+K1057</f>
        <v>84</v>
      </c>
      <c r="M1057" s="77">
        <v>131</v>
      </c>
      <c r="N1057" s="77">
        <v>1331</v>
      </c>
      <c r="O1057" s="194"/>
      <c r="P1057" s="26"/>
      <c r="Q1057" s="5"/>
      <c r="R1057" s="4"/>
      <c r="S1057" s="4"/>
      <c r="T1057" s="5"/>
      <c r="U1057" s="4"/>
      <c r="V1057" s="4"/>
      <c r="W1057" s="6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476"/>
    </row>
    <row r="1058" spans="1:34" s="485" customFormat="1" ht="12" customHeight="1" x14ac:dyDescent="0.2">
      <c r="A1058" s="309"/>
      <c r="B1058" s="23"/>
      <c r="C1058" s="30"/>
      <c r="D1058" s="3"/>
      <c r="E1058" s="503">
        <v>2011</v>
      </c>
      <c r="F1058" s="385"/>
      <c r="G1058" s="444">
        <v>47</v>
      </c>
      <c r="H1058" s="445">
        <v>23</v>
      </c>
      <c r="I1058" s="446">
        <f>SUM(H1058,G1058)</f>
        <v>70</v>
      </c>
      <c r="J1058" s="444">
        <v>47</v>
      </c>
      <c r="K1058" s="447">
        <v>14</v>
      </c>
      <c r="L1058" s="378">
        <f>J1058+K1058</f>
        <v>61</v>
      </c>
      <c r="M1058" s="77">
        <v>112</v>
      </c>
      <c r="N1058" s="77">
        <v>1280</v>
      </c>
      <c r="O1058" s="575"/>
      <c r="P1058" s="295"/>
      <c r="Q1058" s="296"/>
      <c r="R1058" s="297"/>
      <c r="S1058" s="297"/>
      <c r="T1058" s="296"/>
      <c r="U1058" s="297"/>
      <c r="V1058" s="297"/>
      <c r="W1058" s="300"/>
      <c r="X1058" s="63"/>
      <c r="Y1058" s="63"/>
      <c r="Z1058" s="63"/>
      <c r="AA1058" s="63"/>
      <c r="AB1058" s="63"/>
      <c r="AC1058" s="63"/>
      <c r="AD1058" s="63"/>
      <c r="AE1058" s="63"/>
      <c r="AF1058" s="63"/>
      <c r="AG1058" s="63"/>
      <c r="AH1058" s="476">
        <f>N1057+L1058-M1058</f>
        <v>1280</v>
      </c>
    </row>
    <row r="1059" spans="1:34" s="485" customFormat="1" ht="12" customHeight="1" x14ac:dyDescent="0.2">
      <c r="A1059" s="309"/>
      <c r="B1059" s="23"/>
      <c r="C1059" s="30"/>
      <c r="D1059" s="3"/>
      <c r="E1059" s="503" t="s">
        <v>383</v>
      </c>
      <c r="F1059" s="385"/>
      <c r="G1059" s="376">
        <v>61</v>
      </c>
      <c r="H1059" s="377">
        <v>9</v>
      </c>
      <c r="I1059" s="378">
        <v>70</v>
      </c>
      <c r="J1059" s="379">
        <v>65</v>
      </c>
      <c r="K1059" s="377">
        <v>10</v>
      </c>
      <c r="L1059" s="378">
        <f>J1059+K1059</f>
        <v>75</v>
      </c>
      <c r="M1059" s="380">
        <v>69</v>
      </c>
      <c r="N1059" s="380">
        <v>1286</v>
      </c>
      <c r="O1059" s="575"/>
      <c r="P1059" s="295"/>
      <c r="Q1059" s="296"/>
      <c r="R1059" s="297"/>
      <c r="S1059" s="297"/>
      <c r="T1059" s="296"/>
      <c r="U1059" s="297"/>
      <c r="V1059" s="297"/>
      <c r="W1059" s="300"/>
      <c r="X1059" s="63"/>
      <c r="Y1059" s="63"/>
      <c r="Z1059" s="63"/>
      <c r="AA1059" s="63"/>
      <c r="AB1059" s="63"/>
      <c r="AC1059" s="63"/>
      <c r="AD1059" s="63"/>
      <c r="AE1059" s="63"/>
      <c r="AF1059" s="63"/>
      <c r="AG1059" s="63"/>
      <c r="AH1059" s="476">
        <f>N1058+L1059-M1059</f>
        <v>1286</v>
      </c>
    </row>
    <row r="1060" spans="1:34" s="485" customFormat="1" ht="12" customHeight="1" x14ac:dyDescent="0.2">
      <c r="A1060" s="309"/>
      <c r="B1060" s="23"/>
      <c r="C1060" s="30"/>
      <c r="D1060" s="3"/>
      <c r="E1060" s="503">
        <v>2013</v>
      </c>
      <c r="F1060" s="385"/>
      <c r="G1060" s="377">
        <v>65</v>
      </c>
      <c r="H1060" s="377">
        <v>23</v>
      </c>
      <c r="I1060" s="378">
        <v>88</v>
      </c>
      <c r="J1060" s="379">
        <v>52</v>
      </c>
      <c r="K1060" s="377">
        <v>6</v>
      </c>
      <c r="L1060" s="378">
        <f>J1060+K1060</f>
        <v>58</v>
      </c>
      <c r="M1060" s="380">
        <v>106</v>
      </c>
      <c r="N1060" s="380">
        <v>1238</v>
      </c>
      <c r="O1060" s="575"/>
      <c r="P1060" s="295"/>
      <c r="Q1060" s="296"/>
      <c r="R1060" s="297"/>
      <c r="S1060" s="297"/>
      <c r="T1060" s="296"/>
      <c r="U1060" s="297"/>
      <c r="V1060" s="297"/>
      <c r="W1060" s="300"/>
      <c r="X1060" s="63"/>
      <c r="Y1060" s="63"/>
      <c r="Z1060" s="63"/>
      <c r="AA1060" s="63"/>
      <c r="AB1060" s="63"/>
      <c r="AC1060" s="63"/>
      <c r="AD1060" s="63"/>
      <c r="AE1060" s="63"/>
      <c r="AF1060" s="63"/>
      <c r="AG1060" s="63"/>
      <c r="AH1060" s="476"/>
    </row>
    <row r="1061" spans="1:34" s="191" customFormat="1" ht="6.75" customHeight="1" thickBot="1" x14ac:dyDescent="0.25">
      <c r="A1061" s="309"/>
      <c r="B1061" s="27"/>
      <c r="C1061" s="30"/>
      <c r="D1061" s="3"/>
      <c r="E1061" s="503"/>
      <c r="F1061" s="385">
        <v>6</v>
      </c>
      <c r="G1061" s="62"/>
      <c r="H1061" s="95"/>
      <c r="I1061" s="96"/>
      <c r="J1061" s="62"/>
      <c r="K1061" s="95"/>
      <c r="L1061" s="96"/>
      <c r="M1061" s="75"/>
      <c r="N1061" s="76"/>
      <c r="O1061" s="194"/>
      <c r="P1061" s="26"/>
      <c r="Q1061" s="5"/>
      <c r="R1061" s="4"/>
      <c r="S1061" s="4"/>
      <c r="T1061" s="5"/>
      <c r="U1061" s="4"/>
      <c r="V1061" s="4"/>
      <c r="W1061" s="6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485"/>
    </row>
    <row r="1062" spans="1:34" s="191" customFormat="1" ht="12" hidden="1" customHeight="1" x14ac:dyDescent="0.2">
      <c r="A1062" s="309">
        <v>1</v>
      </c>
      <c r="B1062" s="23" t="s">
        <v>120</v>
      </c>
      <c r="C1062" s="30"/>
      <c r="D1062" s="11" t="s">
        <v>38</v>
      </c>
      <c r="E1062" s="503">
        <v>1991</v>
      </c>
      <c r="F1062" s="385">
        <v>7</v>
      </c>
      <c r="G1062" s="62">
        <v>6</v>
      </c>
      <c r="H1062" s="95">
        <v>8</v>
      </c>
      <c r="I1062" s="96">
        <v>14</v>
      </c>
      <c r="J1062" s="62">
        <v>0</v>
      </c>
      <c r="K1062" s="95">
        <v>0</v>
      </c>
      <c r="L1062" s="96">
        <v>0</v>
      </c>
      <c r="M1062" s="76">
        <v>0</v>
      </c>
      <c r="N1062" s="76">
        <v>0</v>
      </c>
      <c r="O1062" s="194"/>
      <c r="P1062" s="26"/>
      <c r="Q1062" s="5"/>
      <c r="R1062" s="4"/>
      <c r="S1062" s="4"/>
      <c r="T1062" s="5"/>
      <c r="U1062" s="4"/>
      <c r="V1062" s="4"/>
      <c r="W1062" s="6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485"/>
    </row>
    <row r="1063" spans="1:34" s="191" customFormat="1" ht="12" hidden="1" customHeight="1" x14ac:dyDescent="0.2">
      <c r="A1063" s="309">
        <v>1</v>
      </c>
      <c r="B1063" s="23" t="s">
        <v>120</v>
      </c>
      <c r="C1063" s="310" t="s">
        <v>37</v>
      </c>
      <c r="D1063" s="11" t="s">
        <v>38</v>
      </c>
      <c r="E1063" s="503">
        <v>1992</v>
      </c>
      <c r="F1063" s="385">
        <v>8</v>
      </c>
      <c r="G1063" s="62">
        <v>0</v>
      </c>
      <c r="H1063" s="95">
        <v>5</v>
      </c>
      <c r="I1063" s="96">
        <v>5</v>
      </c>
      <c r="J1063" s="62">
        <v>0</v>
      </c>
      <c r="K1063" s="95">
        <v>4</v>
      </c>
      <c r="L1063" s="96">
        <v>4</v>
      </c>
      <c r="M1063" s="76">
        <v>0</v>
      </c>
      <c r="N1063" s="76">
        <v>4</v>
      </c>
      <c r="O1063" s="194"/>
      <c r="P1063" s="26"/>
      <c r="Q1063" s="5"/>
      <c r="R1063" s="4"/>
      <c r="S1063" s="4"/>
      <c r="T1063" s="5"/>
      <c r="U1063" s="4"/>
      <c r="V1063" s="4"/>
      <c r="W1063" s="6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485"/>
    </row>
    <row r="1064" spans="1:34" s="191" customFormat="1" ht="12" hidden="1" customHeight="1" x14ac:dyDescent="0.2">
      <c r="A1064" s="309">
        <v>1</v>
      </c>
      <c r="B1064" s="23" t="s">
        <v>120</v>
      </c>
      <c r="C1064" s="310" t="s">
        <v>37</v>
      </c>
      <c r="D1064" s="11" t="s">
        <v>38</v>
      </c>
      <c r="E1064" s="503">
        <v>1993</v>
      </c>
      <c r="F1064" s="385">
        <v>9</v>
      </c>
      <c r="G1064" s="62">
        <v>2</v>
      </c>
      <c r="H1064" s="95">
        <v>6</v>
      </c>
      <c r="I1064" s="96">
        <v>8</v>
      </c>
      <c r="J1064" s="62">
        <v>0</v>
      </c>
      <c r="K1064" s="95">
        <v>1</v>
      </c>
      <c r="L1064" s="96">
        <v>1</v>
      </c>
      <c r="M1064" s="75">
        <v>0</v>
      </c>
      <c r="N1064" s="76">
        <v>1</v>
      </c>
      <c r="O1064" s="194"/>
      <c r="P1064" s="26"/>
      <c r="Q1064" s="5"/>
      <c r="R1064" s="4"/>
      <c r="S1064" s="4"/>
      <c r="T1064" s="5"/>
      <c r="U1064" s="4"/>
      <c r="V1064" s="4"/>
      <c r="W1064" s="6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485"/>
    </row>
    <row r="1065" spans="1:34" s="191" customFormat="1" ht="12" hidden="1" customHeight="1" x14ac:dyDescent="0.2">
      <c r="A1065" s="309">
        <v>1</v>
      </c>
      <c r="B1065" s="23" t="s">
        <v>120</v>
      </c>
      <c r="C1065" s="310" t="s">
        <v>37</v>
      </c>
      <c r="D1065" s="11" t="s">
        <v>38</v>
      </c>
      <c r="E1065" s="503">
        <v>1994</v>
      </c>
      <c r="F1065" s="385">
        <v>10</v>
      </c>
      <c r="G1065" s="62">
        <v>1</v>
      </c>
      <c r="H1065" s="95">
        <v>18</v>
      </c>
      <c r="I1065" s="96">
        <v>19</v>
      </c>
      <c r="J1065" s="62">
        <v>0</v>
      </c>
      <c r="K1065" s="95">
        <v>3</v>
      </c>
      <c r="L1065" s="96">
        <v>3</v>
      </c>
      <c r="M1065" s="75">
        <v>0</v>
      </c>
      <c r="N1065" s="76">
        <v>3</v>
      </c>
      <c r="O1065" s="194"/>
      <c r="P1065" s="26"/>
      <c r="Q1065" s="5"/>
      <c r="R1065" s="4"/>
      <c r="S1065" s="4"/>
      <c r="T1065" s="5"/>
      <c r="U1065" s="4"/>
      <c r="V1065" s="4"/>
      <c r="W1065" s="6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485"/>
    </row>
    <row r="1066" spans="1:34" s="191" customFormat="1" ht="12" hidden="1" customHeight="1" x14ac:dyDescent="0.2">
      <c r="A1066" s="309">
        <v>1</v>
      </c>
      <c r="B1066" s="23" t="s">
        <v>120</v>
      </c>
      <c r="C1066" s="310" t="s">
        <v>37</v>
      </c>
      <c r="D1066" s="11" t="s">
        <v>38</v>
      </c>
      <c r="E1066" s="503">
        <v>1995</v>
      </c>
      <c r="F1066" s="385">
        <v>11</v>
      </c>
      <c r="G1066" s="62">
        <v>0</v>
      </c>
      <c r="H1066" s="95">
        <v>3</v>
      </c>
      <c r="I1066" s="96">
        <v>3</v>
      </c>
      <c r="J1066" s="62">
        <v>0</v>
      </c>
      <c r="K1066" s="95">
        <v>0</v>
      </c>
      <c r="L1066" s="96">
        <v>1</v>
      </c>
      <c r="M1066" s="75">
        <v>0</v>
      </c>
      <c r="N1066" s="76">
        <v>9</v>
      </c>
      <c r="O1066" s="194"/>
      <c r="P1066" s="26"/>
      <c r="Q1066" s="5"/>
      <c r="R1066" s="4"/>
      <c r="S1066" s="4"/>
      <c r="T1066" s="5"/>
      <c r="U1066" s="4"/>
      <c r="V1066" s="4"/>
      <c r="W1066" s="6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485"/>
    </row>
    <row r="1067" spans="1:34" s="191" customFormat="1" ht="12" hidden="1" customHeight="1" x14ac:dyDescent="0.2">
      <c r="A1067" s="309">
        <v>1</v>
      </c>
      <c r="B1067" s="23" t="s">
        <v>120</v>
      </c>
      <c r="C1067" s="310" t="s">
        <v>37</v>
      </c>
      <c r="D1067" s="11" t="s">
        <v>38</v>
      </c>
      <c r="E1067" s="503">
        <v>1996</v>
      </c>
      <c r="F1067" s="385">
        <v>12</v>
      </c>
      <c r="G1067" s="62">
        <v>1</v>
      </c>
      <c r="H1067" s="95">
        <v>6</v>
      </c>
      <c r="I1067" s="96">
        <v>7</v>
      </c>
      <c r="J1067" s="62">
        <v>0</v>
      </c>
      <c r="K1067" s="95">
        <v>0</v>
      </c>
      <c r="L1067" s="96">
        <v>0</v>
      </c>
      <c r="M1067" s="75">
        <v>1</v>
      </c>
      <c r="N1067" s="76">
        <v>8</v>
      </c>
      <c r="O1067" s="194"/>
      <c r="P1067" s="26"/>
      <c r="Q1067" s="5"/>
      <c r="R1067" s="4"/>
      <c r="S1067" s="4"/>
      <c r="T1067" s="5"/>
      <c r="U1067" s="4"/>
      <c r="V1067" s="4"/>
      <c r="W1067" s="6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485"/>
    </row>
    <row r="1068" spans="1:34" s="191" customFormat="1" ht="12" hidden="1" customHeight="1" x14ac:dyDescent="0.2">
      <c r="A1068" s="309">
        <v>1</v>
      </c>
      <c r="B1068" s="23" t="s">
        <v>120</v>
      </c>
      <c r="C1068" s="310" t="s">
        <v>37</v>
      </c>
      <c r="D1068" s="11" t="s">
        <v>38</v>
      </c>
      <c r="E1068" s="503">
        <v>1997</v>
      </c>
      <c r="F1068" s="385">
        <v>13</v>
      </c>
      <c r="G1068" s="62">
        <v>2</v>
      </c>
      <c r="H1068" s="95">
        <v>0</v>
      </c>
      <c r="I1068" s="96">
        <v>2</v>
      </c>
      <c r="J1068" s="62">
        <v>3</v>
      </c>
      <c r="K1068" s="95">
        <v>9</v>
      </c>
      <c r="L1068" s="96">
        <v>12</v>
      </c>
      <c r="M1068" s="75">
        <v>3</v>
      </c>
      <c r="N1068" s="76">
        <v>17</v>
      </c>
      <c r="O1068" s="194"/>
      <c r="P1068" s="26"/>
      <c r="Q1068" s="5"/>
      <c r="R1068" s="4"/>
      <c r="S1068" s="4"/>
      <c r="T1068" s="5"/>
      <c r="U1068" s="4"/>
      <c r="V1068" s="4"/>
      <c r="W1068" s="6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485"/>
    </row>
    <row r="1069" spans="1:34" s="191" customFormat="1" ht="12" hidden="1" customHeight="1" x14ac:dyDescent="0.2">
      <c r="A1069" s="309">
        <v>1</v>
      </c>
      <c r="B1069" s="23" t="s">
        <v>120</v>
      </c>
      <c r="C1069" s="310" t="s">
        <v>37</v>
      </c>
      <c r="D1069" s="11" t="s">
        <v>38</v>
      </c>
      <c r="E1069" s="503">
        <v>1998</v>
      </c>
      <c r="F1069" s="385">
        <v>14</v>
      </c>
      <c r="G1069" s="62">
        <v>2</v>
      </c>
      <c r="H1069" s="95">
        <v>0</v>
      </c>
      <c r="I1069" s="96">
        <v>2</v>
      </c>
      <c r="J1069" s="62">
        <v>2</v>
      </c>
      <c r="K1069" s="95">
        <v>15</v>
      </c>
      <c r="L1069" s="96">
        <v>17</v>
      </c>
      <c r="M1069" s="76">
        <v>2</v>
      </c>
      <c r="N1069" s="76">
        <v>32</v>
      </c>
      <c r="O1069" s="194"/>
      <c r="P1069" s="26"/>
      <c r="Q1069" s="5"/>
      <c r="R1069" s="4"/>
      <c r="S1069" s="4"/>
      <c r="T1069" s="5"/>
      <c r="U1069" s="4"/>
      <c r="V1069" s="4"/>
      <c r="W1069" s="6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485"/>
    </row>
    <row r="1070" spans="1:34" s="191" customFormat="1" ht="12" hidden="1" customHeight="1" thickBot="1" x14ac:dyDescent="0.25">
      <c r="A1070" s="309">
        <v>1</v>
      </c>
      <c r="B1070" s="23" t="s">
        <v>120</v>
      </c>
      <c r="C1070" s="310" t="s">
        <v>37</v>
      </c>
      <c r="D1070" s="11" t="s">
        <v>38</v>
      </c>
      <c r="E1070" s="503">
        <v>1999</v>
      </c>
      <c r="F1070" s="387">
        <v>15</v>
      </c>
      <c r="G1070" s="62">
        <v>0</v>
      </c>
      <c r="H1070" s="95">
        <v>0</v>
      </c>
      <c r="I1070" s="96">
        <v>0</v>
      </c>
      <c r="J1070" s="62">
        <v>0</v>
      </c>
      <c r="K1070" s="95">
        <v>0</v>
      </c>
      <c r="L1070" s="96">
        <v>0</v>
      </c>
      <c r="M1070" s="76">
        <v>0</v>
      </c>
      <c r="N1070" s="76">
        <v>32</v>
      </c>
      <c r="O1070" s="194"/>
      <c r="P1070" s="26"/>
      <c r="Q1070" s="5"/>
      <c r="R1070" s="4"/>
      <c r="S1070" s="4"/>
      <c r="T1070" s="5"/>
      <c r="U1070" s="4"/>
      <c r="V1070" s="4"/>
      <c r="W1070" s="6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485"/>
    </row>
    <row r="1071" spans="1:34" s="191" customFormat="1" ht="12" hidden="1" customHeight="1" x14ac:dyDescent="0.2">
      <c r="A1071" s="309">
        <v>1</v>
      </c>
      <c r="B1071" s="23" t="s">
        <v>120</v>
      </c>
      <c r="C1071" s="310" t="s">
        <v>37</v>
      </c>
      <c r="D1071" s="11" t="s">
        <v>38</v>
      </c>
      <c r="E1071" s="503">
        <v>2000</v>
      </c>
      <c r="F1071" s="386">
        <v>0</v>
      </c>
      <c r="G1071" s="62">
        <v>8</v>
      </c>
      <c r="H1071" s="95">
        <v>0</v>
      </c>
      <c r="I1071" s="96">
        <v>8</v>
      </c>
      <c r="J1071" s="62">
        <v>0</v>
      </c>
      <c r="K1071" s="95">
        <v>0</v>
      </c>
      <c r="L1071" s="96">
        <v>0</v>
      </c>
      <c r="M1071" s="76">
        <v>0</v>
      </c>
      <c r="N1071" s="76">
        <v>32</v>
      </c>
      <c r="O1071" s="194"/>
      <c r="P1071" s="26"/>
      <c r="Q1071" s="5"/>
      <c r="R1071" s="4"/>
      <c r="S1071" s="4"/>
      <c r="T1071" s="5"/>
      <c r="U1071" s="4"/>
      <c r="V1071" s="4"/>
      <c r="W1071" s="6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485"/>
    </row>
    <row r="1072" spans="1:34" s="191" customFormat="1" ht="12" hidden="1" customHeight="1" x14ac:dyDescent="0.2">
      <c r="A1072" s="309">
        <v>1</v>
      </c>
      <c r="B1072" s="23" t="s">
        <v>120</v>
      </c>
      <c r="C1072" s="310" t="s">
        <v>37</v>
      </c>
      <c r="D1072" s="11" t="s">
        <v>38</v>
      </c>
      <c r="E1072" s="503">
        <v>2001</v>
      </c>
      <c r="F1072" s="386">
        <v>1</v>
      </c>
      <c r="G1072" s="62">
        <v>0</v>
      </c>
      <c r="H1072" s="95">
        <v>0</v>
      </c>
      <c r="I1072" s="96">
        <v>0</v>
      </c>
      <c r="J1072" s="62">
        <v>0</v>
      </c>
      <c r="K1072" s="95">
        <v>0</v>
      </c>
      <c r="L1072" s="96">
        <v>0</v>
      </c>
      <c r="M1072" s="76">
        <v>2</v>
      </c>
      <c r="N1072" s="76">
        <v>30</v>
      </c>
      <c r="O1072" s="194"/>
      <c r="P1072" s="26"/>
      <c r="Q1072" s="5"/>
      <c r="R1072" s="4"/>
      <c r="S1072" s="4"/>
      <c r="T1072" s="5"/>
      <c r="U1072" s="4"/>
      <c r="V1072" s="4"/>
      <c r="W1072" s="6"/>
      <c r="X1072" s="23"/>
      <c r="Y1072" s="23"/>
      <c r="Z1072" s="23"/>
      <c r="AA1072" s="23"/>
      <c r="AB1072" s="23"/>
      <c r="AC1072" s="23"/>
      <c r="AD1072" s="23"/>
      <c r="AE1072" s="23"/>
      <c r="AF1072" s="23"/>
      <c r="AG1072" s="23"/>
      <c r="AH1072" s="485"/>
    </row>
    <row r="1073" spans="1:34" s="191" customFormat="1" ht="12" hidden="1" customHeight="1" x14ac:dyDescent="0.2">
      <c r="A1073" s="309">
        <v>1</v>
      </c>
      <c r="B1073" s="23" t="s">
        <v>120</v>
      </c>
      <c r="C1073" s="310" t="s">
        <v>37</v>
      </c>
      <c r="D1073" s="11" t="s">
        <v>38</v>
      </c>
      <c r="E1073" s="503">
        <v>2002</v>
      </c>
      <c r="F1073" s="386">
        <v>2</v>
      </c>
      <c r="G1073" s="62">
        <v>0</v>
      </c>
      <c r="H1073" s="95">
        <v>2</v>
      </c>
      <c r="I1073" s="96">
        <v>2</v>
      </c>
      <c r="J1073" s="62">
        <v>0</v>
      </c>
      <c r="K1073" s="95">
        <v>0</v>
      </c>
      <c r="L1073" s="96">
        <v>0</v>
      </c>
      <c r="M1073" s="75">
        <v>15</v>
      </c>
      <c r="N1073" s="75">
        <v>15</v>
      </c>
      <c r="O1073" s="195" t="s">
        <v>5</v>
      </c>
      <c r="P1073" s="26"/>
      <c r="Q1073" s="5"/>
      <c r="R1073" s="4"/>
      <c r="S1073" s="4"/>
      <c r="T1073" s="5"/>
      <c r="U1073" s="4"/>
      <c r="V1073" s="4"/>
      <c r="W1073" s="6"/>
      <c r="X1073" s="23"/>
      <c r="Y1073" s="23"/>
      <c r="Z1073" s="23"/>
      <c r="AA1073" s="23"/>
      <c r="AB1073" s="23"/>
      <c r="AC1073" s="23"/>
      <c r="AD1073" s="23"/>
      <c r="AE1073" s="23"/>
      <c r="AF1073" s="23"/>
      <c r="AG1073" s="23"/>
      <c r="AH1073" s="485"/>
    </row>
    <row r="1074" spans="1:34" s="191" customFormat="1" ht="12" hidden="1" customHeight="1" x14ac:dyDescent="0.2">
      <c r="A1074" s="309">
        <v>1</v>
      </c>
      <c r="B1074" s="23" t="s">
        <v>120</v>
      </c>
      <c r="C1074" s="310" t="s">
        <v>37</v>
      </c>
      <c r="D1074" s="11" t="s">
        <v>38</v>
      </c>
      <c r="E1074" s="503">
        <v>2003</v>
      </c>
      <c r="F1074" s="386">
        <v>3</v>
      </c>
      <c r="G1074" s="62">
        <v>0</v>
      </c>
      <c r="H1074" s="95">
        <v>0</v>
      </c>
      <c r="I1074" s="96">
        <v>0</v>
      </c>
      <c r="J1074" s="62">
        <v>1</v>
      </c>
      <c r="K1074" s="95">
        <v>2</v>
      </c>
      <c r="L1074" s="96">
        <v>3</v>
      </c>
      <c r="M1074" s="75">
        <v>1</v>
      </c>
      <c r="N1074" s="75">
        <v>17</v>
      </c>
      <c r="O1074" s="194"/>
      <c r="P1074" s="26"/>
      <c r="Q1074" s="5"/>
      <c r="R1074" s="4"/>
      <c r="S1074" s="4"/>
      <c r="T1074" s="5"/>
      <c r="U1074" s="4"/>
      <c r="V1074" s="4"/>
      <c r="W1074" s="6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485"/>
    </row>
    <row r="1075" spans="1:34" s="191" customFormat="1" ht="12" hidden="1" customHeight="1" x14ac:dyDescent="0.2">
      <c r="A1075" s="309">
        <v>1</v>
      </c>
      <c r="B1075" s="23"/>
      <c r="C1075" s="310" t="s">
        <v>37</v>
      </c>
      <c r="D1075" s="11" t="s">
        <v>38</v>
      </c>
      <c r="E1075" s="503">
        <v>2004</v>
      </c>
      <c r="F1075" s="386">
        <v>4</v>
      </c>
      <c r="G1075" s="62">
        <v>8</v>
      </c>
      <c r="H1075" s="95">
        <v>0</v>
      </c>
      <c r="I1075" s="96">
        <v>8</v>
      </c>
      <c r="J1075" s="62">
        <v>0</v>
      </c>
      <c r="K1075" s="95">
        <v>1</v>
      </c>
      <c r="L1075" s="96">
        <v>1</v>
      </c>
      <c r="M1075" s="75">
        <v>0</v>
      </c>
      <c r="N1075" s="76">
        <v>17</v>
      </c>
      <c r="O1075" s="194" t="s">
        <v>5</v>
      </c>
      <c r="P1075" s="26"/>
      <c r="Q1075" s="5"/>
      <c r="R1075" s="4"/>
      <c r="S1075" s="4"/>
      <c r="T1075" s="5"/>
      <c r="U1075" s="4"/>
      <c r="V1075" s="4"/>
      <c r="W1075" s="6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485"/>
    </row>
    <row r="1076" spans="1:34" s="191" customFormat="1" ht="12" hidden="1" customHeight="1" x14ac:dyDescent="0.2">
      <c r="A1076" s="309">
        <v>1</v>
      </c>
      <c r="B1076" s="23"/>
      <c r="C1076" s="310" t="s">
        <v>37</v>
      </c>
      <c r="D1076" s="11" t="s">
        <v>38</v>
      </c>
      <c r="E1076" s="502">
        <v>2006</v>
      </c>
      <c r="F1076" s="386">
        <v>5</v>
      </c>
      <c r="G1076" s="62">
        <v>0</v>
      </c>
      <c r="H1076" s="95">
        <v>0</v>
      </c>
      <c r="I1076" s="96">
        <v>0</v>
      </c>
      <c r="J1076" s="62">
        <v>0</v>
      </c>
      <c r="K1076" s="95">
        <v>0</v>
      </c>
      <c r="L1076" s="96">
        <v>0</v>
      </c>
      <c r="M1076" s="75">
        <v>3</v>
      </c>
      <c r="N1076" s="76">
        <v>15</v>
      </c>
      <c r="O1076" s="194"/>
      <c r="P1076" s="26"/>
      <c r="Q1076" s="5"/>
      <c r="R1076" s="4"/>
      <c r="S1076" s="4"/>
      <c r="T1076" s="5"/>
      <c r="U1076" s="4"/>
      <c r="V1076" s="4"/>
      <c r="W1076" s="6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485"/>
    </row>
    <row r="1077" spans="1:34" s="191" customFormat="1" ht="12" hidden="1" customHeight="1" x14ac:dyDescent="0.2">
      <c r="A1077" s="309">
        <v>1</v>
      </c>
      <c r="B1077" s="23"/>
      <c r="C1077" s="310" t="s">
        <v>37</v>
      </c>
      <c r="D1077" s="11" t="s">
        <v>38</v>
      </c>
      <c r="E1077" s="502">
        <v>2007</v>
      </c>
      <c r="F1077" s="386">
        <v>6</v>
      </c>
      <c r="G1077" s="62">
        <v>1</v>
      </c>
      <c r="H1077" s="95">
        <v>0</v>
      </c>
      <c r="I1077" s="96">
        <v>0</v>
      </c>
      <c r="J1077" s="62">
        <v>0</v>
      </c>
      <c r="K1077" s="95">
        <v>0</v>
      </c>
      <c r="L1077" s="96">
        <v>0</v>
      </c>
      <c r="M1077" s="75">
        <v>0</v>
      </c>
      <c r="N1077" s="76">
        <v>14</v>
      </c>
      <c r="O1077" s="194" t="s">
        <v>5</v>
      </c>
      <c r="P1077" s="26"/>
      <c r="Q1077" s="4"/>
      <c r="R1077" s="4"/>
      <c r="S1077" s="4"/>
      <c r="T1077" s="4"/>
      <c r="U1077" s="4"/>
      <c r="V1077" s="4"/>
      <c r="W1077" s="4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485"/>
    </row>
    <row r="1078" spans="1:34" s="191" customFormat="1" ht="12" hidden="1" customHeight="1" x14ac:dyDescent="0.2">
      <c r="A1078" s="309">
        <v>1</v>
      </c>
      <c r="B1078" s="23"/>
      <c r="C1078" s="310" t="s">
        <v>37</v>
      </c>
      <c r="D1078" s="11" t="s">
        <v>38</v>
      </c>
      <c r="E1078" s="502">
        <v>2008</v>
      </c>
      <c r="F1078" s="386">
        <v>7</v>
      </c>
      <c r="G1078" s="62">
        <v>3</v>
      </c>
      <c r="H1078" s="95">
        <v>0</v>
      </c>
      <c r="I1078" s="96">
        <v>3</v>
      </c>
      <c r="J1078" s="62">
        <v>0</v>
      </c>
      <c r="K1078" s="95">
        <v>0</v>
      </c>
      <c r="L1078" s="96">
        <v>0</v>
      </c>
      <c r="M1078" s="75">
        <v>4</v>
      </c>
      <c r="N1078" s="75">
        <v>10</v>
      </c>
      <c r="O1078" s="194"/>
      <c r="P1078" s="26"/>
      <c r="Q1078" s="4"/>
      <c r="R1078" s="4"/>
      <c r="S1078" s="4"/>
      <c r="T1078" s="4"/>
      <c r="U1078" s="4"/>
      <c r="V1078" s="4"/>
      <c r="W1078" s="4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485"/>
    </row>
    <row r="1079" spans="1:34" s="191" customFormat="1" ht="12" customHeight="1" x14ac:dyDescent="0.2">
      <c r="A1079" s="309">
        <v>1</v>
      </c>
      <c r="B1079" s="23"/>
      <c r="C1079" s="310" t="s">
        <v>37</v>
      </c>
      <c r="D1079" s="11" t="s">
        <v>38</v>
      </c>
      <c r="E1079" s="502">
        <v>2009</v>
      </c>
      <c r="F1079" s="386">
        <v>8</v>
      </c>
      <c r="G1079" s="62">
        <v>2</v>
      </c>
      <c r="H1079" s="95">
        <v>0</v>
      </c>
      <c r="I1079" s="96">
        <v>2</v>
      </c>
      <c r="J1079" s="62">
        <v>0</v>
      </c>
      <c r="K1079" s="90">
        <v>0</v>
      </c>
      <c r="L1079" s="378">
        <f>J1079+K1079</f>
        <v>0</v>
      </c>
      <c r="M1079" s="75">
        <v>0</v>
      </c>
      <c r="N1079" s="76">
        <v>10</v>
      </c>
      <c r="O1079" s="194"/>
      <c r="P1079" s="26"/>
      <c r="Q1079" s="4"/>
      <c r="R1079" s="4"/>
      <c r="S1079" s="4"/>
      <c r="T1079" s="4"/>
      <c r="U1079" s="4"/>
      <c r="V1079" s="4"/>
      <c r="W1079" s="4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485"/>
    </row>
    <row r="1080" spans="1:34" s="191" customFormat="1" ht="12" customHeight="1" x14ac:dyDescent="0.2">
      <c r="A1080" s="309">
        <v>1</v>
      </c>
      <c r="B1080" s="23"/>
      <c r="C1080" s="310"/>
      <c r="D1080" s="11"/>
      <c r="E1080" s="503">
        <v>2010</v>
      </c>
      <c r="F1080" s="386">
        <v>9</v>
      </c>
      <c r="G1080" s="444">
        <v>3</v>
      </c>
      <c r="H1080" s="445">
        <v>0</v>
      </c>
      <c r="I1080" s="446">
        <f>SUM(H1080,G1080)</f>
        <v>3</v>
      </c>
      <c r="J1080" s="444">
        <v>1</v>
      </c>
      <c r="K1080" s="447">
        <v>0</v>
      </c>
      <c r="L1080" s="378">
        <f>J1080+K1080</f>
        <v>1</v>
      </c>
      <c r="M1080" s="77">
        <v>0</v>
      </c>
      <c r="N1080" s="77">
        <v>11</v>
      </c>
      <c r="O1080" s="194"/>
      <c r="P1080" s="26"/>
      <c r="Q1080" s="4"/>
      <c r="R1080" s="4"/>
      <c r="S1080" s="4"/>
      <c r="T1080" s="4"/>
      <c r="U1080" s="4"/>
      <c r="V1080" s="4"/>
      <c r="W1080" s="4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476"/>
    </row>
    <row r="1081" spans="1:34" s="485" customFormat="1" ht="12" customHeight="1" x14ac:dyDescent="0.2">
      <c r="A1081" s="309"/>
      <c r="B1081" s="23"/>
      <c r="C1081" s="310"/>
      <c r="D1081" s="11"/>
      <c r="E1081" s="503">
        <v>2011</v>
      </c>
      <c r="F1081" s="386"/>
      <c r="G1081" s="444">
        <v>4</v>
      </c>
      <c r="H1081" s="445">
        <v>1</v>
      </c>
      <c r="I1081" s="446">
        <f>SUM(H1081,G1081)</f>
        <v>5</v>
      </c>
      <c r="J1081" s="444">
        <v>1</v>
      </c>
      <c r="K1081" s="447">
        <v>0</v>
      </c>
      <c r="L1081" s="378">
        <f>J1081+K1081</f>
        <v>1</v>
      </c>
      <c r="M1081" s="77">
        <v>0</v>
      </c>
      <c r="N1081" s="77">
        <v>12</v>
      </c>
      <c r="O1081" s="575"/>
      <c r="P1081" s="295"/>
      <c r="Q1081" s="297"/>
      <c r="R1081" s="297"/>
      <c r="S1081" s="297"/>
      <c r="T1081" s="297"/>
      <c r="U1081" s="297"/>
      <c r="V1081" s="297"/>
      <c r="W1081" s="297"/>
      <c r="X1081" s="63"/>
      <c r="Y1081" s="63"/>
      <c r="Z1081" s="63"/>
      <c r="AA1081" s="63"/>
      <c r="AB1081" s="63"/>
      <c r="AC1081" s="63"/>
      <c r="AD1081" s="63"/>
      <c r="AE1081" s="63"/>
      <c r="AF1081" s="63"/>
      <c r="AG1081" s="63"/>
      <c r="AH1081" s="476">
        <f>N1080+L1081-M1081</f>
        <v>12</v>
      </c>
    </row>
    <row r="1082" spans="1:34" s="485" customFormat="1" ht="12" customHeight="1" x14ac:dyDescent="0.2">
      <c r="A1082" s="309"/>
      <c r="B1082" s="23"/>
      <c r="C1082" s="310"/>
      <c r="D1082" s="11"/>
      <c r="E1082" s="503" t="s">
        <v>383</v>
      </c>
      <c r="F1082" s="386"/>
      <c r="G1082" s="376">
        <v>0</v>
      </c>
      <c r="H1082" s="377">
        <v>0</v>
      </c>
      <c r="I1082" s="378">
        <v>0</v>
      </c>
      <c r="J1082" s="379">
        <v>1</v>
      </c>
      <c r="K1082" s="377">
        <v>1</v>
      </c>
      <c r="L1082" s="378">
        <f>J1082+K1082</f>
        <v>2</v>
      </c>
      <c r="M1082" s="380">
        <v>3</v>
      </c>
      <c r="N1082" s="380">
        <v>11</v>
      </c>
      <c r="O1082" s="575"/>
      <c r="P1082" s="295"/>
      <c r="Q1082" s="297"/>
      <c r="R1082" s="297"/>
      <c r="S1082" s="297"/>
      <c r="T1082" s="297"/>
      <c r="U1082" s="297"/>
      <c r="V1082" s="297"/>
      <c r="W1082" s="297"/>
      <c r="X1082" s="63"/>
      <c r="Y1082" s="63"/>
      <c r="Z1082" s="63"/>
      <c r="AA1082" s="63"/>
      <c r="AB1082" s="63"/>
      <c r="AC1082" s="63"/>
      <c r="AD1082" s="63"/>
      <c r="AE1082" s="63"/>
      <c r="AF1082" s="63"/>
      <c r="AG1082" s="63"/>
      <c r="AH1082" s="476">
        <f>N1081+L1082-M1082</f>
        <v>11</v>
      </c>
    </row>
    <row r="1083" spans="1:34" s="485" customFormat="1" ht="12" customHeight="1" x14ac:dyDescent="0.2">
      <c r="A1083" s="309"/>
      <c r="B1083" s="23"/>
      <c r="C1083" s="310"/>
      <c r="D1083" s="11"/>
      <c r="E1083" s="503">
        <v>2013</v>
      </c>
      <c r="F1083" s="386"/>
      <c r="G1083" s="377">
        <v>0</v>
      </c>
      <c r="H1083" s="377">
        <v>1</v>
      </c>
      <c r="I1083" s="378">
        <v>1</v>
      </c>
      <c r="J1083" s="379">
        <v>2</v>
      </c>
      <c r="K1083" s="377">
        <v>0</v>
      </c>
      <c r="L1083" s="378">
        <f>J1083+K1083</f>
        <v>2</v>
      </c>
      <c r="M1083" s="380">
        <v>2</v>
      </c>
      <c r="N1083" s="380">
        <v>11</v>
      </c>
      <c r="O1083" s="575"/>
      <c r="P1083" s="295"/>
      <c r="Q1083" s="297"/>
      <c r="R1083" s="297"/>
      <c r="S1083" s="297"/>
      <c r="T1083" s="297"/>
      <c r="U1083" s="297"/>
      <c r="V1083" s="297"/>
      <c r="W1083" s="297"/>
      <c r="X1083" s="63"/>
      <c r="Y1083" s="63"/>
      <c r="Z1083" s="63"/>
      <c r="AA1083" s="63"/>
      <c r="AB1083" s="63"/>
      <c r="AC1083" s="63"/>
      <c r="AD1083" s="63"/>
      <c r="AE1083" s="63"/>
      <c r="AF1083" s="63"/>
      <c r="AG1083" s="63"/>
      <c r="AH1083" s="476"/>
    </row>
    <row r="1084" spans="1:34" s="191" customFormat="1" ht="6.75" customHeight="1" x14ac:dyDescent="0.2">
      <c r="A1084" s="309"/>
      <c r="B1084" s="23"/>
      <c r="C1084" s="310"/>
      <c r="D1084" s="11"/>
      <c r="E1084" s="503"/>
      <c r="F1084" s="386">
        <v>10</v>
      </c>
      <c r="G1084" s="62"/>
      <c r="H1084" s="95"/>
      <c r="I1084" s="96"/>
      <c r="J1084" s="62"/>
      <c r="K1084" s="95"/>
      <c r="L1084" s="96"/>
      <c r="M1084" s="75"/>
      <c r="N1084" s="76"/>
      <c r="O1084" s="194"/>
      <c r="P1084" s="26"/>
      <c r="Q1084" s="4"/>
      <c r="R1084" s="4"/>
      <c r="S1084" s="4"/>
      <c r="T1084" s="4"/>
      <c r="U1084" s="4"/>
      <c r="V1084" s="4"/>
      <c r="W1084" s="4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485"/>
    </row>
    <row r="1085" spans="1:34" s="191" customFormat="1" ht="12" hidden="1" customHeight="1" x14ac:dyDescent="0.2">
      <c r="A1085" s="309">
        <v>1</v>
      </c>
      <c r="B1085" s="23"/>
      <c r="C1085" s="310"/>
      <c r="D1085" s="11" t="s">
        <v>40</v>
      </c>
      <c r="E1085" s="504">
        <v>1997</v>
      </c>
      <c r="F1085" s="386">
        <v>11</v>
      </c>
      <c r="G1085" s="62">
        <v>2</v>
      </c>
      <c r="H1085" s="95">
        <v>4</v>
      </c>
      <c r="I1085" s="96">
        <v>6</v>
      </c>
      <c r="J1085" s="62">
        <v>2</v>
      </c>
      <c r="K1085" s="95">
        <v>0</v>
      </c>
      <c r="L1085" s="96">
        <v>2</v>
      </c>
      <c r="M1085" s="75">
        <v>0</v>
      </c>
      <c r="N1085" s="75">
        <v>2</v>
      </c>
      <c r="O1085" s="195"/>
      <c r="P1085" s="34"/>
      <c r="Q1085" s="13"/>
      <c r="R1085" s="12"/>
      <c r="S1085" s="12"/>
      <c r="T1085" s="13"/>
      <c r="U1085" s="12"/>
      <c r="V1085" s="12"/>
      <c r="W1085" s="14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485"/>
    </row>
    <row r="1086" spans="1:34" s="191" customFormat="1" ht="12" hidden="1" customHeight="1" x14ac:dyDescent="0.2">
      <c r="A1086" s="309">
        <v>1</v>
      </c>
      <c r="B1086" s="23"/>
      <c r="C1086" s="310" t="s">
        <v>39</v>
      </c>
      <c r="D1086" s="11" t="s">
        <v>40</v>
      </c>
      <c r="E1086" s="504">
        <v>1998</v>
      </c>
      <c r="F1086" s="386">
        <v>12</v>
      </c>
      <c r="G1086" s="62">
        <v>0</v>
      </c>
      <c r="H1086" s="95">
        <v>3</v>
      </c>
      <c r="I1086" s="96">
        <v>3</v>
      </c>
      <c r="J1086" s="62">
        <v>0</v>
      </c>
      <c r="K1086" s="95">
        <v>0</v>
      </c>
      <c r="L1086" s="96">
        <v>0</v>
      </c>
      <c r="M1086" s="75">
        <v>0</v>
      </c>
      <c r="N1086" s="75">
        <v>2</v>
      </c>
      <c r="O1086" s="195"/>
      <c r="P1086" s="34"/>
      <c r="Q1086" s="13"/>
      <c r="R1086" s="12"/>
      <c r="S1086" s="12"/>
      <c r="T1086" s="13"/>
      <c r="U1086" s="12"/>
      <c r="V1086" s="12"/>
      <c r="W1086" s="14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485"/>
    </row>
    <row r="1087" spans="1:34" s="191" customFormat="1" ht="12" hidden="1" customHeight="1" x14ac:dyDescent="0.2">
      <c r="A1087" s="309">
        <v>1</v>
      </c>
      <c r="B1087" s="23"/>
      <c r="C1087" s="310" t="s">
        <v>39</v>
      </c>
      <c r="D1087" s="11" t="s">
        <v>40</v>
      </c>
      <c r="E1087" s="504">
        <v>1999</v>
      </c>
      <c r="F1087" s="386">
        <v>13</v>
      </c>
      <c r="G1087" s="62">
        <v>0</v>
      </c>
      <c r="H1087" s="95">
        <v>0</v>
      </c>
      <c r="I1087" s="96">
        <v>0</v>
      </c>
      <c r="J1087" s="62">
        <v>0</v>
      </c>
      <c r="K1087" s="95">
        <v>0</v>
      </c>
      <c r="L1087" s="96">
        <v>2</v>
      </c>
      <c r="M1087" s="75">
        <v>0</v>
      </c>
      <c r="N1087" s="75">
        <v>4</v>
      </c>
      <c r="O1087" s="195"/>
      <c r="P1087" s="34"/>
      <c r="Q1087" s="13"/>
      <c r="R1087" s="12"/>
      <c r="S1087" s="12"/>
      <c r="T1087" s="13"/>
      <c r="U1087" s="12"/>
      <c r="V1087" s="12"/>
      <c r="W1087" s="14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485"/>
    </row>
    <row r="1088" spans="1:34" s="191" customFormat="1" ht="12" hidden="1" customHeight="1" x14ac:dyDescent="0.2">
      <c r="A1088" s="309">
        <v>1</v>
      </c>
      <c r="B1088" s="23"/>
      <c r="C1088" s="310" t="s">
        <v>39</v>
      </c>
      <c r="D1088" s="11" t="s">
        <v>40</v>
      </c>
      <c r="E1088" s="504">
        <v>2000</v>
      </c>
      <c r="F1088" s="386">
        <v>-10</v>
      </c>
      <c r="G1088" s="62">
        <v>5</v>
      </c>
      <c r="H1088" s="95">
        <v>12</v>
      </c>
      <c r="I1088" s="96">
        <v>17</v>
      </c>
      <c r="J1088" s="62">
        <v>0</v>
      </c>
      <c r="K1088" s="95">
        <v>7</v>
      </c>
      <c r="L1088" s="96">
        <v>7</v>
      </c>
      <c r="M1088" s="75">
        <v>0</v>
      </c>
      <c r="N1088" s="75">
        <v>7</v>
      </c>
      <c r="O1088" s="195" t="s">
        <v>5</v>
      </c>
      <c r="P1088" s="34"/>
      <c r="Q1088" s="13"/>
      <c r="R1088" s="12"/>
      <c r="S1088" s="12"/>
      <c r="T1088" s="13"/>
      <c r="U1088" s="12"/>
      <c r="V1088" s="12"/>
      <c r="W1088" s="14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485"/>
    </row>
    <row r="1089" spans="1:34" s="191" customFormat="1" ht="12" hidden="1" customHeight="1" x14ac:dyDescent="0.2">
      <c r="A1089" s="309">
        <v>1</v>
      </c>
      <c r="B1089" s="23"/>
      <c r="C1089" s="310" t="s">
        <v>39</v>
      </c>
      <c r="D1089" s="11" t="s">
        <v>40</v>
      </c>
      <c r="E1089" s="504">
        <v>2001</v>
      </c>
      <c r="F1089" s="386">
        <v>-9</v>
      </c>
      <c r="G1089" s="62">
        <v>0</v>
      </c>
      <c r="H1089" s="95">
        <v>14</v>
      </c>
      <c r="I1089" s="96">
        <v>14</v>
      </c>
      <c r="J1089" s="62">
        <v>5</v>
      </c>
      <c r="K1089" s="95">
        <v>4</v>
      </c>
      <c r="L1089" s="96">
        <v>9</v>
      </c>
      <c r="M1089" s="75">
        <v>0</v>
      </c>
      <c r="N1089" s="75">
        <v>16</v>
      </c>
      <c r="O1089" s="195"/>
      <c r="P1089" s="34"/>
      <c r="Q1089" s="13"/>
      <c r="R1089" s="12"/>
      <c r="S1089" s="12"/>
      <c r="T1089" s="13"/>
      <c r="U1089" s="12"/>
      <c r="V1089" s="12"/>
      <c r="W1089" s="14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485"/>
    </row>
    <row r="1090" spans="1:34" s="191" customFormat="1" ht="12" hidden="1" customHeight="1" x14ac:dyDescent="0.2">
      <c r="A1090" s="309">
        <v>1</v>
      </c>
      <c r="B1090" s="23"/>
      <c r="C1090" s="310" t="s">
        <v>39</v>
      </c>
      <c r="D1090" s="11" t="s">
        <v>40</v>
      </c>
      <c r="E1090" s="504">
        <v>2002</v>
      </c>
      <c r="F1090" s="386">
        <v>-8</v>
      </c>
      <c r="G1090" s="62">
        <v>0</v>
      </c>
      <c r="H1090" s="95">
        <v>5</v>
      </c>
      <c r="I1090" s="96">
        <v>5</v>
      </c>
      <c r="J1090" s="62">
        <v>0</v>
      </c>
      <c r="K1090" s="95">
        <v>16</v>
      </c>
      <c r="L1090" s="96">
        <v>16</v>
      </c>
      <c r="M1090" s="75">
        <v>0</v>
      </c>
      <c r="N1090" s="75">
        <v>42</v>
      </c>
      <c r="O1090" s="195" t="s">
        <v>5</v>
      </c>
      <c r="P1090" s="34"/>
      <c r="Q1090" s="13"/>
      <c r="R1090" s="12"/>
      <c r="S1090" s="12"/>
      <c r="T1090" s="13"/>
      <c r="U1090" s="12"/>
      <c r="V1090" s="12"/>
      <c r="W1090" s="14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485"/>
    </row>
    <row r="1091" spans="1:34" s="191" customFormat="1" ht="12" hidden="1" customHeight="1" x14ac:dyDescent="0.2">
      <c r="A1091" s="309">
        <v>1</v>
      </c>
      <c r="B1091" s="23"/>
      <c r="C1091" s="310" t="s">
        <v>39</v>
      </c>
      <c r="D1091" s="11" t="s">
        <v>40</v>
      </c>
      <c r="E1091" s="504">
        <v>2003</v>
      </c>
      <c r="F1091" s="386">
        <v>-7</v>
      </c>
      <c r="G1091" s="62">
        <v>8</v>
      </c>
      <c r="H1091" s="95">
        <v>47</v>
      </c>
      <c r="I1091" s="96">
        <v>55</v>
      </c>
      <c r="J1091" s="62">
        <v>8</v>
      </c>
      <c r="K1091" s="95">
        <v>47</v>
      </c>
      <c r="L1091" s="96">
        <v>55</v>
      </c>
      <c r="M1091" s="75">
        <v>0</v>
      </c>
      <c r="N1091" s="75">
        <v>97</v>
      </c>
      <c r="O1091" s="195"/>
      <c r="P1091" s="34"/>
      <c r="Q1091" s="13"/>
      <c r="R1091" s="12"/>
      <c r="S1091" s="12"/>
      <c r="T1091" s="13"/>
      <c r="U1091" s="12"/>
      <c r="V1091" s="12"/>
      <c r="W1091" s="14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485"/>
    </row>
    <row r="1092" spans="1:34" s="191" customFormat="1" ht="12" hidden="1" customHeight="1" x14ac:dyDescent="0.2">
      <c r="A1092" s="309">
        <v>1</v>
      </c>
      <c r="B1092" s="23"/>
      <c r="C1092" s="310" t="s">
        <v>39</v>
      </c>
      <c r="D1092" s="11" t="s">
        <v>40</v>
      </c>
      <c r="E1092" s="504">
        <v>2004</v>
      </c>
      <c r="F1092" s="386">
        <v>-6</v>
      </c>
      <c r="G1092" s="62">
        <v>2</v>
      </c>
      <c r="H1092" s="95">
        <v>3</v>
      </c>
      <c r="I1092" s="96">
        <v>5</v>
      </c>
      <c r="J1092" s="62">
        <v>17</v>
      </c>
      <c r="K1092" s="95">
        <v>53</v>
      </c>
      <c r="L1092" s="96">
        <v>70</v>
      </c>
      <c r="M1092" s="74"/>
      <c r="N1092" s="74"/>
      <c r="O1092" s="195"/>
      <c r="P1092" s="34"/>
      <c r="Q1092" s="13"/>
      <c r="R1092" s="12"/>
      <c r="S1092" s="12"/>
      <c r="T1092" s="13"/>
      <c r="U1092" s="12"/>
      <c r="V1092" s="12"/>
      <c r="W1092" s="14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485"/>
    </row>
    <row r="1093" spans="1:34" s="191" customFormat="1" ht="12" hidden="1" customHeight="1" x14ac:dyDescent="0.2">
      <c r="A1093" s="309">
        <v>1</v>
      </c>
      <c r="B1093" s="23"/>
      <c r="C1093" s="310" t="s">
        <v>39</v>
      </c>
      <c r="D1093" s="11" t="s">
        <v>40</v>
      </c>
      <c r="E1093" s="502">
        <v>2006</v>
      </c>
      <c r="F1093" s="386">
        <v>-5</v>
      </c>
      <c r="G1093" s="62">
        <v>4</v>
      </c>
      <c r="H1093" s="95">
        <v>24</v>
      </c>
      <c r="I1093" s="96">
        <v>28</v>
      </c>
      <c r="J1093" s="62">
        <v>2</v>
      </c>
      <c r="K1093" s="95">
        <v>16</v>
      </c>
      <c r="L1093" s="96">
        <v>18</v>
      </c>
      <c r="M1093" s="75">
        <v>0</v>
      </c>
      <c r="N1093" s="75">
        <v>109</v>
      </c>
      <c r="O1093" s="195" t="s">
        <v>5</v>
      </c>
      <c r="P1093" s="34"/>
      <c r="Q1093" s="13"/>
      <c r="R1093" s="12"/>
      <c r="S1093" s="12"/>
      <c r="T1093" s="13"/>
      <c r="U1093" s="12"/>
      <c r="V1093" s="12"/>
      <c r="W1093" s="14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485"/>
    </row>
    <row r="1094" spans="1:34" s="191" customFormat="1" ht="12" hidden="1" customHeight="1" x14ac:dyDescent="0.2">
      <c r="A1094" s="309"/>
      <c r="B1094" s="23"/>
      <c r="C1094" s="310" t="s">
        <v>39</v>
      </c>
      <c r="D1094" s="3"/>
      <c r="E1094" s="501"/>
      <c r="F1094" s="386">
        <v>29</v>
      </c>
      <c r="G1094" s="325"/>
      <c r="H1094" s="326"/>
      <c r="I1094" s="328"/>
      <c r="J1094" s="325"/>
      <c r="K1094" s="90"/>
      <c r="L1094" s="328"/>
      <c r="M1094" s="329"/>
      <c r="N1094" s="331"/>
      <c r="O1094" s="194"/>
      <c r="P1094" s="26"/>
      <c r="Q1094" s="5"/>
      <c r="R1094" s="4"/>
      <c r="S1094" s="4"/>
      <c r="T1094" s="5"/>
      <c r="U1094" s="4"/>
      <c r="V1094" s="4"/>
      <c r="W1094" s="6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485"/>
    </row>
    <row r="1095" spans="1:34" s="191" customFormat="1" ht="12" hidden="1" customHeight="1" x14ac:dyDescent="0.2">
      <c r="A1095" s="309">
        <v>1</v>
      </c>
      <c r="B1095" s="23"/>
      <c r="C1095" s="30"/>
      <c r="D1095" s="11" t="s">
        <v>40</v>
      </c>
      <c r="E1095" s="502">
        <v>2007</v>
      </c>
      <c r="F1095" s="386">
        <v>-4</v>
      </c>
      <c r="G1095" s="62">
        <v>2</v>
      </c>
      <c r="H1095" s="95">
        <v>57</v>
      </c>
      <c r="I1095" s="96">
        <v>59</v>
      </c>
      <c r="J1095" s="62">
        <v>2</v>
      </c>
      <c r="K1095" s="95">
        <v>57</v>
      </c>
      <c r="L1095" s="96">
        <v>59</v>
      </c>
      <c r="M1095" s="75">
        <v>0</v>
      </c>
      <c r="N1095" s="75">
        <v>168</v>
      </c>
      <c r="O1095" s="195"/>
      <c r="P1095" s="34"/>
      <c r="Q1095" s="12"/>
      <c r="R1095" s="12"/>
      <c r="S1095" s="12"/>
      <c r="T1095" s="12"/>
      <c r="U1095" s="12"/>
      <c r="V1095" s="12"/>
      <c r="W1095" s="12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485"/>
    </row>
    <row r="1096" spans="1:34" s="191" customFormat="1" ht="12" hidden="1" customHeight="1" x14ac:dyDescent="0.2">
      <c r="A1096" s="309">
        <v>1</v>
      </c>
      <c r="B1096" s="23"/>
      <c r="C1096" s="310" t="s">
        <v>39</v>
      </c>
      <c r="D1096" s="11" t="s">
        <v>40</v>
      </c>
      <c r="E1096" s="502">
        <v>2008</v>
      </c>
      <c r="F1096" s="386">
        <v>-3</v>
      </c>
      <c r="G1096" s="62">
        <v>6</v>
      </c>
      <c r="H1096" s="95">
        <v>33</v>
      </c>
      <c r="I1096" s="96">
        <v>39</v>
      </c>
      <c r="J1096" s="62">
        <v>6</v>
      </c>
      <c r="K1096" s="95">
        <v>33</v>
      </c>
      <c r="L1096" s="96">
        <v>39</v>
      </c>
      <c r="M1096" s="75">
        <v>0</v>
      </c>
      <c r="N1096" s="75">
        <v>211</v>
      </c>
      <c r="O1096" s="195" t="s">
        <v>5</v>
      </c>
      <c r="P1096" s="34"/>
      <c r="Q1096" s="12"/>
      <c r="R1096" s="12"/>
      <c r="S1096" s="12"/>
      <c r="T1096" s="12"/>
      <c r="U1096" s="12"/>
      <c r="V1096" s="12"/>
      <c r="W1096" s="12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485"/>
    </row>
    <row r="1097" spans="1:34" s="191" customFormat="1" ht="12" customHeight="1" x14ac:dyDescent="0.2">
      <c r="A1097" s="309">
        <v>1</v>
      </c>
      <c r="B1097" s="23"/>
      <c r="C1097" s="310" t="s">
        <v>39</v>
      </c>
      <c r="D1097" s="11" t="s">
        <v>40</v>
      </c>
      <c r="E1097" s="502">
        <v>2009</v>
      </c>
      <c r="F1097" s="386">
        <v>-2</v>
      </c>
      <c r="G1097" s="62">
        <v>20</v>
      </c>
      <c r="H1097" s="95">
        <v>29</v>
      </c>
      <c r="I1097" s="96">
        <v>49</v>
      </c>
      <c r="J1097" s="62">
        <v>20</v>
      </c>
      <c r="K1097" s="90">
        <v>29</v>
      </c>
      <c r="L1097" s="378">
        <f>J1097+K1097</f>
        <v>49</v>
      </c>
      <c r="M1097" s="75">
        <v>0</v>
      </c>
      <c r="N1097" s="75">
        <v>268</v>
      </c>
      <c r="O1097" s="195" t="s">
        <v>5</v>
      </c>
      <c r="P1097" s="34"/>
      <c r="Q1097" s="12"/>
      <c r="R1097" s="12"/>
      <c r="S1097" s="12"/>
      <c r="T1097" s="12"/>
      <c r="U1097" s="12"/>
      <c r="V1097" s="12"/>
      <c r="W1097" s="12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485"/>
    </row>
    <row r="1098" spans="1:34" s="191" customFormat="1" ht="12" customHeight="1" x14ac:dyDescent="0.2">
      <c r="A1098" s="309">
        <v>1</v>
      </c>
      <c r="B1098" s="23"/>
      <c r="C1098" s="310"/>
      <c r="D1098" s="11"/>
      <c r="E1098" s="503">
        <v>2010</v>
      </c>
      <c r="F1098" s="390">
        <v>-1</v>
      </c>
      <c r="G1098" s="95">
        <v>5</v>
      </c>
      <c r="H1098" s="95">
        <v>33</v>
      </c>
      <c r="I1098" s="446">
        <f>SUM(H1098,G1098)</f>
        <v>38</v>
      </c>
      <c r="J1098" s="62">
        <v>5</v>
      </c>
      <c r="K1098" s="95">
        <v>33</v>
      </c>
      <c r="L1098" s="378">
        <f>J1098+K1098</f>
        <v>38</v>
      </c>
      <c r="M1098" s="75">
        <v>0</v>
      </c>
      <c r="N1098" s="75">
        <v>306</v>
      </c>
      <c r="O1098" s="194"/>
      <c r="P1098" s="34"/>
      <c r="Q1098" s="12"/>
      <c r="R1098" s="12"/>
      <c r="S1098" s="12"/>
      <c r="T1098" s="12"/>
      <c r="U1098" s="12"/>
      <c r="V1098" s="12"/>
      <c r="W1098" s="12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476"/>
    </row>
    <row r="1099" spans="1:34" s="485" customFormat="1" ht="12" customHeight="1" x14ac:dyDescent="0.2">
      <c r="A1099" s="309"/>
      <c r="B1099" s="23"/>
      <c r="C1099" s="310"/>
      <c r="D1099" s="11"/>
      <c r="E1099" s="503">
        <v>2011</v>
      </c>
      <c r="F1099" s="390"/>
      <c r="G1099" s="95">
        <v>5</v>
      </c>
      <c r="H1099" s="95">
        <v>12</v>
      </c>
      <c r="I1099" s="446">
        <f>SUM(H1099,G1099)</f>
        <v>17</v>
      </c>
      <c r="J1099" s="62">
        <v>5</v>
      </c>
      <c r="K1099" s="95">
        <v>12</v>
      </c>
      <c r="L1099" s="378">
        <f>J1099+K1099</f>
        <v>17</v>
      </c>
      <c r="M1099" s="75">
        <v>0</v>
      </c>
      <c r="N1099" s="75">
        <v>323</v>
      </c>
      <c r="O1099" s="575"/>
      <c r="P1099" s="301"/>
      <c r="Q1099" s="303"/>
      <c r="R1099" s="303"/>
      <c r="S1099" s="303"/>
      <c r="T1099" s="303"/>
      <c r="U1099" s="303"/>
      <c r="V1099" s="303"/>
      <c r="W1099" s="303"/>
      <c r="X1099" s="64"/>
      <c r="Y1099" s="64"/>
      <c r="Z1099" s="64"/>
      <c r="AA1099" s="64"/>
      <c r="AB1099" s="64"/>
      <c r="AC1099" s="64"/>
      <c r="AD1099" s="64"/>
      <c r="AE1099" s="64"/>
      <c r="AF1099" s="64"/>
      <c r="AG1099" s="64"/>
      <c r="AH1099" s="476">
        <f>N1098+L1099-M1099</f>
        <v>323</v>
      </c>
    </row>
    <row r="1100" spans="1:34" s="485" customFormat="1" ht="12" customHeight="1" x14ac:dyDescent="0.2">
      <c r="A1100" s="309"/>
      <c r="B1100" s="23"/>
      <c r="C1100" s="310"/>
      <c r="D1100" s="11"/>
      <c r="E1100" s="503" t="s">
        <v>383</v>
      </c>
      <c r="F1100" s="390"/>
      <c r="G1100" s="376">
        <v>3</v>
      </c>
      <c r="H1100" s="377">
        <v>17</v>
      </c>
      <c r="I1100" s="378">
        <v>20</v>
      </c>
      <c r="J1100" s="379">
        <v>3</v>
      </c>
      <c r="K1100" s="377">
        <v>18</v>
      </c>
      <c r="L1100" s="378">
        <f>J1100+K1100</f>
        <v>21</v>
      </c>
      <c r="M1100" s="380">
        <v>2</v>
      </c>
      <c r="N1100" s="380">
        <v>342</v>
      </c>
      <c r="O1100" s="575"/>
      <c r="P1100" s="301"/>
      <c r="Q1100" s="303"/>
      <c r="R1100" s="303"/>
      <c r="S1100" s="303"/>
      <c r="T1100" s="303"/>
      <c r="U1100" s="303"/>
      <c r="V1100" s="303"/>
      <c r="W1100" s="303"/>
      <c r="X1100" s="64"/>
      <c r="Y1100" s="64"/>
      <c r="Z1100" s="64"/>
      <c r="AA1100" s="64"/>
      <c r="AB1100" s="64"/>
      <c r="AC1100" s="64"/>
      <c r="AD1100" s="64"/>
      <c r="AE1100" s="64"/>
      <c r="AF1100" s="64"/>
      <c r="AG1100" s="64"/>
      <c r="AH1100" s="476">
        <f>N1099+L1100-M1100</f>
        <v>342</v>
      </c>
    </row>
    <row r="1101" spans="1:34" s="485" customFormat="1" ht="12" customHeight="1" x14ac:dyDescent="0.2">
      <c r="A1101" s="309"/>
      <c r="B1101" s="23"/>
      <c r="C1101" s="310"/>
      <c r="D1101" s="11"/>
      <c r="E1101" s="503">
        <v>2013</v>
      </c>
      <c r="F1101" s="390"/>
      <c r="G1101" s="377">
        <v>0</v>
      </c>
      <c r="H1101" s="377">
        <v>34</v>
      </c>
      <c r="I1101" s="378">
        <v>34</v>
      </c>
      <c r="J1101" s="379">
        <v>3</v>
      </c>
      <c r="K1101" s="377">
        <v>34</v>
      </c>
      <c r="L1101" s="378">
        <f>J1101+K1101</f>
        <v>37</v>
      </c>
      <c r="M1101" s="380">
        <v>0</v>
      </c>
      <c r="N1101" s="380">
        <v>380</v>
      </c>
      <c r="O1101" s="575"/>
      <c r="P1101" s="301"/>
      <c r="Q1101" s="303"/>
      <c r="R1101" s="303"/>
      <c r="S1101" s="303"/>
      <c r="T1101" s="303"/>
      <c r="U1101" s="303"/>
      <c r="V1101" s="303"/>
      <c r="W1101" s="303"/>
      <c r="X1101" s="64"/>
      <c r="Y1101" s="64"/>
      <c r="Z1101" s="64"/>
      <c r="AA1101" s="64"/>
      <c r="AB1101" s="64"/>
      <c r="AC1101" s="64"/>
      <c r="AD1101" s="64"/>
      <c r="AE1101" s="64"/>
      <c r="AF1101" s="64"/>
      <c r="AG1101" s="64"/>
      <c r="AH1101" s="476"/>
    </row>
    <row r="1102" spans="1:34" s="191" customFormat="1" ht="6.75" customHeight="1" x14ac:dyDescent="0.2">
      <c r="A1102" s="309"/>
      <c r="B1102" s="23"/>
      <c r="C1102" s="310"/>
      <c r="D1102" s="11"/>
      <c r="E1102" s="504"/>
      <c r="F1102" s="386">
        <v>0</v>
      </c>
      <c r="G1102" s="62"/>
      <c r="H1102" s="95"/>
      <c r="I1102" s="96"/>
      <c r="J1102" s="62"/>
      <c r="K1102" s="95"/>
      <c r="L1102" s="96"/>
      <c r="M1102" s="75"/>
      <c r="N1102" s="75"/>
      <c r="O1102" s="195"/>
      <c r="P1102" s="34"/>
      <c r="Q1102" s="12"/>
      <c r="R1102" s="12"/>
      <c r="S1102" s="12"/>
      <c r="T1102" s="12"/>
      <c r="U1102" s="12"/>
      <c r="V1102" s="12"/>
      <c r="W1102" s="12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485"/>
    </row>
    <row r="1103" spans="1:34" s="191" customFormat="1" ht="12" hidden="1" customHeight="1" x14ac:dyDescent="0.2">
      <c r="A1103" s="309">
        <v>1</v>
      </c>
      <c r="B1103" s="23"/>
      <c r="C1103" s="310"/>
      <c r="D1103" s="11" t="s">
        <v>66</v>
      </c>
      <c r="E1103" s="503">
        <v>1995</v>
      </c>
      <c r="F1103" s="386">
        <v>1</v>
      </c>
      <c r="G1103" s="62">
        <v>2809</v>
      </c>
      <c r="H1103" s="95">
        <v>366</v>
      </c>
      <c r="I1103" s="96">
        <v>3175</v>
      </c>
      <c r="J1103" s="62">
        <v>0</v>
      </c>
      <c r="K1103" s="95">
        <v>0</v>
      </c>
      <c r="L1103" s="96">
        <v>0</v>
      </c>
      <c r="M1103" s="75">
        <v>0</v>
      </c>
      <c r="N1103" s="76">
        <v>0</v>
      </c>
      <c r="O1103" s="194"/>
      <c r="P1103" s="26"/>
      <c r="Q1103" s="5"/>
      <c r="R1103" s="4"/>
      <c r="S1103" s="4"/>
      <c r="T1103" s="5"/>
      <c r="U1103" s="4"/>
      <c r="V1103" s="4"/>
      <c r="W1103" s="6"/>
      <c r="X1103" s="23"/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485"/>
    </row>
    <row r="1104" spans="1:34" s="191" customFormat="1" ht="12" hidden="1" customHeight="1" x14ac:dyDescent="0.2">
      <c r="A1104" s="309">
        <v>1</v>
      </c>
      <c r="B1104" s="23"/>
      <c r="C1104" s="310" t="s">
        <v>124</v>
      </c>
      <c r="D1104" s="11" t="s">
        <v>66</v>
      </c>
      <c r="E1104" s="503">
        <v>1996</v>
      </c>
      <c r="F1104" s="386">
        <v>2</v>
      </c>
      <c r="G1104" s="62">
        <v>1209</v>
      </c>
      <c r="H1104" s="95">
        <v>169</v>
      </c>
      <c r="I1104" s="96">
        <v>1378</v>
      </c>
      <c r="J1104" s="62">
        <v>1317</v>
      </c>
      <c r="K1104" s="95">
        <v>135</v>
      </c>
      <c r="L1104" s="96">
        <v>1452</v>
      </c>
      <c r="M1104" s="75">
        <v>0</v>
      </c>
      <c r="N1104" s="76">
        <v>1459</v>
      </c>
      <c r="O1104" s="194"/>
      <c r="P1104" s="26"/>
      <c r="Q1104" s="5"/>
      <c r="R1104" s="4"/>
      <c r="S1104" s="4"/>
      <c r="T1104" s="5"/>
      <c r="U1104" s="4"/>
      <c r="V1104" s="4"/>
      <c r="W1104" s="6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485"/>
    </row>
    <row r="1105" spans="1:34" s="191" customFormat="1" ht="12" hidden="1" customHeight="1" x14ac:dyDescent="0.2">
      <c r="A1105" s="309">
        <v>1</v>
      </c>
      <c r="B1105" s="23"/>
      <c r="C1105" s="310" t="s">
        <v>124</v>
      </c>
      <c r="D1105" s="11" t="s">
        <v>66</v>
      </c>
      <c r="E1105" s="503">
        <v>1997</v>
      </c>
      <c r="F1105" s="386">
        <v>3</v>
      </c>
      <c r="G1105" s="62">
        <v>1291</v>
      </c>
      <c r="H1105" s="95">
        <v>237</v>
      </c>
      <c r="I1105" s="96">
        <v>1528</v>
      </c>
      <c r="J1105" s="62">
        <v>0</v>
      </c>
      <c r="K1105" s="95">
        <v>0</v>
      </c>
      <c r="L1105" s="96">
        <v>1012</v>
      </c>
      <c r="M1105" s="75">
        <v>81</v>
      </c>
      <c r="N1105" s="76">
        <v>2240</v>
      </c>
      <c r="O1105" s="194"/>
      <c r="P1105" s="26"/>
      <c r="Q1105" s="5"/>
      <c r="R1105" s="4"/>
      <c r="S1105" s="4"/>
      <c r="T1105" s="5"/>
      <c r="U1105" s="4"/>
      <c r="V1105" s="4"/>
      <c r="W1105" s="6"/>
      <c r="X1105" s="23"/>
      <c r="Y1105" s="23"/>
      <c r="Z1105" s="23"/>
      <c r="AA1105" s="23"/>
      <c r="AB1105" s="23"/>
      <c r="AC1105" s="23"/>
      <c r="AD1105" s="23"/>
      <c r="AE1105" s="23"/>
      <c r="AF1105" s="23"/>
      <c r="AG1105" s="23"/>
      <c r="AH1105" s="485"/>
    </row>
    <row r="1106" spans="1:34" s="191" customFormat="1" ht="12" hidden="1" customHeight="1" x14ac:dyDescent="0.2">
      <c r="A1106" s="309">
        <v>1</v>
      </c>
      <c r="B1106" s="23"/>
      <c r="C1106" s="310" t="s">
        <v>124</v>
      </c>
      <c r="D1106" s="11" t="s">
        <v>66</v>
      </c>
      <c r="E1106" s="503">
        <v>1998</v>
      </c>
      <c r="F1106" s="386">
        <v>4</v>
      </c>
      <c r="G1106" s="444">
        <v>1549</v>
      </c>
      <c r="H1106" s="445">
        <v>286</v>
      </c>
      <c r="I1106" s="446">
        <v>1835</v>
      </c>
      <c r="J1106" s="444">
        <v>1365</v>
      </c>
      <c r="K1106" s="445">
        <v>126</v>
      </c>
      <c r="L1106" s="96">
        <v>1491</v>
      </c>
      <c r="M1106" s="76">
        <v>179</v>
      </c>
      <c r="N1106" s="76">
        <v>3287</v>
      </c>
      <c r="O1106" s="194" t="s">
        <v>5</v>
      </c>
      <c r="P1106" s="26"/>
      <c r="Q1106" s="5"/>
      <c r="R1106" s="4"/>
      <c r="S1106" s="4"/>
      <c r="T1106" s="5"/>
      <c r="U1106" s="4"/>
      <c r="V1106" s="4"/>
      <c r="W1106" s="6"/>
      <c r="X1106" s="23"/>
      <c r="Y1106" s="23"/>
      <c r="Z1106" s="23"/>
      <c r="AA1106" s="23"/>
      <c r="AB1106" s="23"/>
      <c r="AC1106" s="23"/>
      <c r="AD1106" s="23"/>
      <c r="AE1106" s="23"/>
      <c r="AF1106" s="23"/>
      <c r="AG1106" s="23"/>
      <c r="AH1106" s="485"/>
    </row>
    <row r="1107" spans="1:34" s="191" customFormat="1" ht="12" hidden="1" customHeight="1" thickBot="1" x14ac:dyDescent="0.25">
      <c r="A1107" s="309">
        <v>1</v>
      </c>
      <c r="B1107" s="23"/>
      <c r="C1107" s="310" t="s">
        <v>124</v>
      </c>
      <c r="D1107" s="11" t="s">
        <v>66</v>
      </c>
      <c r="E1107" s="503">
        <v>1999</v>
      </c>
      <c r="F1107" s="389">
        <v>5</v>
      </c>
      <c r="G1107" s="444">
        <v>1641</v>
      </c>
      <c r="H1107" s="445">
        <v>244</v>
      </c>
      <c r="I1107" s="446">
        <v>1885</v>
      </c>
      <c r="J1107" s="444">
        <v>1335</v>
      </c>
      <c r="K1107" s="445">
        <v>212</v>
      </c>
      <c r="L1107" s="96">
        <v>1547</v>
      </c>
      <c r="M1107" s="76">
        <v>270</v>
      </c>
      <c r="N1107" s="76">
        <v>4974</v>
      </c>
      <c r="O1107" s="194" t="s">
        <v>5</v>
      </c>
      <c r="P1107" s="26"/>
      <c r="Q1107" s="5"/>
      <c r="R1107" s="4"/>
      <c r="S1107" s="4"/>
      <c r="T1107" s="5"/>
      <c r="U1107" s="4"/>
      <c r="V1107" s="4"/>
      <c r="W1107" s="6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485"/>
    </row>
    <row r="1108" spans="1:34" s="191" customFormat="1" ht="12" hidden="1" customHeight="1" x14ac:dyDescent="0.2">
      <c r="A1108" s="309">
        <v>1</v>
      </c>
      <c r="B1108" s="23"/>
      <c r="C1108" s="310" t="s">
        <v>124</v>
      </c>
      <c r="D1108" s="11" t="s">
        <v>66</v>
      </c>
      <c r="E1108" s="503">
        <v>2000</v>
      </c>
      <c r="F1108" s="385">
        <v>-1</v>
      </c>
      <c r="G1108" s="444">
        <v>1697</v>
      </c>
      <c r="H1108" s="445">
        <v>316</v>
      </c>
      <c r="I1108" s="446">
        <v>2013</v>
      </c>
      <c r="J1108" s="444">
        <v>1121</v>
      </c>
      <c r="K1108" s="445">
        <v>249</v>
      </c>
      <c r="L1108" s="96">
        <v>1370</v>
      </c>
      <c r="M1108" s="76">
        <v>476</v>
      </c>
      <c r="N1108" s="76">
        <v>5868</v>
      </c>
      <c r="O1108" s="194"/>
      <c r="P1108" s="26"/>
      <c r="Q1108" s="5"/>
      <c r="R1108" s="4"/>
      <c r="S1108" s="4"/>
      <c r="T1108" s="5"/>
      <c r="U1108" s="4"/>
      <c r="V1108" s="4"/>
      <c r="W1108" s="6"/>
      <c r="X1108" s="23"/>
      <c r="Y1108" s="23"/>
      <c r="Z1108" s="23"/>
      <c r="AA1108" s="23"/>
      <c r="AB1108" s="23"/>
      <c r="AC1108" s="23"/>
      <c r="AD1108" s="23"/>
      <c r="AE1108" s="23"/>
      <c r="AF1108" s="23"/>
      <c r="AG1108" s="23"/>
      <c r="AH1108" s="485"/>
    </row>
    <row r="1109" spans="1:34" s="191" customFormat="1" ht="12" hidden="1" customHeight="1" x14ac:dyDescent="0.2">
      <c r="A1109" s="309">
        <v>1</v>
      </c>
      <c r="B1109" s="23"/>
      <c r="C1109" s="310" t="s">
        <v>124</v>
      </c>
      <c r="D1109" s="11" t="s">
        <v>66</v>
      </c>
      <c r="E1109" s="503">
        <v>2001</v>
      </c>
      <c r="F1109" s="385">
        <v>0</v>
      </c>
      <c r="G1109" s="444">
        <v>1803</v>
      </c>
      <c r="H1109" s="445">
        <v>356</v>
      </c>
      <c r="I1109" s="446">
        <v>2159</v>
      </c>
      <c r="J1109" s="444">
        <v>1308</v>
      </c>
      <c r="K1109" s="445">
        <v>210</v>
      </c>
      <c r="L1109" s="96">
        <v>1518</v>
      </c>
      <c r="M1109" s="76">
        <v>543</v>
      </c>
      <c r="N1109" s="76">
        <v>6843</v>
      </c>
      <c r="O1109" s="194"/>
      <c r="P1109" s="26"/>
      <c r="Q1109" s="5"/>
      <c r="R1109" s="4"/>
      <c r="S1109" s="4"/>
      <c r="T1109" s="5"/>
      <c r="U1109" s="4"/>
      <c r="V1109" s="4"/>
      <c r="W1109" s="6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485"/>
    </row>
    <row r="1110" spans="1:34" s="191" customFormat="1" ht="12" hidden="1" customHeight="1" x14ac:dyDescent="0.2">
      <c r="A1110" s="309">
        <v>1</v>
      </c>
      <c r="B1110" s="23"/>
      <c r="C1110" s="310" t="s">
        <v>124</v>
      </c>
      <c r="D1110" s="11" t="s">
        <v>66</v>
      </c>
      <c r="E1110" s="503">
        <v>2002</v>
      </c>
      <c r="F1110" s="385">
        <v>1</v>
      </c>
      <c r="G1110" s="444">
        <v>1799</v>
      </c>
      <c r="H1110" s="445">
        <v>424</v>
      </c>
      <c r="I1110" s="446">
        <v>2223</v>
      </c>
      <c r="J1110" s="444">
        <v>1417</v>
      </c>
      <c r="K1110" s="445">
        <v>285</v>
      </c>
      <c r="L1110" s="96">
        <v>1702</v>
      </c>
      <c r="M1110" s="76">
        <v>747</v>
      </c>
      <c r="N1110" s="76">
        <v>7798</v>
      </c>
      <c r="O1110" s="194"/>
      <c r="P1110" s="26"/>
      <c r="Q1110" s="5"/>
      <c r="R1110" s="4"/>
      <c r="S1110" s="4"/>
      <c r="T1110" s="5"/>
      <c r="U1110" s="4"/>
      <c r="V1110" s="4"/>
      <c r="W1110" s="6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23"/>
      <c r="AH1110" s="485"/>
    </row>
    <row r="1111" spans="1:34" s="191" customFormat="1" ht="12" hidden="1" customHeight="1" x14ac:dyDescent="0.2">
      <c r="A1111" s="309">
        <v>1</v>
      </c>
      <c r="B1111" s="23"/>
      <c r="C1111" s="310" t="s">
        <v>124</v>
      </c>
      <c r="D1111" s="11" t="s">
        <v>66</v>
      </c>
      <c r="E1111" s="503">
        <v>2003</v>
      </c>
      <c r="F1111" s="386">
        <v>2</v>
      </c>
      <c r="G1111" s="444">
        <v>1925</v>
      </c>
      <c r="H1111" s="445">
        <v>591</v>
      </c>
      <c r="I1111" s="446">
        <v>2516</v>
      </c>
      <c r="J1111" s="444">
        <v>1522</v>
      </c>
      <c r="K1111" s="445">
        <v>347</v>
      </c>
      <c r="L1111" s="96">
        <v>1869</v>
      </c>
      <c r="M1111" s="76">
        <v>767</v>
      </c>
      <c r="N1111" s="76">
        <v>8900</v>
      </c>
      <c r="O1111" s="194"/>
      <c r="P1111" s="26"/>
      <c r="Q1111" s="5"/>
      <c r="R1111" s="4"/>
      <c r="S1111" s="4"/>
      <c r="T1111" s="5"/>
      <c r="U1111" s="4"/>
      <c r="V1111" s="4"/>
      <c r="W1111" s="6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485"/>
    </row>
    <row r="1112" spans="1:34" s="191" customFormat="1" ht="12" hidden="1" customHeight="1" x14ac:dyDescent="0.2">
      <c r="A1112" s="309">
        <v>1</v>
      </c>
      <c r="B1112" s="15"/>
      <c r="C1112" s="310" t="s">
        <v>124</v>
      </c>
      <c r="D1112" s="11" t="s">
        <v>66</v>
      </c>
      <c r="E1112" s="504">
        <v>2004</v>
      </c>
      <c r="F1112" s="385">
        <v>3</v>
      </c>
      <c r="G1112" s="89">
        <v>2152</v>
      </c>
      <c r="H1112" s="90">
        <v>503</v>
      </c>
      <c r="I1112" s="91">
        <v>2655</v>
      </c>
      <c r="J1112" s="89">
        <v>1778</v>
      </c>
      <c r="K1112" s="90">
        <v>400</v>
      </c>
      <c r="L1112" s="91">
        <v>2178</v>
      </c>
      <c r="M1112" s="75">
        <v>841</v>
      </c>
      <c r="N1112" s="75">
        <v>10234</v>
      </c>
      <c r="O1112" s="195" t="s">
        <v>5</v>
      </c>
      <c r="P1112" s="34"/>
      <c r="Q1112" s="13"/>
      <c r="R1112" s="12"/>
      <c r="S1112" s="12"/>
      <c r="T1112" s="13"/>
      <c r="U1112" s="12"/>
      <c r="V1112" s="12"/>
      <c r="W1112" s="14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485"/>
    </row>
    <row r="1113" spans="1:34" s="191" customFormat="1" ht="12" hidden="1" customHeight="1" x14ac:dyDescent="0.2">
      <c r="A1113" s="309">
        <v>1</v>
      </c>
      <c r="B1113" s="15"/>
      <c r="C1113" s="310" t="s">
        <v>124</v>
      </c>
      <c r="D1113" s="3" t="s">
        <v>229</v>
      </c>
      <c r="E1113" s="502">
        <v>2006</v>
      </c>
      <c r="F1113" s="386">
        <v>6</v>
      </c>
      <c r="G1113" s="89">
        <v>2212</v>
      </c>
      <c r="H1113" s="90">
        <v>524</v>
      </c>
      <c r="I1113" s="91">
        <v>2736</v>
      </c>
      <c r="J1113" s="89">
        <v>1856</v>
      </c>
      <c r="K1113" s="90">
        <v>434</v>
      </c>
      <c r="L1113" s="91">
        <v>2290</v>
      </c>
      <c r="M1113" s="75">
        <v>883</v>
      </c>
      <c r="N1113" s="75">
        <v>12923</v>
      </c>
      <c r="O1113" s="195" t="s">
        <v>5</v>
      </c>
      <c r="P1113" s="34"/>
      <c r="Q1113" s="13"/>
      <c r="R1113" s="12"/>
      <c r="S1113" s="12"/>
      <c r="T1113" s="13"/>
      <c r="U1113" s="12"/>
      <c r="V1113" s="12"/>
      <c r="W1113" s="14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485"/>
    </row>
    <row r="1114" spans="1:34" s="191" customFormat="1" ht="12" hidden="1" customHeight="1" x14ac:dyDescent="0.2">
      <c r="A1114" s="309">
        <v>1</v>
      </c>
      <c r="B1114" s="15"/>
      <c r="C1114" s="310" t="s">
        <v>124</v>
      </c>
      <c r="D1114" s="3" t="s">
        <v>229</v>
      </c>
      <c r="E1114" s="502">
        <v>2007</v>
      </c>
      <c r="F1114" s="385">
        <v>7</v>
      </c>
      <c r="G1114" s="89">
        <v>2316</v>
      </c>
      <c r="H1114" s="90">
        <v>661</v>
      </c>
      <c r="I1114" s="91">
        <v>2977</v>
      </c>
      <c r="J1114" s="89">
        <v>1943</v>
      </c>
      <c r="K1114" s="90">
        <v>673</v>
      </c>
      <c r="L1114" s="91">
        <v>2616</v>
      </c>
      <c r="M1114" s="75">
        <v>941</v>
      </c>
      <c r="N1114" s="75">
        <v>14598</v>
      </c>
      <c r="O1114" s="195"/>
      <c r="P1114" s="34"/>
      <c r="Q1114" s="12"/>
      <c r="R1114" s="12"/>
      <c r="S1114" s="12"/>
      <c r="T1114" s="12"/>
      <c r="U1114" s="12"/>
      <c r="V1114" s="12"/>
      <c r="W1114" s="12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485"/>
    </row>
    <row r="1115" spans="1:34" s="191" customFormat="1" ht="12" hidden="1" customHeight="1" x14ac:dyDescent="0.2">
      <c r="A1115" s="309">
        <v>1</v>
      </c>
      <c r="B1115" s="15"/>
      <c r="C1115" s="310" t="s">
        <v>124</v>
      </c>
      <c r="D1115" s="3" t="s">
        <v>229</v>
      </c>
      <c r="E1115" s="502">
        <v>2008</v>
      </c>
      <c r="F1115" s="386">
        <v>8</v>
      </c>
      <c r="G1115" s="89">
        <v>2323</v>
      </c>
      <c r="H1115" s="90">
        <v>691</v>
      </c>
      <c r="I1115" s="91">
        <v>3014</v>
      </c>
      <c r="J1115" s="89">
        <v>1658</v>
      </c>
      <c r="K1115" s="90">
        <v>553</v>
      </c>
      <c r="L1115" s="91">
        <v>2211</v>
      </c>
      <c r="M1115" s="75">
        <v>1168</v>
      </c>
      <c r="N1115" s="75">
        <v>15598</v>
      </c>
      <c r="O1115" s="195" t="s">
        <v>5</v>
      </c>
      <c r="P1115" s="34"/>
      <c r="Q1115" s="12"/>
      <c r="R1115" s="12"/>
      <c r="S1115" s="12"/>
      <c r="T1115" s="12"/>
      <c r="U1115" s="12"/>
      <c r="V1115" s="12"/>
      <c r="W1115" s="12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485"/>
    </row>
    <row r="1116" spans="1:34" s="320" customFormat="1" ht="38.25" customHeight="1" x14ac:dyDescent="0.2">
      <c r="A1116" s="571"/>
      <c r="B1116" s="572"/>
      <c r="C1116" s="57"/>
      <c r="D1116" s="113" t="s">
        <v>200</v>
      </c>
      <c r="E1116" s="500" t="s">
        <v>199</v>
      </c>
      <c r="F1116" s="573">
        <v>11</v>
      </c>
      <c r="G1116" s="58" t="s">
        <v>250</v>
      </c>
      <c r="H1116" s="293"/>
      <c r="I1116" s="294"/>
      <c r="J1116" s="59" t="s">
        <v>251</v>
      </c>
      <c r="K1116" s="293"/>
      <c r="L1116" s="293"/>
      <c r="M1116" s="84" t="s">
        <v>252</v>
      </c>
      <c r="N1116" s="61" t="s">
        <v>253</v>
      </c>
      <c r="O1116" s="195"/>
      <c r="P1116" s="15"/>
      <c r="Q1116" s="19"/>
      <c r="R1116" s="17" t="s">
        <v>0</v>
      </c>
      <c r="S1116" s="19"/>
      <c r="T1116" s="20"/>
      <c r="U1116" s="18" t="s">
        <v>0</v>
      </c>
      <c r="V1116" s="21"/>
      <c r="W1116" s="22" t="s">
        <v>2</v>
      </c>
      <c r="X1116" s="15"/>
      <c r="Y1116" s="17"/>
      <c r="Z1116" s="19"/>
      <c r="AA1116" s="17" t="s">
        <v>0</v>
      </c>
      <c r="AB1116" s="19"/>
      <c r="AC1116" s="19"/>
      <c r="AD1116" s="17" t="s">
        <v>0</v>
      </c>
      <c r="AE1116" s="19"/>
      <c r="AF1116" s="17" t="s">
        <v>1</v>
      </c>
      <c r="AG1116" s="17" t="s">
        <v>2</v>
      </c>
      <c r="AH1116" s="485"/>
    </row>
    <row r="1117" spans="1:34" s="166" customFormat="1" ht="6" customHeight="1" thickBot="1" x14ac:dyDescent="0.25">
      <c r="A1117" s="23"/>
      <c r="B1117" s="27"/>
      <c r="D1117" s="3"/>
      <c r="E1117" s="503"/>
      <c r="F1117" s="385">
        <v>8</v>
      </c>
      <c r="G1117" s="62"/>
      <c r="H1117" s="95"/>
      <c r="I1117" s="96"/>
      <c r="J1117" s="62"/>
      <c r="K1117" s="95"/>
      <c r="L1117" s="96"/>
      <c r="M1117" s="75"/>
      <c r="N1117" s="75"/>
      <c r="O1117" s="194"/>
      <c r="P1117" s="26"/>
      <c r="Q1117" s="5"/>
      <c r="R1117" s="4"/>
      <c r="S1117" s="4"/>
      <c r="T1117" s="5"/>
      <c r="U1117" s="4"/>
      <c r="V1117" s="4"/>
      <c r="W1117" s="6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485"/>
    </row>
    <row r="1118" spans="1:34" s="191" customFormat="1" ht="12" customHeight="1" thickBot="1" x14ac:dyDescent="0.25">
      <c r="A1118" s="309">
        <v>1</v>
      </c>
      <c r="B1118" s="15"/>
      <c r="C1118" s="310" t="s">
        <v>124</v>
      </c>
      <c r="D1118" s="3" t="s">
        <v>229</v>
      </c>
      <c r="E1118" s="502">
        <v>2009</v>
      </c>
      <c r="F1118" s="387">
        <v>9</v>
      </c>
      <c r="G1118" s="89">
        <v>2162</v>
      </c>
      <c r="H1118" s="90">
        <v>606</v>
      </c>
      <c r="I1118" s="91">
        <v>2768</v>
      </c>
      <c r="J1118" s="89">
        <v>2014</v>
      </c>
      <c r="K1118" s="90">
        <v>582</v>
      </c>
      <c r="L1118" s="378">
        <f>J1118+K1118</f>
        <v>2596</v>
      </c>
      <c r="M1118" s="75">
        <v>1411</v>
      </c>
      <c r="N1118" s="75">
        <v>16783</v>
      </c>
      <c r="O1118" s="195"/>
      <c r="P1118" s="34"/>
      <c r="Q1118" s="12"/>
      <c r="R1118" s="12"/>
      <c r="S1118" s="12"/>
      <c r="T1118" s="12"/>
      <c r="U1118" s="12"/>
      <c r="V1118" s="12"/>
      <c r="W1118" s="12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485"/>
    </row>
    <row r="1119" spans="1:34" s="191" customFormat="1" ht="12" customHeight="1" x14ac:dyDescent="0.2">
      <c r="A1119" s="309">
        <v>1</v>
      </c>
      <c r="B1119" s="15"/>
      <c r="C1119" s="310"/>
      <c r="D1119" s="71" t="s">
        <v>230</v>
      </c>
      <c r="E1119" s="503">
        <v>2010</v>
      </c>
      <c r="F1119" s="385">
        <v>-5</v>
      </c>
      <c r="G1119" s="444">
        <v>2284</v>
      </c>
      <c r="H1119" s="445">
        <v>602</v>
      </c>
      <c r="I1119" s="446">
        <f>SUM(H1119,G1119)</f>
        <v>2886</v>
      </c>
      <c r="J1119" s="444">
        <v>1835</v>
      </c>
      <c r="K1119" s="447">
        <v>468</v>
      </c>
      <c r="L1119" s="378">
        <f>J1119+K1119</f>
        <v>2303</v>
      </c>
      <c r="M1119" s="77">
        <v>1476</v>
      </c>
      <c r="N1119" s="443">
        <v>17612</v>
      </c>
      <c r="O1119" s="194" t="s">
        <v>5</v>
      </c>
      <c r="P1119" s="34"/>
      <c r="Q1119" s="12"/>
      <c r="R1119" s="12"/>
      <c r="S1119" s="12"/>
      <c r="T1119" s="12"/>
      <c r="U1119" s="12"/>
      <c r="V1119" s="12"/>
      <c r="W1119" s="12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476"/>
    </row>
    <row r="1120" spans="1:34" s="485" customFormat="1" ht="12" customHeight="1" x14ac:dyDescent="0.2">
      <c r="A1120" s="309"/>
      <c r="B1120" s="15"/>
      <c r="C1120" s="310"/>
      <c r="D1120" s="11"/>
      <c r="E1120" s="503">
        <v>2011</v>
      </c>
      <c r="F1120" s="385"/>
      <c r="G1120" s="444">
        <v>2403</v>
      </c>
      <c r="H1120" s="445">
        <v>781</v>
      </c>
      <c r="I1120" s="446">
        <f>SUM(H1120,G1120)</f>
        <v>3184</v>
      </c>
      <c r="J1120" s="444">
        <v>2031</v>
      </c>
      <c r="K1120" s="447">
        <v>554</v>
      </c>
      <c r="L1120" s="378">
        <f>J1120+K1120</f>
        <v>2585</v>
      </c>
      <c r="M1120" s="77">
        <v>1297</v>
      </c>
      <c r="N1120" s="77">
        <v>18899</v>
      </c>
      <c r="O1120" s="194" t="s">
        <v>5</v>
      </c>
      <c r="P1120" s="301"/>
      <c r="Q1120" s="303"/>
      <c r="R1120" s="303"/>
      <c r="S1120" s="303"/>
      <c r="T1120" s="303"/>
      <c r="U1120" s="303"/>
      <c r="V1120" s="303"/>
      <c r="W1120" s="303"/>
      <c r="X1120" s="64"/>
      <c r="Y1120" s="64"/>
      <c r="Z1120" s="64"/>
      <c r="AA1120" s="64"/>
      <c r="AB1120" s="64"/>
      <c r="AC1120" s="64"/>
      <c r="AD1120" s="64"/>
      <c r="AE1120" s="64"/>
      <c r="AF1120" s="64"/>
      <c r="AG1120" s="64"/>
      <c r="AH1120" s="476">
        <v>18899</v>
      </c>
    </row>
    <row r="1121" spans="1:34" s="485" customFormat="1" ht="12" customHeight="1" x14ac:dyDescent="0.2">
      <c r="A1121" s="309"/>
      <c r="B1121" s="15"/>
      <c r="C1121" s="310"/>
      <c r="D1121" s="11"/>
      <c r="E1121" s="503" t="s">
        <v>383</v>
      </c>
      <c r="F1121" s="385"/>
      <c r="G1121" s="376">
        <v>2243</v>
      </c>
      <c r="H1121" s="377">
        <v>625</v>
      </c>
      <c r="I1121" s="378">
        <v>2868</v>
      </c>
      <c r="J1121" s="379">
        <v>2032</v>
      </c>
      <c r="K1121" s="377">
        <v>608</v>
      </c>
      <c r="L1121" s="378">
        <f>J1121+K1121</f>
        <v>2640</v>
      </c>
      <c r="M1121" s="380">
        <v>1177</v>
      </c>
      <c r="N1121" s="380">
        <v>20362</v>
      </c>
      <c r="O1121" s="575"/>
      <c r="P1121" s="301"/>
      <c r="Q1121" s="303"/>
      <c r="R1121" s="303"/>
      <c r="S1121" s="303"/>
      <c r="T1121" s="303"/>
      <c r="U1121" s="303"/>
      <c r="V1121" s="303"/>
      <c r="W1121" s="303"/>
      <c r="X1121" s="64"/>
      <c r="Y1121" s="64"/>
      <c r="Z1121" s="64"/>
      <c r="AA1121" s="64"/>
      <c r="AB1121" s="64"/>
      <c r="AC1121" s="64"/>
      <c r="AD1121" s="64"/>
      <c r="AE1121" s="64"/>
      <c r="AF1121" s="64"/>
      <c r="AG1121" s="64"/>
      <c r="AH1121" s="476">
        <f>N1120+L1121-M1121</f>
        <v>20362</v>
      </c>
    </row>
    <row r="1122" spans="1:34" s="485" customFormat="1" ht="12" customHeight="1" x14ac:dyDescent="0.2">
      <c r="A1122" s="309"/>
      <c r="B1122" s="15"/>
      <c r="C1122" s="310"/>
      <c r="D1122" s="11"/>
      <c r="E1122" s="503">
        <v>2013</v>
      </c>
      <c r="F1122" s="385"/>
      <c r="G1122" s="377">
        <v>2754</v>
      </c>
      <c r="H1122" s="377">
        <v>542</v>
      </c>
      <c r="I1122" s="378">
        <v>3296</v>
      </c>
      <c r="J1122" s="379">
        <v>2136</v>
      </c>
      <c r="K1122" s="377">
        <v>570</v>
      </c>
      <c r="L1122" s="378">
        <f>J1122+K1122</f>
        <v>2706</v>
      </c>
      <c r="M1122" s="380">
        <v>1492</v>
      </c>
      <c r="N1122" s="380">
        <v>21577</v>
      </c>
      <c r="O1122" s="575"/>
      <c r="P1122" s="301"/>
      <c r="Q1122" s="303"/>
      <c r="R1122" s="303"/>
      <c r="S1122" s="303"/>
      <c r="T1122" s="303"/>
      <c r="U1122" s="303"/>
      <c r="V1122" s="303"/>
      <c r="W1122" s="303"/>
      <c r="X1122" s="64"/>
      <c r="Y1122" s="64"/>
      <c r="Z1122" s="64"/>
      <c r="AA1122" s="64"/>
      <c r="AB1122" s="64"/>
      <c r="AC1122" s="64"/>
      <c r="AD1122" s="64"/>
      <c r="AE1122" s="64"/>
      <c r="AF1122" s="64"/>
      <c r="AG1122" s="64"/>
      <c r="AH1122" s="476"/>
    </row>
    <row r="1123" spans="1:34" s="191" customFormat="1" ht="6.75" customHeight="1" thickBot="1" x14ac:dyDescent="0.25">
      <c r="A1123" s="309"/>
      <c r="B1123" s="35"/>
      <c r="C1123" s="310"/>
      <c r="D1123" s="11"/>
      <c r="E1123" s="504"/>
      <c r="F1123" s="385">
        <v>-4</v>
      </c>
      <c r="G1123" s="89"/>
      <c r="H1123" s="90"/>
      <c r="I1123" s="91"/>
      <c r="J1123" s="89"/>
      <c r="K1123" s="90"/>
      <c r="L1123" s="91"/>
      <c r="M1123" s="75"/>
      <c r="N1123" s="75"/>
      <c r="O1123" s="195"/>
      <c r="P1123" s="34"/>
      <c r="Q1123" s="12"/>
      <c r="R1123" s="12"/>
      <c r="S1123" s="12"/>
      <c r="T1123" s="12"/>
      <c r="U1123" s="12"/>
      <c r="V1123" s="12"/>
      <c r="W1123" s="12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485"/>
    </row>
    <row r="1124" spans="1:34" s="191" customFormat="1" ht="12" hidden="1" customHeight="1" x14ac:dyDescent="0.2">
      <c r="A1124" s="309">
        <v>1</v>
      </c>
      <c r="B1124" s="23"/>
      <c r="C1124" s="310"/>
      <c r="D1124" s="11" t="s">
        <v>106</v>
      </c>
      <c r="E1124" s="503">
        <v>2000</v>
      </c>
      <c r="F1124" s="385">
        <v>-3</v>
      </c>
      <c r="G1124" s="62"/>
      <c r="H1124" s="95"/>
      <c r="I1124" s="96"/>
      <c r="J1124" s="62"/>
      <c r="K1124" s="95"/>
      <c r="L1124" s="96"/>
      <c r="M1124" s="76"/>
      <c r="N1124" s="76">
        <v>111</v>
      </c>
      <c r="O1124" s="194" t="s">
        <v>5</v>
      </c>
      <c r="P1124" s="26"/>
      <c r="Q1124" s="5"/>
      <c r="R1124" s="4"/>
      <c r="S1124" s="4"/>
      <c r="T1124" s="5"/>
      <c r="U1124" s="4"/>
      <c r="V1124" s="4"/>
      <c r="W1124" s="6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485"/>
    </row>
    <row r="1125" spans="1:34" s="191" customFormat="1" ht="12" hidden="1" customHeight="1" x14ac:dyDescent="0.2">
      <c r="A1125" s="309">
        <v>1</v>
      </c>
      <c r="B1125" s="23"/>
      <c r="C1125" s="310" t="s">
        <v>63</v>
      </c>
      <c r="D1125" s="11" t="s">
        <v>106</v>
      </c>
      <c r="E1125" s="503">
        <v>2001</v>
      </c>
      <c r="F1125" s="385">
        <v>-2</v>
      </c>
      <c r="G1125" s="62">
        <v>4</v>
      </c>
      <c r="H1125" s="95">
        <v>1</v>
      </c>
      <c r="I1125" s="96">
        <v>5</v>
      </c>
      <c r="J1125" s="62">
        <v>9</v>
      </c>
      <c r="K1125" s="95">
        <v>0</v>
      </c>
      <c r="L1125" s="96">
        <v>9</v>
      </c>
      <c r="M1125" s="76">
        <v>0</v>
      </c>
      <c r="N1125" s="76">
        <v>120</v>
      </c>
      <c r="O1125" s="194" t="s">
        <v>5</v>
      </c>
      <c r="P1125" s="23"/>
      <c r="Q1125" s="5"/>
      <c r="R1125" s="4"/>
      <c r="S1125" s="4"/>
      <c r="T1125" s="5"/>
      <c r="U1125" s="4"/>
      <c r="V1125" s="4"/>
      <c r="W1125" s="6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485"/>
    </row>
    <row r="1126" spans="1:34" s="191" customFormat="1" ht="12" hidden="1" customHeight="1" x14ac:dyDescent="0.2">
      <c r="A1126" s="309">
        <v>1</v>
      </c>
      <c r="B1126" s="23"/>
      <c r="C1126" s="310" t="s">
        <v>63</v>
      </c>
      <c r="D1126" s="11" t="s">
        <v>106</v>
      </c>
      <c r="E1126" s="503">
        <v>2002</v>
      </c>
      <c r="F1126" s="385">
        <v>-1</v>
      </c>
      <c r="G1126" s="62">
        <v>34</v>
      </c>
      <c r="H1126" s="95">
        <v>12</v>
      </c>
      <c r="I1126" s="96">
        <v>46</v>
      </c>
      <c r="J1126" s="62">
        <v>10</v>
      </c>
      <c r="K1126" s="95">
        <v>1</v>
      </c>
      <c r="L1126" s="96">
        <v>11</v>
      </c>
      <c r="M1126" s="76">
        <v>0</v>
      </c>
      <c r="N1126" s="76">
        <v>127</v>
      </c>
      <c r="O1126" s="194"/>
      <c r="P1126" s="31" t="e">
        <v>#REF!</v>
      </c>
      <c r="Q1126" s="5"/>
      <c r="R1126" s="4"/>
      <c r="S1126" s="4"/>
      <c r="T1126" s="5"/>
      <c r="U1126" s="4"/>
      <c r="V1126" s="4"/>
      <c r="W1126" s="6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485"/>
    </row>
    <row r="1127" spans="1:34" s="191" customFormat="1" ht="12" hidden="1" customHeight="1" x14ac:dyDescent="0.2">
      <c r="A1127" s="309">
        <v>1</v>
      </c>
      <c r="B1127" s="23"/>
      <c r="C1127" s="310" t="s">
        <v>63</v>
      </c>
      <c r="D1127" s="11" t="s">
        <v>106</v>
      </c>
      <c r="E1127" s="504">
        <v>2003</v>
      </c>
      <c r="F1127" s="385">
        <v>0</v>
      </c>
      <c r="G1127" s="62">
        <v>23</v>
      </c>
      <c r="H1127" s="95">
        <v>5</v>
      </c>
      <c r="I1127" s="96">
        <v>28</v>
      </c>
      <c r="J1127" s="62">
        <v>30</v>
      </c>
      <c r="K1127" s="95">
        <v>9</v>
      </c>
      <c r="L1127" s="96">
        <v>39</v>
      </c>
      <c r="M1127" s="77">
        <v>0</v>
      </c>
      <c r="N1127" s="443">
        <v>137</v>
      </c>
      <c r="O1127" s="195" t="s">
        <v>5</v>
      </c>
      <c r="P1127" s="31">
        <v>4</v>
      </c>
      <c r="Q1127" s="5" t="e">
        <v>#DIV/0!</v>
      </c>
      <c r="R1127" s="4">
        <v>-1</v>
      </c>
      <c r="S1127" s="4">
        <v>-1</v>
      </c>
      <c r="T1127" s="5" t="e">
        <v>#DIV/0!</v>
      </c>
      <c r="U1127" s="4" t="e">
        <v>#DIV/0!</v>
      </c>
      <c r="V1127" s="4" t="e">
        <v>#DIV/0!</v>
      </c>
      <c r="W1127" s="6">
        <v>1</v>
      </c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485"/>
    </row>
    <row r="1128" spans="1:34" s="191" customFormat="1" ht="12" hidden="1" customHeight="1" x14ac:dyDescent="0.2">
      <c r="A1128" s="309">
        <v>1</v>
      </c>
      <c r="B1128" s="15"/>
      <c r="C1128" s="310" t="s">
        <v>63</v>
      </c>
      <c r="D1128" s="11" t="s">
        <v>106</v>
      </c>
      <c r="E1128" s="503">
        <v>2004</v>
      </c>
      <c r="F1128" s="385">
        <v>1</v>
      </c>
      <c r="G1128" s="62">
        <v>29</v>
      </c>
      <c r="H1128" s="95">
        <v>5</v>
      </c>
      <c r="I1128" s="96">
        <v>34</v>
      </c>
      <c r="J1128" s="62">
        <v>20</v>
      </c>
      <c r="K1128" s="95">
        <v>6</v>
      </c>
      <c r="L1128" s="96">
        <v>26</v>
      </c>
      <c r="M1128" s="75">
        <v>0</v>
      </c>
      <c r="N1128" s="75">
        <v>162</v>
      </c>
      <c r="O1128" s="195" t="s">
        <v>5</v>
      </c>
      <c r="P1128" s="33"/>
      <c r="Q1128" s="13"/>
      <c r="R1128" s="12"/>
      <c r="S1128" s="12"/>
      <c r="T1128" s="13"/>
      <c r="U1128" s="12"/>
      <c r="V1128" s="12"/>
      <c r="W1128" s="14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485"/>
    </row>
    <row r="1129" spans="1:34" s="191" customFormat="1" ht="12" hidden="1" customHeight="1" x14ac:dyDescent="0.2">
      <c r="A1129" s="309">
        <v>1</v>
      </c>
      <c r="B1129" s="15"/>
      <c r="C1129" s="310" t="s">
        <v>63</v>
      </c>
      <c r="D1129" s="3" t="s">
        <v>231</v>
      </c>
      <c r="E1129" s="502">
        <v>2006</v>
      </c>
      <c r="F1129" s="385">
        <v>2</v>
      </c>
      <c r="G1129" s="62">
        <v>32</v>
      </c>
      <c r="H1129" s="95">
        <v>0</v>
      </c>
      <c r="I1129" s="96">
        <v>32</v>
      </c>
      <c r="J1129" s="62">
        <v>21</v>
      </c>
      <c r="K1129" s="95">
        <v>4</v>
      </c>
      <c r="L1129" s="96">
        <v>25</v>
      </c>
      <c r="M1129" s="75">
        <v>85</v>
      </c>
      <c r="N1129" s="75">
        <v>123</v>
      </c>
      <c r="O1129" s="195" t="s">
        <v>5</v>
      </c>
      <c r="P1129" s="34"/>
      <c r="Q1129" s="13"/>
      <c r="R1129" s="12"/>
      <c r="S1129" s="12"/>
      <c r="T1129" s="13"/>
      <c r="U1129" s="12"/>
      <c r="V1129" s="12"/>
      <c r="W1129" s="14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485"/>
    </row>
    <row r="1130" spans="1:34" s="191" customFormat="1" ht="12" hidden="1" customHeight="1" x14ac:dyDescent="0.2">
      <c r="A1130" s="309">
        <v>1</v>
      </c>
      <c r="B1130" s="15"/>
      <c r="C1130" s="310" t="s">
        <v>63</v>
      </c>
      <c r="D1130" s="3" t="s">
        <v>231</v>
      </c>
      <c r="E1130" s="502">
        <v>2007</v>
      </c>
      <c r="F1130" s="385">
        <v>3</v>
      </c>
      <c r="G1130" s="62">
        <v>36</v>
      </c>
      <c r="H1130" s="95">
        <v>0</v>
      </c>
      <c r="I1130" s="96">
        <v>36</v>
      </c>
      <c r="J1130" s="62">
        <v>21</v>
      </c>
      <c r="K1130" s="95">
        <v>5</v>
      </c>
      <c r="L1130" s="96">
        <v>26</v>
      </c>
      <c r="M1130" s="75">
        <v>0</v>
      </c>
      <c r="N1130" s="75">
        <v>149</v>
      </c>
      <c r="O1130" s="195"/>
      <c r="P1130" s="34"/>
      <c r="Q1130" s="12"/>
      <c r="R1130" s="12"/>
      <c r="S1130" s="12"/>
      <c r="T1130" s="12"/>
      <c r="U1130" s="12"/>
      <c r="V1130" s="12"/>
      <c r="W1130" s="12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485"/>
    </row>
    <row r="1131" spans="1:34" s="191" customFormat="1" ht="12" hidden="1" customHeight="1" x14ac:dyDescent="0.2">
      <c r="A1131" s="309">
        <v>1</v>
      </c>
      <c r="B1131" s="15"/>
      <c r="C1131" s="310" t="s">
        <v>63</v>
      </c>
      <c r="D1131" s="3" t="s">
        <v>231</v>
      </c>
      <c r="E1131" s="502">
        <v>2008</v>
      </c>
      <c r="F1131" s="385">
        <v>4</v>
      </c>
      <c r="G1131" s="62">
        <v>26</v>
      </c>
      <c r="H1131" s="95">
        <v>3</v>
      </c>
      <c r="I1131" s="96">
        <v>29</v>
      </c>
      <c r="J1131" s="62">
        <v>34</v>
      </c>
      <c r="K1131" s="95">
        <v>1</v>
      </c>
      <c r="L1131" s="96">
        <v>35</v>
      </c>
      <c r="M1131" s="75">
        <v>9</v>
      </c>
      <c r="N1131" s="75">
        <v>175</v>
      </c>
      <c r="O1131" s="195"/>
      <c r="P1131" s="34"/>
      <c r="Q1131" s="12"/>
      <c r="R1131" s="12"/>
      <c r="S1131" s="12"/>
      <c r="T1131" s="12"/>
      <c r="U1131" s="12"/>
      <c r="V1131" s="12"/>
      <c r="W1131" s="12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485"/>
    </row>
    <row r="1132" spans="1:34" s="191" customFormat="1" ht="12" customHeight="1" x14ac:dyDescent="0.2">
      <c r="A1132" s="309">
        <v>1</v>
      </c>
      <c r="B1132" s="15"/>
      <c r="C1132" s="310" t="s">
        <v>63</v>
      </c>
      <c r="D1132" s="3" t="s">
        <v>231</v>
      </c>
      <c r="E1132" s="502">
        <v>2009</v>
      </c>
      <c r="F1132" s="385">
        <v>5</v>
      </c>
      <c r="G1132" s="62">
        <v>11</v>
      </c>
      <c r="H1132" s="95">
        <v>0</v>
      </c>
      <c r="I1132" s="96">
        <v>11</v>
      </c>
      <c r="J1132" s="62">
        <v>30</v>
      </c>
      <c r="K1132" s="90">
        <v>0</v>
      </c>
      <c r="L1132" s="96">
        <v>30</v>
      </c>
      <c r="M1132" s="75">
        <v>10</v>
      </c>
      <c r="N1132" s="75">
        <v>204</v>
      </c>
      <c r="O1132" s="195"/>
      <c r="P1132" s="34"/>
      <c r="Q1132" s="12"/>
      <c r="R1132" s="12"/>
      <c r="S1132" s="12"/>
      <c r="T1132" s="12"/>
      <c r="U1132" s="12"/>
      <c r="V1132" s="12"/>
      <c r="W1132" s="12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485"/>
    </row>
    <row r="1133" spans="1:34" s="191" customFormat="1" ht="12" customHeight="1" x14ac:dyDescent="0.2">
      <c r="A1133" s="309">
        <v>1</v>
      </c>
      <c r="B1133" s="15"/>
      <c r="C1133" s="310"/>
      <c r="D1133" s="11"/>
      <c r="E1133" s="503">
        <v>2010</v>
      </c>
      <c r="F1133" s="385">
        <v>6</v>
      </c>
      <c r="G1133" s="444">
        <v>54</v>
      </c>
      <c r="H1133" s="445">
        <v>0</v>
      </c>
      <c r="I1133" s="446">
        <f>SUM(H1133,G1133)</f>
        <v>54</v>
      </c>
      <c r="J1133" s="444">
        <v>31</v>
      </c>
      <c r="K1133" s="447">
        <v>0</v>
      </c>
      <c r="L1133" s="446">
        <f>SUM(K1133,J1133)</f>
        <v>31</v>
      </c>
      <c r="M1133" s="77">
        <v>23</v>
      </c>
      <c r="N1133" s="77">
        <v>212</v>
      </c>
      <c r="O1133" s="194"/>
      <c r="P1133" s="34"/>
      <c r="Q1133" s="12"/>
      <c r="R1133" s="12"/>
      <c r="S1133" s="12"/>
      <c r="T1133" s="12"/>
      <c r="U1133" s="12"/>
      <c r="V1133" s="12"/>
      <c r="W1133" s="12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476"/>
    </row>
    <row r="1134" spans="1:34" s="485" customFormat="1" ht="12" customHeight="1" x14ac:dyDescent="0.2">
      <c r="A1134" s="309"/>
      <c r="B1134" s="15"/>
      <c r="C1134" s="310"/>
      <c r="D1134" s="11"/>
      <c r="E1134" s="503">
        <v>2011</v>
      </c>
      <c r="F1134" s="385"/>
      <c r="G1134" s="444">
        <v>28</v>
      </c>
      <c r="H1134" s="445">
        <v>7</v>
      </c>
      <c r="I1134" s="446">
        <f>SUM(H1134,G1134)</f>
        <v>35</v>
      </c>
      <c r="J1134" s="444">
        <v>34</v>
      </c>
      <c r="K1134" s="447">
        <v>0</v>
      </c>
      <c r="L1134" s="446">
        <f>SUM(K1134,J1134)</f>
        <v>34</v>
      </c>
      <c r="M1134" s="77">
        <v>7</v>
      </c>
      <c r="N1134" s="77">
        <v>239</v>
      </c>
      <c r="O1134" s="575"/>
      <c r="P1134" s="301"/>
      <c r="Q1134" s="303"/>
      <c r="R1134" s="303"/>
      <c r="S1134" s="303"/>
      <c r="T1134" s="303"/>
      <c r="U1134" s="303"/>
      <c r="V1134" s="303"/>
      <c r="W1134" s="303"/>
      <c r="X1134" s="64"/>
      <c r="Y1134" s="64"/>
      <c r="Z1134" s="64"/>
      <c r="AA1134" s="64"/>
      <c r="AB1134" s="64"/>
      <c r="AC1134" s="64"/>
      <c r="AD1134" s="64"/>
      <c r="AE1134" s="64"/>
      <c r="AF1134" s="64"/>
      <c r="AG1134" s="64"/>
      <c r="AH1134" s="476">
        <f>N1133+L1134-M1134</f>
        <v>239</v>
      </c>
    </row>
    <row r="1135" spans="1:34" s="485" customFormat="1" ht="12" customHeight="1" x14ac:dyDescent="0.2">
      <c r="A1135" s="309"/>
      <c r="B1135" s="15"/>
      <c r="C1135" s="310"/>
      <c r="D1135" s="11"/>
      <c r="E1135" s="503" t="s">
        <v>383</v>
      </c>
      <c r="F1135" s="385"/>
      <c r="G1135" s="376">
        <v>49</v>
      </c>
      <c r="H1135" s="377">
        <v>2</v>
      </c>
      <c r="I1135" s="378">
        <v>51</v>
      </c>
      <c r="J1135" s="379">
        <v>37</v>
      </c>
      <c r="K1135" s="377">
        <v>0</v>
      </c>
      <c r="L1135" s="378">
        <v>37</v>
      </c>
      <c r="M1135" s="380">
        <v>21</v>
      </c>
      <c r="N1135" s="380">
        <v>255</v>
      </c>
      <c r="O1135" s="575"/>
      <c r="P1135" s="301"/>
      <c r="Q1135" s="303"/>
      <c r="R1135" s="303"/>
      <c r="S1135" s="303"/>
      <c r="T1135" s="303"/>
      <c r="U1135" s="303"/>
      <c r="V1135" s="303"/>
      <c r="W1135" s="303"/>
      <c r="X1135" s="64"/>
      <c r="Y1135" s="64"/>
      <c r="Z1135" s="64"/>
      <c r="AA1135" s="64"/>
      <c r="AB1135" s="64"/>
      <c r="AC1135" s="64"/>
      <c r="AD1135" s="64"/>
      <c r="AE1135" s="64"/>
      <c r="AF1135" s="64"/>
      <c r="AG1135" s="64"/>
      <c r="AH1135" s="476">
        <f>N1134+L1135-M1135</f>
        <v>255</v>
      </c>
    </row>
    <row r="1136" spans="1:34" s="485" customFormat="1" ht="12" customHeight="1" x14ac:dyDescent="0.2">
      <c r="A1136" s="309"/>
      <c r="B1136" s="15"/>
      <c r="C1136" s="310"/>
      <c r="D1136" s="11"/>
      <c r="E1136" s="503">
        <v>2013</v>
      </c>
      <c r="F1136" s="385"/>
      <c r="G1136" s="377">
        <v>40</v>
      </c>
      <c r="H1136" s="377">
        <v>0</v>
      </c>
      <c r="I1136" s="378">
        <v>40</v>
      </c>
      <c r="J1136" s="379">
        <v>67</v>
      </c>
      <c r="K1136" s="377">
        <v>0</v>
      </c>
      <c r="L1136" s="378">
        <v>67</v>
      </c>
      <c r="M1136" s="380">
        <v>27</v>
      </c>
      <c r="N1136" s="380">
        <v>295</v>
      </c>
      <c r="O1136" s="575"/>
      <c r="P1136" s="301"/>
      <c r="Q1136" s="303"/>
      <c r="R1136" s="303"/>
      <c r="S1136" s="303"/>
      <c r="T1136" s="303"/>
      <c r="U1136" s="303"/>
      <c r="V1136" s="303"/>
      <c r="W1136" s="303"/>
      <c r="X1136" s="64"/>
      <c r="Y1136" s="64"/>
      <c r="Z1136" s="64"/>
      <c r="AA1136" s="64"/>
      <c r="AB1136" s="64"/>
      <c r="AC1136" s="64"/>
      <c r="AD1136" s="64"/>
      <c r="AE1136" s="64"/>
      <c r="AF1136" s="64"/>
      <c r="AG1136" s="64"/>
      <c r="AH1136" s="476"/>
    </row>
    <row r="1137" spans="1:34" s="191" customFormat="1" ht="6.75" customHeight="1" thickBot="1" x14ac:dyDescent="0.25">
      <c r="A1137" s="309"/>
      <c r="B1137" s="35"/>
      <c r="C1137" s="310"/>
      <c r="D1137" s="11"/>
      <c r="E1137" s="503"/>
      <c r="F1137" s="386">
        <v>7</v>
      </c>
      <c r="G1137" s="62"/>
      <c r="H1137" s="95"/>
      <c r="I1137" s="96"/>
      <c r="J1137" s="62"/>
      <c r="K1137" s="95"/>
      <c r="L1137" s="96"/>
      <c r="M1137" s="75"/>
      <c r="N1137" s="75"/>
      <c r="O1137" s="195"/>
      <c r="P1137" s="34"/>
      <c r="Q1137" s="12"/>
      <c r="R1137" s="12"/>
      <c r="S1137" s="12"/>
      <c r="T1137" s="12"/>
      <c r="U1137" s="12"/>
      <c r="V1137" s="12"/>
      <c r="W1137" s="12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485"/>
    </row>
    <row r="1138" spans="1:34" s="191" customFormat="1" ht="12" customHeight="1" x14ac:dyDescent="0.2">
      <c r="A1138" s="309"/>
      <c r="B1138" s="15"/>
      <c r="C1138" s="310" t="s">
        <v>189</v>
      </c>
      <c r="D1138" s="11" t="s">
        <v>384</v>
      </c>
      <c r="E1138" s="503">
        <v>2011</v>
      </c>
      <c r="F1138" s="386"/>
      <c r="G1138" s="62" t="s">
        <v>332</v>
      </c>
      <c r="H1138" s="95" t="s">
        <v>332</v>
      </c>
      <c r="I1138" s="96" t="s">
        <v>332</v>
      </c>
      <c r="J1138" s="62" t="s">
        <v>332</v>
      </c>
      <c r="K1138" s="90" t="s">
        <v>332</v>
      </c>
      <c r="L1138" s="96" t="s">
        <v>332</v>
      </c>
      <c r="M1138" s="75" t="s">
        <v>332</v>
      </c>
      <c r="N1138" s="75">
        <v>7</v>
      </c>
      <c r="O1138" s="195" t="s">
        <v>5</v>
      </c>
      <c r="P1138" s="34"/>
      <c r="Q1138" s="12"/>
      <c r="R1138" s="12"/>
      <c r="S1138" s="12"/>
      <c r="T1138" s="12"/>
      <c r="U1138" s="12"/>
      <c r="V1138" s="12"/>
      <c r="W1138" s="12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485">
        <v>7</v>
      </c>
    </row>
    <row r="1139" spans="1:34" s="485" customFormat="1" ht="12" customHeight="1" x14ac:dyDescent="0.2">
      <c r="A1139" s="309"/>
      <c r="B1139" s="15"/>
      <c r="C1139" s="310"/>
      <c r="D1139" s="11"/>
      <c r="E1139" s="503" t="s">
        <v>383</v>
      </c>
      <c r="F1139" s="385"/>
      <c r="G1139" s="376">
        <v>41</v>
      </c>
      <c r="H1139" s="377">
        <v>89</v>
      </c>
      <c r="I1139" s="378">
        <v>130</v>
      </c>
      <c r="J1139" s="379">
        <v>6</v>
      </c>
      <c r="K1139" s="377">
        <v>25</v>
      </c>
      <c r="L1139" s="378">
        <v>31</v>
      </c>
      <c r="M1139" s="380">
        <v>0</v>
      </c>
      <c r="N1139" s="380">
        <v>38</v>
      </c>
      <c r="O1139" s="575"/>
      <c r="P1139" s="301"/>
      <c r="Q1139" s="303"/>
      <c r="R1139" s="303"/>
      <c r="S1139" s="303"/>
      <c r="T1139" s="303"/>
      <c r="U1139" s="303"/>
      <c r="V1139" s="303"/>
      <c r="W1139" s="303"/>
      <c r="X1139" s="64"/>
      <c r="Y1139" s="64"/>
      <c r="Z1139" s="64"/>
      <c r="AA1139" s="64"/>
      <c r="AB1139" s="64"/>
      <c r="AC1139" s="64"/>
      <c r="AD1139" s="64"/>
      <c r="AE1139" s="64"/>
      <c r="AF1139" s="64"/>
      <c r="AG1139" s="64"/>
      <c r="AH1139" s="476">
        <f>N1138+L1139-M1139</f>
        <v>38</v>
      </c>
    </row>
    <row r="1140" spans="1:34" s="485" customFormat="1" ht="12" customHeight="1" x14ac:dyDescent="0.2">
      <c r="A1140" s="309"/>
      <c r="B1140" s="15"/>
      <c r="C1140" s="310"/>
      <c r="D1140" s="498"/>
      <c r="E1140" s="503">
        <v>2013</v>
      </c>
      <c r="F1140" s="385"/>
      <c r="G1140" s="377">
        <v>0</v>
      </c>
      <c r="H1140" s="377">
        <v>45</v>
      </c>
      <c r="I1140" s="378">
        <v>45</v>
      </c>
      <c r="J1140" s="379">
        <v>17</v>
      </c>
      <c r="K1140" s="377">
        <v>61</v>
      </c>
      <c r="L1140" s="378">
        <v>78</v>
      </c>
      <c r="M1140" s="380">
        <v>1</v>
      </c>
      <c r="N1140" s="380">
        <v>115</v>
      </c>
      <c r="O1140" s="575"/>
      <c r="P1140" s="301"/>
      <c r="Q1140" s="303"/>
      <c r="R1140" s="303"/>
      <c r="S1140" s="303"/>
      <c r="T1140" s="303"/>
      <c r="U1140" s="303"/>
      <c r="V1140" s="303"/>
      <c r="W1140" s="303"/>
      <c r="X1140" s="64"/>
      <c r="Y1140" s="64"/>
      <c r="Z1140" s="64"/>
      <c r="AA1140" s="64"/>
      <c r="AB1140" s="64"/>
      <c r="AC1140" s="64"/>
      <c r="AD1140" s="64"/>
      <c r="AE1140" s="64"/>
      <c r="AF1140" s="64"/>
      <c r="AG1140" s="64"/>
      <c r="AH1140" s="476"/>
    </row>
    <row r="1141" spans="1:34" s="191" customFormat="1" ht="6.75" customHeight="1" thickBot="1" x14ac:dyDescent="0.25">
      <c r="A1141" s="309"/>
      <c r="B1141" s="35"/>
      <c r="C1141" s="310"/>
      <c r="D1141" s="11"/>
      <c r="E1141" s="503"/>
      <c r="F1141" s="386">
        <v>7</v>
      </c>
      <c r="G1141" s="62"/>
      <c r="H1141" s="95"/>
      <c r="I1141" s="96"/>
      <c r="J1141" s="62"/>
      <c r="K1141" s="95"/>
      <c r="L1141" s="96"/>
      <c r="M1141" s="75"/>
      <c r="N1141" s="75"/>
      <c r="O1141" s="195"/>
      <c r="P1141" s="34"/>
      <c r="Q1141" s="12"/>
      <c r="R1141" s="12"/>
      <c r="S1141" s="12"/>
      <c r="T1141" s="12"/>
      <c r="U1141" s="12"/>
      <c r="V1141" s="12"/>
      <c r="W1141" s="12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485"/>
    </row>
    <row r="1142" spans="1:34" s="191" customFormat="1" ht="12" hidden="1" customHeight="1" x14ac:dyDescent="0.2">
      <c r="A1142" s="309">
        <v>1</v>
      </c>
      <c r="B1142" s="23"/>
      <c r="C1142" s="310"/>
      <c r="D1142" s="11" t="s">
        <v>107</v>
      </c>
      <c r="E1142" s="503">
        <v>1993</v>
      </c>
      <c r="F1142" s="385">
        <v>8</v>
      </c>
      <c r="G1142" s="62">
        <v>19</v>
      </c>
      <c r="H1142" s="95">
        <v>2</v>
      </c>
      <c r="I1142" s="96">
        <v>21</v>
      </c>
      <c r="J1142" s="62">
        <v>0</v>
      </c>
      <c r="K1142" s="95">
        <v>0</v>
      </c>
      <c r="L1142" s="96">
        <v>0</v>
      </c>
      <c r="M1142" s="75">
        <v>0</v>
      </c>
      <c r="N1142" s="76">
        <v>0</v>
      </c>
      <c r="O1142" s="194"/>
      <c r="P1142" s="26"/>
      <c r="Q1142" s="5"/>
      <c r="R1142" s="4"/>
      <c r="S1142" s="4"/>
      <c r="T1142" s="5"/>
      <c r="U1142" s="4"/>
      <c r="V1142" s="4"/>
      <c r="W1142" s="6"/>
      <c r="X1142" s="23"/>
      <c r="Y1142" s="23"/>
      <c r="Z1142" s="23"/>
      <c r="AA1142" s="23"/>
      <c r="AB1142" s="23"/>
      <c r="AC1142" s="23"/>
      <c r="AD1142" s="23"/>
      <c r="AE1142" s="23"/>
      <c r="AF1142" s="23"/>
      <c r="AG1142" s="23"/>
      <c r="AH1142" s="485"/>
    </row>
    <row r="1143" spans="1:34" s="191" customFormat="1" ht="12" hidden="1" customHeight="1" x14ac:dyDescent="0.2">
      <c r="A1143" s="309">
        <v>1</v>
      </c>
      <c r="B1143" s="23"/>
      <c r="C1143" s="310" t="s">
        <v>41</v>
      </c>
      <c r="D1143" s="11" t="s">
        <v>107</v>
      </c>
      <c r="E1143" s="503">
        <v>1994</v>
      </c>
      <c r="F1143" s="386">
        <v>9</v>
      </c>
      <c r="G1143" s="62">
        <v>19</v>
      </c>
      <c r="H1143" s="95">
        <v>2</v>
      </c>
      <c r="I1143" s="96">
        <v>21</v>
      </c>
      <c r="J1143" s="62">
        <v>0</v>
      </c>
      <c r="K1143" s="95">
        <v>0</v>
      </c>
      <c r="L1143" s="96">
        <v>0</v>
      </c>
      <c r="M1143" s="75">
        <v>0</v>
      </c>
      <c r="N1143" s="76">
        <v>0</v>
      </c>
      <c r="O1143" s="194"/>
      <c r="P1143" s="26"/>
      <c r="Q1143" s="5"/>
      <c r="R1143" s="4"/>
      <c r="S1143" s="4"/>
      <c r="T1143" s="5"/>
      <c r="U1143" s="4"/>
      <c r="V1143" s="4"/>
      <c r="W1143" s="6"/>
      <c r="X1143" s="23"/>
      <c r="Y1143" s="23"/>
      <c r="Z1143" s="23"/>
      <c r="AA1143" s="23"/>
      <c r="AB1143" s="23"/>
      <c r="AC1143" s="23"/>
      <c r="AD1143" s="23"/>
      <c r="AE1143" s="23"/>
      <c r="AF1143" s="23"/>
      <c r="AG1143" s="23"/>
      <c r="AH1143" s="485"/>
    </row>
    <row r="1144" spans="1:34" s="191" customFormat="1" ht="12" hidden="1" customHeight="1" x14ac:dyDescent="0.2">
      <c r="A1144" s="309">
        <v>1</v>
      </c>
      <c r="B1144" s="23"/>
      <c r="C1144" s="310" t="s">
        <v>41</v>
      </c>
      <c r="D1144" s="11" t="s">
        <v>107</v>
      </c>
      <c r="E1144" s="503">
        <v>1995</v>
      </c>
      <c r="F1144" s="385">
        <v>10</v>
      </c>
      <c r="G1144" s="62">
        <v>63</v>
      </c>
      <c r="H1144" s="95">
        <v>0</v>
      </c>
      <c r="I1144" s="96">
        <v>63</v>
      </c>
      <c r="J1144" s="62">
        <v>0</v>
      </c>
      <c r="K1144" s="95">
        <v>0</v>
      </c>
      <c r="L1144" s="96">
        <v>0</v>
      </c>
      <c r="M1144" s="75">
        <v>0</v>
      </c>
      <c r="N1144" s="76">
        <v>0</v>
      </c>
      <c r="O1144" s="194"/>
      <c r="P1144" s="26"/>
      <c r="Q1144" s="5"/>
      <c r="R1144" s="4"/>
      <c r="S1144" s="4"/>
      <c r="T1144" s="5"/>
      <c r="U1144" s="4"/>
      <c r="V1144" s="4"/>
      <c r="W1144" s="6"/>
      <c r="X1144" s="23"/>
      <c r="Y1144" s="23"/>
      <c r="Z1144" s="23"/>
      <c r="AA1144" s="23"/>
      <c r="AB1144" s="23"/>
      <c r="AC1144" s="23"/>
      <c r="AD1144" s="23"/>
      <c r="AE1144" s="23"/>
      <c r="AF1144" s="23"/>
      <c r="AG1144" s="23"/>
      <c r="AH1144" s="485"/>
    </row>
    <row r="1145" spans="1:34" s="191" customFormat="1" ht="12" hidden="1" customHeight="1" x14ac:dyDescent="0.2">
      <c r="A1145" s="309">
        <v>1</v>
      </c>
      <c r="B1145" s="23"/>
      <c r="C1145" s="310" t="s">
        <v>41</v>
      </c>
      <c r="D1145" s="11" t="s">
        <v>107</v>
      </c>
      <c r="E1145" s="503">
        <v>1996</v>
      </c>
      <c r="F1145" s="386">
        <v>11</v>
      </c>
      <c r="G1145" s="62">
        <v>109</v>
      </c>
      <c r="H1145" s="95">
        <v>4</v>
      </c>
      <c r="I1145" s="96">
        <v>113</v>
      </c>
      <c r="J1145" s="62">
        <v>3</v>
      </c>
      <c r="K1145" s="95">
        <v>0</v>
      </c>
      <c r="L1145" s="96">
        <v>3</v>
      </c>
      <c r="M1145" s="75">
        <v>0</v>
      </c>
      <c r="N1145" s="76">
        <v>3</v>
      </c>
      <c r="O1145" s="194"/>
      <c r="P1145" s="26"/>
      <c r="Q1145" s="5"/>
      <c r="R1145" s="4"/>
      <c r="S1145" s="4"/>
      <c r="T1145" s="5"/>
      <c r="U1145" s="4"/>
      <c r="V1145" s="4"/>
      <c r="W1145" s="6"/>
      <c r="X1145" s="23"/>
      <c r="Y1145" s="23"/>
      <c r="Z1145" s="23"/>
      <c r="AA1145" s="23"/>
      <c r="AB1145" s="23"/>
      <c r="AC1145" s="23"/>
      <c r="AD1145" s="23"/>
      <c r="AE1145" s="23"/>
      <c r="AF1145" s="23"/>
      <c r="AG1145" s="23"/>
      <c r="AH1145" s="485"/>
    </row>
    <row r="1146" spans="1:34" s="191" customFormat="1" ht="12" hidden="1" customHeight="1" thickBot="1" x14ac:dyDescent="0.25">
      <c r="A1146" s="309">
        <v>1</v>
      </c>
      <c r="B1146" s="23"/>
      <c r="C1146" s="310" t="s">
        <v>41</v>
      </c>
      <c r="D1146" s="11" t="s">
        <v>107</v>
      </c>
      <c r="E1146" s="503">
        <v>1997</v>
      </c>
      <c r="F1146" s="387">
        <v>12</v>
      </c>
      <c r="G1146" s="62">
        <v>301</v>
      </c>
      <c r="H1146" s="95">
        <v>14</v>
      </c>
      <c r="I1146" s="96">
        <v>315</v>
      </c>
      <c r="J1146" s="62">
        <v>40</v>
      </c>
      <c r="K1146" s="95">
        <v>0</v>
      </c>
      <c r="L1146" s="96">
        <v>40</v>
      </c>
      <c r="M1146" s="75">
        <v>0</v>
      </c>
      <c r="N1146" s="76">
        <v>43</v>
      </c>
      <c r="O1146" s="194"/>
      <c r="P1146" s="26"/>
      <c r="Q1146" s="5"/>
      <c r="R1146" s="4"/>
      <c r="S1146" s="4"/>
      <c r="T1146" s="5"/>
      <c r="U1146" s="4"/>
      <c r="V1146" s="4"/>
      <c r="W1146" s="6"/>
      <c r="X1146" s="23"/>
      <c r="Y1146" s="23"/>
      <c r="Z1146" s="23"/>
      <c r="AA1146" s="23"/>
      <c r="AB1146" s="23"/>
      <c r="AC1146" s="23"/>
      <c r="AD1146" s="23"/>
      <c r="AE1146" s="23"/>
      <c r="AF1146" s="23"/>
      <c r="AG1146" s="23"/>
      <c r="AH1146" s="485"/>
    </row>
    <row r="1147" spans="1:34" s="191" customFormat="1" ht="12" hidden="1" customHeight="1" x14ac:dyDescent="0.2">
      <c r="A1147" s="309">
        <v>1</v>
      </c>
      <c r="B1147" s="23"/>
      <c r="C1147" s="310" t="s">
        <v>41</v>
      </c>
      <c r="D1147" s="11" t="s">
        <v>107</v>
      </c>
      <c r="E1147" s="503">
        <v>1998</v>
      </c>
      <c r="F1147" s="385">
        <v>13</v>
      </c>
      <c r="G1147" s="62">
        <v>228</v>
      </c>
      <c r="H1147" s="95">
        <v>10</v>
      </c>
      <c r="I1147" s="96">
        <v>238</v>
      </c>
      <c r="J1147" s="62">
        <v>214</v>
      </c>
      <c r="K1147" s="95">
        <v>2</v>
      </c>
      <c r="L1147" s="96">
        <v>216</v>
      </c>
      <c r="M1147" s="76">
        <v>0</v>
      </c>
      <c r="N1147" s="76">
        <v>259</v>
      </c>
      <c r="O1147" s="194"/>
      <c r="P1147" s="26"/>
      <c r="Q1147" s="5"/>
      <c r="R1147" s="4"/>
      <c r="S1147" s="4"/>
      <c r="T1147" s="5"/>
      <c r="U1147" s="4"/>
      <c r="V1147" s="4"/>
      <c r="W1147" s="6"/>
      <c r="X1147" s="23"/>
      <c r="Y1147" s="23"/>
      <c r="Z1147" s="23"/>
      <c r="AA1147" s="23"/>
      <c r="AB1147" s="23"/>
      <c r="AC1147" s="23"/>
      <c r="AD1147" s="23"/>
      <c r="AE1147" s="23"/>
      <c r="AF1147" s="23"/>
      <c r="AG1147" s="23"/>
      <c r="AH1147" s="485"/>
    </row>
    <row r="1148" spans="1:34" s="191" customFormat="1" ht="12" hidden="1" customHeight="1" x14ac:dyDescent="0.2">
      <c r="A1148" s="309">
        <v>1</v>
      </c>
      <c r="B1148" s="23"/>
      <c r="C1148" s="310" t="s">
        <v>41</v>
      </c>
      <c r="D1148" s="11" t="s">
        <v>107</v>
      </c>
      <c r="E1148" s="503">
        <v>1999</v>
      </c>
      <c r="F1148" s="385">
        <v>14</v>
      </c>
      <c r="G1148" s="89">
        <v>375</v>
      </c>
      <c r="H1148" s="90">
        <v>39</v>
      </c>
      <c r="I1148" s="91">
        <v>414</v>
      </c>
      <c r="J1148" s="62">
        <v>228</v>
      </c>
      <c r="K1148" s="95">
        <v>19</v>
      </c>
      <c r="L1148" s="96">
        <v>247</v>
      </c>
      <c r="M1148" s="76">
        <v>0</v>
      </c>
      <c r="N1148" s="76">
        <v>506</v>
      </c>
      <c r="O1148" s="194"/>
      <c r="P1148" s="26"/>
      <c r="Q1148" s="5"/>
      <c r="R1148" s="4"/>
      <c r="S1148" s="4"/>
      <c r="T1148" s="5"/>
      <c r="U1148" s="4"/>
      <c r="V1148" s="4"/>
      <c r="W1148" s="6"/>
      <c r="X1148" s="23"/>
      <c r="Y1148" s="23"/>
      <c r="Z1148" s="23"/>
      <c r="AA1148" s="23"/>
      <c r="AB1148" s="23"/>
      <c r="AC1148" s="23"/>
      <c r="AD1148" s="23"/>
      <c r="AE1148" s="23"/>
      <c r="AF1148" s="23"/>
      <c r="AG1148" s="23"/>
      <c r="AH1148" s="485"/>
    </row>
    <row r="1149" spans="1:34" s="191" customFormat="1" ht="12" hidden="1" customHeight="1" x14ac:dyDescent="0.2">
      <c r="A1149" s="309">
        <v>1</v>
      </c>
      <c r="B1149" s="23"/>
      <c r="C1149" s="310" t="s">
        <v>41</v>
      </c>
      <c r="D1149" s="11" t="s">
        <v>107</v>
      </c>
      <c r="E1149" s="503">
        <v>2000</v>
      </c>
      <c r="F1149" s="385">
        <v>15</v>
      </c>
      <c r="G1149" s="89">
        <v>398</v>
      </c>
      <c r="H1149" s="90">
        <v>16</v>
      </c>
      <c r="I1149" s="91">
        <v>414</v>
      </c>
      <c r="J1149" s="62">
        <v>317</v>
      </c>
      <c r="K1149" s="95">
        <v>15</v>
      </c>
      <c r="L1149" s="96">
        <v>332</v>
      </c>
      <c r="M1149" s="76">
        <v>5</v>
      </c>
      <c r="N1149" s="76">
        <v>833</v>
      </c>
      <c r="O1149" s="195"/>
      <c r="P1149" s="26"/>
      <c r="Q1149" s="5"/>
      <c r="R1149" s="4"/>
      <c r="S1149" s="4"/>
      <c r="T1149" s="5"/>
      <c r="U1149" s="4"/>
      <c r="V1149" s="4"/>
      <c r="W1149" s="6"/>
      <c r="X1149" s="23"/>
      <c r="Y1149" s="23"/>
      <c r="Z1149" s="23"/>
      <c r="AA1149" s="23"/>
      <c r="AB1149" s="23"/>
      <c r="AC1149" s="23"/>
      <c r="AD1149" s="23"/>
      <c r="AE1149" s="23"/>
      <c r="AF1149" s="23"/>
      <c r="AG1149" s="23"/>
      <c r="AH1149" s="485"/>
    </row>
    <row r="1150" spans="1:34" s="191" customFormat="1" ht="12" hidden="1" customHeight="1" x14ac:dyDescent="0.2">
      <c r="A1150" s="309">
        <v>1</v>
      </c>
      <c r="B1150" s="23"/>
      <c r="C1150" s="310" t="s">
        <v>41</v>
      </c>
      <c r="D1150" s="11" t="s">
        <v>107</v>
      </c>
      <c r="E1150" s="507">
        <v>2001</v>
      </c>
      <c r="F1150" s="385">
        <v>16</v>
      </c>
      <c r="G1150" s="89">
        <v>805</v>
      </c>
      <c r="H1150" s="90">
        <v>19</v>
      </c>
      <c r="I1150" s="91">
        <v>824</v>
      </c>
      <c r="J1150" s="62">
        <v>369</v>
      </c>
      <c r="K1150" s="95">
        <v>9</v>
      </c>
      <c r="L1150" s="96">
        <v>378</v>
      </c>
      <c r="M1150" s="76">
        <v>0</v>
      </c>
      <c r="N1150" s="76">
        <v>1211</v>
      </c>
      <c r="O1150" s="195"/>
      <c r="P1150" s="26"/>
      <c r="Q1150" s="5"/>
      <c r="R1150" s="4"/>
      <c r="S1150" s="4"/>
      <c r="T1150" s="5"/>
      <c r="U1150" s="4"/>
      <c r="V1150" s="4"/>
      <c r="W1150" s="6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23"/>
      <c r="AH1150" s="485"/>
    </row>
    <row r="1151" spans="1:34" s="191" customFormat="1" ht="12" hidden="1" customHeight="1" x14ac:dyDescent="0.2">
      <c r="A1151" s="309">
        <v>1</v>
      </c>
      <c r="B1151" s="23"/>
      <c r="C1151" s="310" t="s">
        <v>41</v>
      </c>
      <c r="D1151" s="11" t="s">
        <v>107</v>
      </c>
      <c r="E1151" s="503">
        <v>2002</v>
      </c>
      <c r="F1151" s="385">
        <v>17</v>
      </c>
      <c r="G1151" s="89">
        <v>548</v>
      </c>
      <c r="H1151" s="90">
        <v>30</v>
      </c>
      <c r="I1151" s="91">
        <v>578</v>
      </c>
      <c r="J1151" s="62">
        <v>454</v>
      </c>
      <c r="K1151" s="95">
        <v>25</v>
      </c>
      <c r="L1151" s="96">
        <v>479</v>
      </c>
      <c r="M1151" s="76">
        <v>5</v>
      </c>
      <c r="N1151" s="76">
        <v>1685</v>
      </c>
      <c r="O1151" s="195"/>
      <c r="P1151" s="26"/>
      <c r="Q1151" s="5"/>
      <c r="R1151" s="4"/>
      <c r="S1151" s="4"/>
      <c r="T1151" s="5"/>
      <c r="U1151" s="4"/>
      <c r="V1151" s="4"/>
      <c r="W1151" s="6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485"/>
    </row>
    <row r="1152" spans="1:34" s="191" customFormat="1" ht="12" hidden="1" customHeight="1" x14ac:dyDescent="0.2">
      <c r="A1152" s="309">
        <v>1</v>
      </c>
      <c r="B1152" s="23"/>
      <c r="C1152" s="310" t="s">
        <v>41</v>
      </c>
      <c r="D1152" s="11" t="s">
        <v>107</v>
      </c>
      <c r="E1152" s="504">
        <v>2003</v>
      </c>
      <c r="F1152" s="385">
        <v>18</v>
      </c>
      <c r="G1152" s="89">
        <v>520</v>
      </c>
      <c r="H1152" s="90">
        <v>14</v>
      </c>
      <c r="I1152" s="91">
        <v>534</v>
      </c>
      <c r="J1152" s="62">
        <v>338</v>
      </c>
      <c r="K1152" s="95">
        <v>24</v>
      </c>
      <c r="L1152" s="96">
        <v>362</v>
      </c>
      <c r="M1152" s="75">
        <v>65</v>
      </c>
      <c r="N1152" s="75">
        <v>1982</v>
      </c>
      <c r="O1152" s="195"/>
      <c r="P1152" s="26"/>
      <c r="Q1152" s="5"/>
      <c r="R1152" s="4"/>
      <c r="S1152" s="4"/>
      <c r="T1152" s="5"/>
      <c r="U1152" s="4"/>
      <c r="V1152" s="4"/>
      <c r="W1152" s="6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485"/>
    </row>
    <row r="1153" spans="1:34" s="191" customFormat="1" ht="12" hidden="1" customHeight="1" x14ac:dyDescent="0.2">
      <c r="A1153" s="309">
        <v>1</v>
      </c>
      <c r="B1153" s="15"/>
      <c r="C1153" s="310" t="s">
        <v>41</v>
      </c>
      <c r="D1153" s="11" t="s">
        <v>107</v>
      </c>
      <c r="E1153" s="507">
        <v>2004</v>
      </c>
      <c r="F1153" s="385">
        <v>19</v>
      </c>
      <c r="G1153" s="444">
        <v>508</v>
      </c>
      <c r="H1153" s="445">
        <v>68</v>
      </c>
      <c r="I1153" s="446">
        <v>576</v>
      </c>
      <c r="J1153" s="444">
        <v>409</v>
      </c>
      <c r="K1153" s="445">
        <v>8</v>
      </c>
      <c r="L1153" s="446">
        <v>417</v>
      </c>
      <c r="M1153" s="75">
        <v>17</v>
      </c>
      <c r="N1153" s="75">
        <v>2382</v>
      </c>
      <c r="O1153" s="195"/>
      <c r="P1153" s="34"/>
      <c r="Q1153" s="13"/>
      <c r="R1153" s="12"/>
      <c r="S1153" s="12"/>
      <c r="T1153" s="13"/>
      <c r="U1153" s="12"/>
      <c r="V1153" s="12"/>
      <c r="W1153" s="14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485"/>
    </row>
    <row r="1154" spans="1:34" s="191" customFormat="1" ht="12" hidden="1" customHeight="1" x14ac:dyDescent="0.2">
      <c r="A1154" s="309">
        <v>1</v>
      </c>
      <c r="B1154" s="15"/>
      <c r="C1154" s="310" t="s">
        <v>41</v>
      </c>
      <c r="D1154" s="3" t="s">
        <v>232</v>
      </c>
      <c r="E1154" s="502">
        <v>2006</v>
      </c>
      <c r="F1154" s="385">
        <v>20</v>
      </c>
      <c r="G1154" s="444">
        <v>593</v>
      </c>
      <c r="H1154" s="445">
        <v>109</v>
      </c>
      <c r="I1154" s="446">
        <v>702</v>
      </c>
      <c r="J1154" s="444">
        <v>390</v>
      </c>
      <c r="K1154" s="445">
        <v>34</v>
      </c>
      <c r="L1154" s="446">
        <v>423</v>
      </c>
      <c r="M1154" s="75">
        <v>184</v>
      </c>
      <c r="N1154" s="75">
        <v>3089</v>
      </c>
      <c r="O1154" s="195"/>
      <c r="P1154" s="34"/>
      <c r="Q1154" s="13"/>
      <c r="R1154" s="12"/>
      <c r="S1154" s="12"/>
      <c r="T1154" s="13"/>
      <c r="U1154" s="12"/>
      <c r="V1154" s="12"/>
      <c r="W1154" s="14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485"/>
    </row>
    <row r="1155" spans="1:34" s="191" customFormat="1" ht="12" hidden="1" customHeight="1" x14ac:dyDescent="0.2">
      <c r="A1155" s="309">
        <v>1</v>
      </c>
      <c r="B1155" s="15"/>
      <c r="C1155" s="310" t="s">
        <v>41</v>
      </c>
      <c r="D1155" s="3" t="s">
        <v>232</v>
      </c>
      <c r="E1155" s="502">
        <v>2007</v>
      </c>
      <c r="F1155" s="385">
        <v>21</v>
      </c>
      <c r="G1155" s="444">
        <v>759</v>
      </c>
      <c r="H1155" s="445">
        <v>126</v>
      </c>
      <c r="I1155" s="446">
        <v>885</v>
      </c>
      <c r="J1155" s="444">
        <v>405</v>
      </c>
      <c r="K1155" s="445">
        <v>26</v>
      </c>
      <c r="L1155" s="446">
        <v>431</v>
      </c>
      <c r="M1155" s="75">
        <v>87</v>
      </c>
      <c r="N1155" s="75">
        <v>3432</v>
      </c>
      <c r="O1155" s="195"/>
      <c r="P1155" s="34"/>
      <c r="Q1155" s="12"/>
      <c r="R1155" s="12"/>
      <c r="S1155" s="12"/>
      <c r="T1155" s="12"/>
      <c r="U1155" s="12"/>
      <c r="V1155" s="12"/>
      <c r="W1155" s="12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485"/>
    </row>
    <row r="1156" spans="1:34" s="191" customFormat="1" ht="12" hidden="1" customHeight="1" x14ac:dyDescent="0.2">
      <c r="A1156" s="309">
        <v>1</v>
      </c>
      <c r="B1156" s="15"/>
      <c r="C1156" s="310" t="s">
        <v>41</v>
      </c>
      <c r="D1156" s="3" t="s">
        <v>232</v>
      </c>
      <c r="E1156" s="502">
        <v>2008</v>
      </c>
      <c r="F1156" s="385">
        <v>22</v>
      </c>
      <c r="G1156" s="444">
        <v>599</v>
      </c>
      <c r="H1156" s="445">
        <v>119</v>
      </c>
      <c r="I1156" s="446">
        <v>718</v>
      </c>
      <c r="J1156" s="444">
        <v>590</v>
      </c>
      <c r="K1156" s="445">
        <v>49</v>
      </c>
      <c r="L1156" s="446">
        <v>639</v>
      </c>
      <c r="M1156" s="75">
        <v>58</v>
      </c>
      <c r="N1156" s="75">
        <v>4013</v>
      </c>
      <c r="O1156" s="195" t="s">
        <v>5</v>
      </c>
      <c r="P1156" s="34"/>
      <c r="Q1156" s="12"/>
      <c r="R1156" s="12"/>
      <c r="S1156" s="12"/>
      <c r="T1156" s="12"/>
      <c r="U1156" s="12"/>
      <c r="V1156" s="12"/>
      <c r="W1156" s="12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485"/>
    </row>
    <row r="1157" spans="1:34" s="191" customFormat="1" ht="12" customHeight="1" x14ac:dyDescent="0.2">
      <c r="A1157" s="309">
        <v>1</v>
      </c>
      <c r="B1157" s="15"/>
      <c r="C1157" s="310" t="s">
        <v>41</v>
      </c>
      <c r="D1157" s="3" t="s">
        <v>232</v>
      </c>
      <c r="E1157" s="502">
        <v>2009</v>
      </c>
      <c r="F1157" s="385">
        <v>23</v>
      </c>
      <c r="G1157" s="444">
        <v>441</v>
      </c>
      <c r="H1157" s="445">
        <v>86</v>
      </c>
      <c r="I1157" s="446">
        <v>527</v>
      </c>
      <c r="J1157" s="444">
        <v>519</v>
      </c>
      <c r="K1157" s="447">
        <v>45</v>
      </c>
      <c r="L1157" s="446">
        <v>564</v>
      </c>
      <c r="M1157" s="75">
        <v>433</v>
      </c>
      <c r="N1157" s="75">
        <v>4144</v>
      </c>
      <c r="O1157" s="195"/>
      <c r="P1157" s="34"/>
      <c r="Q1157" s="12"/>
      <c r="R1157" s="12"/>
      <c r="S1157" s="12"/>
      <c r="T1157" s="12"/>
      <c r="U1157" s="12"/>
      <c r="V1157" s="12"/>
      <c r="W1157" s="12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485"/>
    </row>
    <row r="1158" spans="1:34" s="191" customFormat="1" ht="12" customHeight="1" x14ac:dyDescent="0.2">
      <c r="A1158" s="309">
        <v>1</v>
      </c>
      <c r="B1158" s="15"/>
      <c r="C1158" s="310"/>
      <c r="D1158" s="71" t="s">
        <v>233</v>
      </c>
      <c r="E1158" s="503">
        <v>2010</v>
      </c>
      <c r="F1158" s="385">
        <v>24</v>
      </c>
      <c r="G1158" s="444">
        <v>530</v>
      </c>
      <c r="H1158" s="445">
        <v>51</v>
      </c>
      <c r="I1158" s="446">
        <f>SUM(H1158,G1158)</f>
        <v>581</v>
      </c>
      <c r="J1158" s="444">
        <v>627</v>
      </c>
      <c r="K1158" s="447">
        <v>53</v>
      </c>
      <c r="L1158" s="446">
        <f>SUM(K1158,J1158)</f>
        <v>680</v>
      </c>
      <c r="M1158" s="77">
        <v>1079</v>
      </c>
      <c r="N1158" s="77">
        <v>3745</v>
      </c>
      <c r="O1158" s="195"/>
      <c r="P1158" s="34"/>
      <c r="Q1158" s="12"/>
      <c r="R1158" s="12"/>
      <c r="S1158" s="12"/>
      <c r="T1158" s="12"/>
      <c r="U1158" s="12"/>
      <c r="V1158" s="12"/>
      <c r="W1158" s="12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476"/>
    </row>
    <row r="1159" spans="1:34" s="485" customFormat="1" ht="12" customHeight="1" x14ac:dyDescent="0.2">
      <c r="A1159" s="309"/>
      <c r="B1159" s="15"/>
      <c r="C1159" s="310"/>
      <c r="D1159" s="11"/>
      <c r="E1159" s="503">
        <v>2011</v>
      </c>
      <c r="F1159" s="385"/>
      <c r="G1159" s="444">
        <v>374</v>
      </c>
      <c r="H1159" s="445">
        <v>78</v>
      </c>
      <c r="I1159" s="446">
        <f>SUM(H1159,G1159)</f>
        <v>452</v>
      </c>
      <c r="J1159" s="444">
        <v>484</v>
      </c>
      <c r="K1159" s="447">
        <v>87</v>
      </c>
      <c r="L1159" s="446">
        <f>SUM(K1159,J1159)</f>
        <v>571</v>
      </c>
      <c r="M1159" s="77">
        <v>394</v>
      </c>
      <c r="N1159" s="77">
        <v>3922</v>
      </c>
      <c r="O1159" s="577"/>
      <c r="P1159" s="301"/>
      <c r="Q1159" s="303"/>
      <c r="R1159" s="303"/>
      <c r="S1159" s="303"/>
      <c r="T1159" s="303"/>
      <c r="U1159" s="303"/>
      <c r="V1159" s="303"/>
      <c r="W1159" s="303"/>
      <c r="X1159" s="64"/>
      <c r="Y1159" s="64"/>
      <c r="Z1159" s="64"/>
      <c r="AA1159" s="64"/>
      <c r="AB1159" s="64"/>
      <c r="AC1159" s="64"/>
      <c r="AD1159" s="64"/>
      <c r="AE1159" s="64"/>
      <c r="AF1159" s="64"/>
      <c r="AG1159" s="64"/>
      <c r="AH1159" s="476">
        <f>N1158+L1159-M1159</f>
        <v>3922</v>
      </c>
    </row>
    <row r="1160" spans="1:34" s="485" customFormat="1" ht="12" customHeight="1" x14ac:dyDescent="0.2">
      <c r="A1160" s="309"/>
      <c r="B1160" s="15"/>
      <c r="C1160" s="310"/>
      <c r="D1160" s="11"/>
      <c r="E1160" s="503" t="s">
        <v>383</v>
      </c>
      <c r="F1160" s="385"/>
      <c r="G1160" s="376">
        <v>558</v>
      </c>
      <c r="H1160" s="377">
        <v>133</v>
      </c>
      <c r="I1160" s="378">
        <v>691</v>
      </c>
      <c r="J1160" s="379">
        <v>409</v>
      </c>
      <c r="K1160" s="377">
        <v>57</v>
      </c>
      <c r="L1160" s="378">
        <v>466</v>
      </c>
      <c r="M1160" s="380">
        <v>203</v>
      </c>
      <c r="N1160" s="380">
        <v>4185</v>
      </c>
      <c r="O1160" s="577"/>
      <c r="P1160" s="301"/>
      <c r="Q1160" s="303"/>
      <c r="R1160" s="303"/>
      <c r="S1160" s="303"/>
      <c r="T1160" s="303"/>
      <c r="U1160" s="303"/>
      <c r="V1160" s="303"/>
      <c r="W1160" s="303"/>
      <c r="X1160" s="64"/>
      <c r="Y1160" s="64"/>
      <c r="Z1160" s="64"/>
      <c r="AA1160" s="64"/>
      <c r="AB1160" s="64"/>
      <c r="AC1160" s="64"/>
      <c r="AD1160" s="64"/>
      <c r="AE1160" s="64"/>
      <c r="AF1160" s="64"/>
      <c r="AG1160" s="64"/>
      <c r="AH1160" s="476">
        <f>N1159+L1160-M1160</f>
        <v>4185</v>
      </c>
    </row>
    <row r="1161" spans="1:34" s="485" customFormat="1" ht="12" customHeight="1" x14ac:dyDescent="0.2">
      <c r="A1161" s="309"/>
      <c r="B1161" s="15"/>
      <c r="C1161" s="310"/>
      <c r="D1161" s="11"/>
      <c r="E1161" s="503">
        <v>2013</v>
      </c>
      <c r="F1161" s="385"/>
      <c r="G1161" s="377">
        <v>434</v>
      </c>
      <c r="H1161" s="377">
        <v>121</v>
      </c>
      <c r="I1161" s="378">
        <v>555</v>
      </c>
      <c r="J1161" s="379">
        <v>401</v>
      </c>
      <c r="K1161" s="377">
        <v>57</v>
      </c>
      <c r="L1161" s="378">
        <v>458</v>
      </c>
      <c r="M1161" s="380">
        <v>493</v>
      </c>
      <c r="N1161" s="380">
        <v>4150</v>
      </c>
      <c r="O1161" s="577"/>
      <c r="P1161" s="301"/>
      <c r="Q1161" s="303"/>
      <c r="R1161" s="303"/>
      <c r="S1161" s="303"/>
      <c r="T1161" s="303"/>
      <c r="U1161" s="303"/>
      <c r="V1161" s="303"/>
      <c r="W1161" s="303"/>
      <c r="X1161" s="64"/>
      <c r="Y1161" s="64"/>
      <c r="Z1161" s="64"/>
      <c r="AA1161" s="64"/>
      <c r="AB1161" s="64"/>
      <c r="AC1161" s="64"/>
      <c r="AD1161" s="64"/>
      <c r="AE1161" s="64"/>
      <c r="AF1161" s="64"/>
      <c r="AG1161" s="64"/>
      <c r="AH1161" s="476"/>
    </row>
    <row r="1162" spans="1:34" ht="6.75" customHeight="1" x14ac:dyDescent="0.2"/>
    <row r="1163" spans="1:34" s="191" customFormat="1" ht="12" hidden="1" customHeight="1" x14ac:dyDescent="0.2">
      <c r="A1163" s="309">
        <v>1</v>
      </c>
      <c r="B1163" s="23" t="s">
        <v>120</v>
      </c>
      <c r="C1163" s="310"/>
      <c r="D1163" s="3" t="s">
        <v>108</v>
      </c>
      <c r="E1163" s="503">
        <v>1984</v>
      </c>
      <c r="F1163" s="385">
        <v>26</v>
      </c>
      <c r="G1163" s="444">
        <v>20</v>
      </c>
      <c r="H1163" s="445">
        <v>34</v>
      </c>
      <c r="I1163" s="446">
        <v>54</v>
      </c>
      <c r="J1163" s="444">
        <v>10</v>
      </c>
      <c r="K1163" s="445">
        <v>8</v>
      </c>
      <c r="L1163" s="446">
        <v>18</v>
      </c>
      <c r="M1163" s="77">
        <v>17</v>
      </c>
      <c r="N1163" s="77">
        <v>167</v>
      </c>
      <c r="O1163" s="194"/>
      <c r="P1163" s="31">
        <v>315</v>
      </c>
      <c r="Q1163" s="5">
        <v>0.24324324324324326</v>
      </c>
      <c r="R1163" s="4">
        <v>-0.66666666666666663</v>
      </c>
      <c r="S1163" s="4">
        <v>0.11627906976744186</v>
      </c>
      <c r="T1163" s="5">
        <v>0</v>
      </c>
      <c r="U1163" s="4">
        <v>0.33333333333333331</v>
      </c>
      <c r="V1163" s="4">
        <v>4.5454545454545456E-2</v>
      </c>
      <c r="W1163" s="6">
        <v>-2.1739130434782608E-2</v>
      </c>
      <c r="X1163" s="23"/>
      <c r="Y1163" s="23"/>
      <c r="Z1163" s="23"/>
      <c r="AA1163" s="23"/>
      <c r="AB1163" s="23"/>
      <c r="AC1163" s="23"/>
      <c r="AD1163" s="23"/>
      <c r="AE1163" s="23"/>
      <c r="AF1163" s="23"/>
      <c r="AG1163" s="23"/>
      <c r="AH1163" s="485"/>
    </row>
    <row r="1164" spans="1:34" s="191" customFormat="1" ht="12" hidden="1" customHeight="1" x14ac:dyDescent="0.2">
      <c r="A1164" s="309">
        <v>1</v>
      </c>
      <c r="B1164" s="23" t="s">
        <v>120</v>
      </c>
      <c r="C1164" s="30" t="s">
        <v>42</v>
      </c>
      <c r="D1164" s="3" t="s">
        <v>108</v>
      </c>
      <c r="E1164" s="503">
        <v>1985</v>
      </c>
      <c r="F1164" s="385">
        <v>27</v>
      </c>
      <c r="G1164" s="444">
        <v>23</v>
      </c>
      <c r="H1164" s="445">
        <v>22</v>
      </c>
      <c r="I1164" s="446">
        <v>45</v>
      </c>
      <c r="J1164" s="444">
        <v>8</v>
      </c>
      <c r="K1164" s="445">
        <v>35</v>
      </c>
      <c r="L1164" s="446">
        <v>43</v>
      </c>
      <c r="M1164" s="77">
        <v>21</v>
      </c>
      <c r="N1164" s="77">
        <v>189</v>
      </c>
      <c r="O1164" s="194"/>
      <c r="P1164" s="31">
        <v>323</v>
      </c>
      <c r="Q1164" s="5">
        <v>-0.10869565217391304</v>
      </c>
      <c r="R1164" s="4">
        <v>0</v>
      </c>
      <c r="S1164" s="4">
        <v>-0.10416666666666667</v>
      </c>
      <c r="T1164" s="5">
        <v>0.21052631578947367</v>
      </c>
      <c r="U1164" s="4">
        <v>0</v>
      </c>
      <c r="V1164" s="4">
        <v>0.17391304347826086</v>
      </c>
      <c r="W1164" s="6">
        <v>2.5396825396825397E-2</v>
      </c>
      <c r="X1164" s="23"/>
      <c r="Y1164" s="23"/>
      <c r="Z1164" s="23"/>
      <c r="AA1164" s="23"/>
      <c r="AB1164" s="23"/>
      <c r="AC1164" s="23"/>
      <c r="AD1164" s="23"/>
      <c r="AE1164" s="23"/>
      <c r="AF1164" s="23"/>
      <c r="AG1164" s="23"/>
      <c r="AH1164" s="485"/>
    </row>
    <row r="1165" spans="1:34" s="191" customFormat="1" ht="12" hidden="1" customHeight="1" x14ac:dyDescent="0.2">
      <c r="A1165" s="309">
        <v>1</v>
      </c>
      <c r="B1165" s="23" t="s">
        <v>120</v>
      </c>
      <c r="C1165" s="30" t="s">
        <v>42</v>
      </c>
      <c r="D1165" s="3" t="s">
        <v>108</v>
      </c>
      <c r="E1165" s="503">
        <v>1986</v>
      </c>
      <c r="F1165" s="385">
        <v>28</v>
      </c>
      <c r="G1165" s="444">
        <v>32</v>
      </c>
      <c r="H1165" s="445">
        <v>60</v>
      </c>
      <c r="I1165" s="446">
        <v>92</v>
      </c>
      <c r="J1165" s="444">
        <v>11</v>
      </c>
      <c r="K1165" s="445">
        <v>41</v>
      </c>
      <c r="L1165" s="446">
        <v>52</v>
      </c>
      <c r="M1165" s="77">
        <v>20</v>
      </c>
      <c r="N1165" s="77">
        <v>221</v>
      </c>
      <c r="O1165" s="194"/>
      <c r="P1165" s="31">
        <v>339</v>
      </c>
      <c r="Q1165" s="5">
        <v>-0.36585365853658536</v>
      </c>
      <c r="R1165" s="4">
        <v>4.5</v>
      </c>
      <c r="S1165" s="4">
        <v>-0.13953488372093023</v>
      </c>
      <c r="T1165" s="5">
        <v>0.43478260869565216</v>
      </c>
      <c r="U1165" s="4">
        <v>-0.75</v>
      </c>
      <c r="V1165" s="4">
        <v>0.25925925925925924</v>
      </c>
      <c r="W1165" s="6">
        <v>4.0247678018575851E-2</v>
      </c>
      <c r="X1165" s="23"/>
      <c r="Y1165" s="23"/>
      <c r="Z1165" s="23"/>
      <c r="AA1165" s="23"/>
      <c r="AB1165" s="23"/>
      <c r="AC1165" s="23"/>
      <c r="AD1165" s="23"/>
      <c r="AE1165" s="23"/>
      <c r="AF1165" s="23"/>
      <c r="AG1165" s="23"/>
      <c r="AH1165" s="485"/>
    </row>
    <row r="1166" spans="1:34" s="191" customFormat="1" ht="12" hidden="1" customHeight="1" x14ac:dyDescent="0.2">
      <c r="A1166" s="309">
        <v>1</v>
      </c>
      <c r="B1166" s="23" t="s">
        <v>120</v>
      </c>
      <c r="C1166" s="30" t="s">
        <v>42</v>
      </c>
      <c r="D1166" s="3" t="s">
        <v>108</v>
      </c>
      <c r="E1166" s="503">
        <v>1987</v>
      </c>
      <c r="F1166" s="385">
        <v>29</v>
      </c>
      <c r="G1166" s="444">
        <v>33</v>
      </c>
      <c r="H1166" s="445">
        <v>36</v>
      </c>
      <c r="I1166" s="446">
        <v>69</v>
      </c>
      <c r="J1166" s="444">
        <v>16</v>
      </c>
      <c r="K1166" s="445">
        <v>21</v>
      </c>
      <c r="L1166" s="446">
        <v>37</v>
      </c>
      <c r="M1166" s="77">
        <v>9</v>
      </c>
      <c r="N1166" s="77">
        <v>249</v>
      </c>
      <c r="O1166" s="194"/>
      <c r="P1166" s="31">
        <v>329</v>
      </c>
      <c r="Q1166" s="5">
        <v>0.15384615384615385</v>
      </c>
      <c r="R1166" s="4">
        <v>-0.63636363636363635</v>
      </c>
      <c r="S1166" s="4">
        <v>-8.1081081081081086E-2</v>
      </c>
      <c r="T1166" s="5">
        <v>-0.12121212121212122</v>
      </c>
      <c r="U1166" s="4">
        <v>4</v>
      </c>
      <c r="V1166" s="4">
        <v>0</v>
      </c>
      <c r="W1166" s="6">
        <v>-2.0833333333333332E-2</v>
      </c>
      <c r="X1166" s="23"/>
      <c r="Y1166" s="23">
        <v>2002</v>
      </c>
      <c r="Z1166" s="23">
        <v>30</v>
      </c>
      <c r="AA1166" s="23">
        <v>4</v>
      </c>
      <c r="AB1166" s="23">
        <v>34</v>
      </c>
      <c r="AC1166" s="23">
        <v>29</v>
      </c>
      <c r="AD1166" s="23">
        <v>5</v>
      </c>
      <c r="AE1166" s="23">
        <v>34</v>
      </c>
      <c r="AF1166" s="23">
        <v>41</v>
      </c>
      <c r="AG1166" s="23">
        <v>329</v>
      </c>
      <c r="AH1166" s="485"/>
    </row>
    <row r="1167" spans="1:34" s="191" customFormat="1" ht="12" hidden="1" customHeight="1" x14ac:dyDescent="0.2">
      <c r="A1167" s="309">
        <v>1</v>
      </c>
      <c r="B1167" s="23" t="s">
        <v>120</v>
      </c>
      <c r="C1167" s="30" t="s">
        <v>42</v>
      </c>
      <c r="D1167" s="3" t="s">
        <v>108</v>
      </c>
      <c r="E1167" s="503">
        <v>1988</v>
      </c>
      <c r="F1167" s="385">
        <v>30</v>
      </c>
      <c r="G1167" s="444">
        <v>30</v>
      </c>
      <c r="H1167" s="445">
        <v>51</v>
      </c>
      <c r="I1167" s="446">
        <v>81</v>
      </c>
      <c r="J1167" s="444">
        <v>16</v>
      </c>
      <c r="K1167" s="445">
        <v>34</v>
      </c>
      <c r="L1167" s="446">
        <v>50</v>
      </c>
      <c r="M1167" s="77">
        <v>37</v>
      </c>
      <c r="N1167" s="77">
        <v>262</v>
      </c>
      <c r="O1167" s="194"/>
      <c r="P1167" s="31"/>
      <c r="Q1167" s="5"/>
      <c r="R1167" s="4"/>
      <c r="S1167" s="4"/>
      <c r="T1167" s="5"/>
      <c r="U1167" s="4"/>
      <c r="V1167" s="4"/>
      <c r="W1167" s="6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485"/>
    </row>
    <row r="1168" spans="1:34" s="191" customFormat="1" ht="12" hidden="1" customHeight="1" x14ac:dyDescent="0.2">
      <c r="A1168" s="309">
        <v>1</v>
      </c>
      <c r="B1168" s="23" t="s">
        <v>120</v>
      </c>
      <c r="C1168" s="30" t="s">
        <v>42</v>
      </c>
      <c r="D1168" s="3" t="s">
        <v>108</v>
      </c>
      <c r="E1168" s="503">
        <v>1989</v>
      </c>
      <c r="F1168" s="385">
        <v>31</v>
      </c>
      <c r="G1168" s="444">
        <v>34</v>
      </c>
      <c r="H1168" s="445">
        <v>29</v>
      </c>
      <c r="I1168" s="446">
        <v>63</v>
      </c>
      <c r="J1168" s="444">
        <v>16</v>
      </c>
      <c r="K1168" s="445">
        <v>43</v>
      </c>
      <c r="L1168" s="446">
        <v>59</v>
      </c>
      <c r="M1168" s="77">
        <v>27</v>
      </c>
      <c r="N1168" s="77">
        <v>294</v>
      </c>
      <c r="O1168" s="194"/>
      <c r="P1168" s="31"/>
      <c r="Q1168" s="5"/>
      <c r="R1168" s="4"/>
      <c r="S1168" s="4"/>
      <c r="T1168" s="5"/>
      <c r="U1168" s="4"/>
      <c r="V1168" s="4"/>
      <c r="W1168" s="6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485"/>
    </row>
    <row r="1169" spans="1:34" s="191" customFormat="1" ht="12" hidden="1" customHeight="1" x14ac:dyDescent="0.2">
      <c r="A1169" s="309">
        <v>1</v>
      </c>
      <c r="B1169" s="23" t="s">
        <v>120</v>
      </c>
      <c r="C1169" s="30" t="s">
        <v>42</v>
      </c>
      <c r="D1169" s="3" t="s">
        <v>108</v>
      </c>
      <c r="E1169" s="503">
        <v>1990</v>
      </c>
      <c r="F1169" s="385">
        <v>32</v>
      </c>
      <c r="G1169" s="62">
        <v>25</v>
      </c>
      <c r="H1169" s="95">
        <v>64</v>
      </c>
      <c r="I1169" s="96">
        <v>89</v>
      </c>
      <c r="J1169" s="62">
        <v>15</v>
      </c>
      <c r="K1169" s="95">
        <v>49</v>
      </c>
      <c r="L1169" s="96">
        <v>64</v>
      </c>
      <c r="M1169" s="75">
        <v>28</v>
      </c>
      <c r="N1169" s="76">
        <v>330</v>
      </c>
      <c r="O1169" s="194"/>
      <c r="P1169" s="31"/>
      <c r="Q1169" s="5"/>
      <c r="R1169" s="4"/>
      <c r="S1169" s="4"/>
      <c r="T1169" s="5"/>
      <c r="U1169" s="4"/>
      <c r="V1169" s="4"/>
      <c r="W1169" s="6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485"/>
    </row>
    <row r="1170" spans="1:34" s="191" customFormat="1" ht="12" hidden="1" customHeight="1" x14ac:dyDescent="0.2">
      <c r="A1170" s="309">
        <v>1</v>
      </c>
      <c r="B1170" s="23" t="s">
        <v>120</v>
      </c>
      <c r="C1170" s="30" t="s">
        <v>42</v>
      </c>
      <c r="D1170" s="3" t="s">
        <v>108</v>
      </c>
      <c r="E1170" s="503">
        <v>1991</v>
      </c>
      <c r="F1170" s="385">
        <v>33</v>
      </c>
      <c r="G1170" s="62">
        <v>61</v>
      </c>
      <c r="H1170" s="95">
        <v>47</v>
      </c>
      <c r="I1170" s="96">
        <v>108</v>
      </c>
      <c r="J1170" s="62">
        <v>16</v>
      </c>
      <c r="K1170" s="95">
        <v>37</v>
      </c>
      <c r="L1170" s="96">
        <v>53</v>
      </c>
      <c r="M1170" s="75">
        <v>56</v>
      </c>
      <c r="N1170" s="76">
        <v>327</v>
      </c>
      <c r="O1170" s="194"/>
      <c r="P1170" s="31"/>
      <c r="Q1170" s="5"/>
      <c r="R1170" s="4"/>
      <c r="S1170" s="4"/>
      <c r="T1170" s="5"/>
      <c r="U1170" s="4"/>
      <c r="V1170" s="4"/>
      <c r="W1170" s="6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485"/>
    </row>
    <row r="1171" spans="1:34" s="191" customFormat="1" ht="12" hidden="1" customHeight="1" x14ac:dyDescent="0.2">
      <c r="A1171" s="309">
        <v>1</v>
      </c>
      <c r="B1171" s="23" t="s">
        <v>120</v>
      </c>
      <c r="C1171" s="30" t="s">
        <v>42</v>
      </c>
      <c r="D1171" s="3" t="s">
        <v>108</v>
      </c>
      <c r="E1171" s="503">
        <v>1992</v>
      </c>
      <c r="F1171" s="385">
        <v>34</v>
      </c>
      <c r="G1171" s="62">
        <v>78</v>
      </c>
      <c r="H1171" s="95">
        <v>49</v>
      </c>
      <c r="I1171" s="96">
        <v>127</v>
      </c>
      <c r="J1171" s="62">
        <v>10</v>
      </c>
      <c r="K1171" s="95">
        <v>30</v>
      </c>
      <c r="L1171" s="96">
        <v>40</v>
      </c>
      <c r="M1171" s="75">
        <v>40</v>
      </c>
      <c r="N1171" s="76">
        <v>327</v>
      </c>
      <c r="O1171" s="194"/>
      <c r="P1171" s="31"/>
      <c r="Q1171" s="5"/>
      <c r="R1171" s="4"/>
      <c r="S1171" s="4"/>
      <c r="T1171" s="5"/>
      <c r="U1171" s="4"/>
      <c r="V1171" s="4"/>
      <c r="W1171" s="6"/>
      <c r="X1171" s="23"/>
      <c r="Y1171" s="23"/>
      <c r="Z1171" s="23"/>
      <c r="AA1171" s="23"/>
      <c r="AB1171" s="23"/>
      <c r="AC1171" s="23"/>
      <c r="AD1171" s="23"/>
      <c r="AE1171" s="23"/>
      <c r="AF1171" s="23"/>
      <c r="AG1171" s="23"/>
      <c r="AH1171" s="485"/>
    </row>
    <row r="1172" spans="1:34" s="191" customFormat="1" ht="12" hidden="1" customHeight="1" x14ac:dyDescent="0.2">
      <c r="A1172" s="309">
        <v>1</v>
      </c>
      <c r="B1172" s="23" t="s">
        <v>120</v>
      </c>
      <c r="C1172" s="30" t="s">
        <v>42</v>
      </c>
      <c r="D1172" s="3" t="s">
        <v>108</v>
      </c>
      <c r="E1172" s="503">
        <v>1993</v>
      </c>
      <c r="F1172" s="385">
        <v>35</v>
      </c>
      <c r="G1172" s="62">
        <v>36</v>
      </c>
      <c r="H1172" s="95">
        <v>70</v>
      </c>
      <c r="I1172" s="96">
        <v>106</v>
      </c>
      <c r="J1172" s="62">
        <v>23</v>
      </c>
      <c r="K1172" s="95">
        <v>57</v>
      </c>
      <c r="L1172" s="96">
        <v>80</v>
      </c>
      <c r="M1172" s="75">
        <v>36</v>
      </c>
      <c r="N1172" s="76">
        <v>371</v>
      </c>
      <c r="O1172" s="194"/>
      <c r="P1172" s="31"/>
      <c r="Q1172" s="5"/>
      <c r="R1172" s="4"/>
      <c r="S1172" s="4"/>
      <c r="T1172" s="5"/>
      <c r="U1172" s="4"/>
      <c r="V1172" s="4"/>
      <c r="W1172" s="6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485"/>
    </row>
    <row r="1173" spans="1:34" s="191" customFormat="1" ht="12" hidden="1" customHeight="1" x14ac:dyDescent="0.2">
      <c r="A1173" s="309">
        <v>1</v>
      </c>
      <c r="B1173" s="23" t="s">
        <v>120</v>
      </c>
      <c r="C1173" s="30" t="s">
        <v>42</v>
      </c>
      <c r="D1173" s="3" t="s">
        <v>108</v>
      </c>
      <c r="E1173" s="503">
        <v>1994</v>
      </c>
      <c r="F1173" s="385">
        <v>36</v>
      </c>
      <c r="G1173" s="62">
        <v>55</v>
      </c>
      <c r="H1173" s="95">
        <v>99</v>
      </c>
      <c r="I1173" s="96">
        <v>154</v>
      </c>
      <c r="J1173" s="62">
        <v>20</v>
      </c>
      <c r="K1173" s="95">
        <v>34</v>
      </c>
      <c r="L1173" s="96">
        <v>54</v>
      </c>
      <c r="M1173" s="75">
        <v>39</v>
      </c>
      <c r="N1173" s="76">
        <v>386</v>
      </c>
      <c r="O1173" s="194"/>
      <c r="P1173" s="31"/>
      <c r="Q1173" s="5"/>
      <c r="R1173" s="4"/>
      <c r="S1173" s="4"/>
      <c r="T1173" s="5"/>
      <c r="U1173" s="4"/>
      <c r="V1173" s="4"/>
      <c r="W1173" s="6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485"/>
    </row>
    <row r="1174" spans="1:34" s="191" customFormat="1" ht="12" hidden="1" customHeight="1" x14ac:dyDescent="0.2">
      <c r="A1174" s="309">
        <v>1</v>
      </c>
      <c r="B1174" s="23" t="s">
        <v>120</v>
      </c>
      <c r="C1174" s="30" t="s">
        <v>42</v>
      </c>
      <c r="D1174" s="3" t="s">
        <v>108</v>
      </c>
      <c r="E1174" s="503">
        <v>1995</v>
      </c>
      <c r="F1174" s="385">
        <v>37</v>
      </c>
      <c r="G1174" s="62">
        <v>53</v>
      </c>
      <c r="H1174" s="95">
        <v>28</v>
      </c>
      <c r="I1174" s="96">
        <v>81</v>
      </c>
      <c r="J1174" s="62">
        <v>14</v>
      </c>
      <c r="K1174" s="95">
        <v>66</v>
      </c>
      <c r="L1174" s="96">
        <v>80</v>
      </c>
      <c r="M1174" s="75">
        <v>34</v>
      </c>
      <c r="N1174" s="76">
        <v>432</v>
      </c>
      <c r="O1174" s="194"/>
      <c r="P1174" s="31"/>
      <c r="Q1174" s="5"/>
      <c r="R1174" s="4"/>
      <c r="S1174" s="4"/>
      <c r="T1174" s="5"/>
      <c r="U1174" s="4"/>
      <c r="V1174" s="4"/>
      <c r="W1174" s="6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485"/>
    </row>
    <row r="1175" spans="1:34" s="191" customFormat="1" ht="12" hidden="1" customHeight="1" x14ac:dyDescent="0.2">
      <c r="A1175" s="309">
        <v>1</v>
      </c>
      <c r="B1175" s="23" t="s">
        <v>120</v>
      </c>
      <c r="C1175" s="30" t="s">
        <v>42</v>
      </c>
      <c r="D1175" s="3" t="s">
        <v>108</v>
      </c>
      <c r="E1175" s="503">
        <v>1996</v>
      </c>
      <c r="F1175" s="385">
        <v>38</v>
      </c>
      <c r="G1175" s="62">
        <v>34</v>
      </c>
      <c r="H1175" s="95">
        <v>10</v>
      </c>
      <c r="I1175" s="96">
        <v>44</v>
      </c>
      <c r="J1175" s="62">
        <v>17</v>
      </c>
      <c r="K1175" s="95">
        <v>40</v>
      </c>
      <c r="L1175" s="96">
        <v>57</v>
      </c>
      <c r="M1175" s="75">
        <v>54</v>
      </c>
      <c r="N1175" s="76">
        <v>435</v>
      </c>
      <c r="O1175" s="194"/>
      <c r="P1175" s="31"/>
      <c r="Q1175" s="5"/>
      <c r="R1175" s="4"/>
      <c r="S1175" s="4"/>
      <c r="T1175" s="5"/>
      <c r="U1175" s="4"/>
      <c r="V1175" s="4"/>
      <c r="W1175" s="6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485"/>
    </row>
    <row r="1176" spans="1:34" s="191" customFormat="1" ht="12" hidden="1" customHeight="1" thickBot="1" x14ac:dyDescent="0.25">
      <c r="A1176" s="309">
        <v>1</v>
      </c>
      <c r="B1176" s="23" t="s">
        <v>120</v>
      </c>
      <c r="C1176" s="30" t="s">
        <v>42</v>
      </c>
      <c r="D1176" s="3" t="s">
        <v>108</v>
      </c>
      <c r="E1176" s="503">
        <v>1997</v>
      </c>
      <c r="F1176" s="387">
        <v>39</v>
      </c>
      <c r="G1176" s="62">
        <v>61</v>
      </c>
      <c r="H1176" s="95">
        <v>7</v>
      </c>
      <c r="I1176" s="96">
        <v>68</v>
      </c>
      <c r="J1176" s="62">
        <v>25</v>
      </c>
      <c r="K1176" s="95">
        <v>14</v>
      </c>
      <c r="L1176" s="96">
        <v>39</v>
      </c>
      <c r="M1176" s="75">
        <v>119</v>
      </c>
      <c r="N1176" s="76">
        <v>355</v>
      </c>
      <c r="O1176" s="194"/>
      <c r="P1176" s="31"/>
      <c r="Q1176" s="5"/>
      <c r="R1176" s="4"/>
      <c r="S1176" s="4"/>
      <c r="T1176" s="5"/>
      <c r="U1176" s="4"/>
      <c r="V1176" s="4"/>
      <c r="W1176" s="6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485"/>
    </row>
    <row r="1177" spans="1:34" s="191" customFormat="1" ht="12" hidden="1" customHeight="1" x14ac:dyDescent="0.2">
      <c r="A1177" s="309">
        <v>1</v>
      </c>
      <c r="B1177" s="23" t="s">
        <v>120</v>
      </c>
      <c r="C1177" s="30" t="s">
        <v>42</v>
      </c>
      <c r="D1177" s="3" t="s">
        <v>108</v>
      </c>
      <c r="E1177" s="503">
        <v>1998</v>
      </c>
      <c r="F1177" s="385">
        <v>0</v>
      </c>
      <c r="G1177" s="62">
        <v>37</v>
      </c>
      <c r="H1177" s="95">
        <v>6</v>
      </c>
      <c r="I1177" s="96">
        <v>43</v>
      </c>
      <c r="J1177" s="62">
        <v>19</v>
      </c>
      <c r="K1177" s="95">
        <v>3</v>
      </c>
      <c r="L1177" s="96">
        <v>22</v>
      </c>
      <c r="M1177" s="76">
        <v>55</v>
      </c>
      <c r="N1177" s="76">
        <v>322</v>
      </c>
      <c r="O1177" s="194"/>
      <c r="P1177" s="31"/>
      <c r="Q1177" s="5"/>
      <c r="R1177" s="4"/>
      <c r="S1177" s="4"/>
      <c r="T1177" s="5"/>
      <c r="U1177" s="4"/>
      <c r="V1177" s="4"/>
      <c r="W1177" s="6"/>
      <c r="X1177" s="23"/>
      <c r="Y1177" s="23"/>
      <c r="Z1177" s="23"/>
      <c r="AA1177" s="23"/>
      <c r="AB1177" s="23"/>
      <c r="AC1177" s="23"/>
      <c r="AD1177" s="23"/>
      <c r="AE1177" s="23"/>
      <c r="AF1177" s="23"/>
      <c r="AG1177" s="23"/>
      <c r="AH1177" s="485"/>
    </row>
    <row r="1178" spans="1:34" s="191" customFormat="1" ht="12" hidden="1" customHeight="1" x14ac:dyDescent="0.2">
      <c r="A1178" s="309">
        <v>1</v>
      </c>
      <c r="B1178" s="23" t="s">
        <v>120</v>
      </c>
      <c r="C1178" s="30" t="s">
        <v>42</v>
      </c>
      <c r="D1178" s="3" t="s">
        <v>108</v>
      </c>
      <c r="E1178" s="503">
        <v>1999</v>
      </c>
      <c r="F1178" s="386">
        <v>1</v>
      </c>
      <c r="G1178" s="62">
        <v>46</v>
      </c>
      <c r="H1178" s="95">
        <v>2</v>
      </c>
      <c r="I1178" s="96">
        <v>48</v>
      </c>
      <c r="J1178" s="62">
        <v>19</v>
      </c>
      <c r="K1178" s="95">
        <v>4</v>
      </c>
      <c r="L1178" s="96">
        <v>23</v>
      </c>
      <c r="M1178" s="76">
        <v>30</v>
      </c>
      <c r="N1178" s="76">
        <v>315</v>
      </c>
      <c r="O1178" s="194"/>
      <c r="P1178" s="31"/>
      <c r="Q1178" s="5"/>
      <c r="R1178" s="4"/>
      <c r="S1178" s="4"/>
      <c r="T1178" s="5"/>
      <c r="U1178" s="4"/>
      <c r="V1178" s="4"/>
      <c r="W1178" s="6"/>
      <c r="X1178" s="23"/>
      <c r="Y1178" s="23"/>
      <c r="Z1178" s="23"/>
      <c r="AA1178" s="23"/>
      <c r="AB1178" s="23"/>
      <c r="AC1178" s="23"/>
      <c r="AD1178" s="23"/>
      <c r="AE1178" s="23"/>
      <c r="AF1178" s="23"/>
      <c r="AG1178" s="23"/>
      <c r="AH1178" s="485"/>
    </row>
    <row r="1179" spans="1:34" s="191" customFormat="1" ht="12" hidden="1" customHeight="1" x14ac:dyDescent="0.2">
      <c r="A1179" s="309">
        <v>1</v>
      </c>
      <c r="B1179" s="23" t="s">
        <v>120</v>
      </c>
      <c r="C1179" s="30" t="s">
        <v>42</v>
      </c>
      <c r="D1179" s="3" t="s">
        <v>108</v>
      </c>
      <c r="E1179" s="503">
        <v>2000</v>
      </c>
      <c r="F1179" s="386">
        <v>2</v>
      </c>
      <c r="G1179" s="62">
        <v>41</v>
      </c>
      <c r="H1179" s="95">
        <v>2</v>
      </c>
      <c r="I1179" s="96">
        <v>43</v>
      </c>
      <c r="J1179" s="62">
        <v>23</v>
      </c>
      <c r="K1179" s="95">
        <v>4</v>
      </c>
      <c r="L1179" s="96">
        <v>27</v>
      </c>
      <c r="M1179" s="76">
        <v>19</v>
      </c>
      <c r="N1179" s="76">
        <v>323</v>
      </c>
      <c r="O1179" s="194"/>
      <c r="P1179" s="31"/>
      <c r="Q1179" s="5"/>
      <c r="R1179" s="4"/>
      <c r="S1179" s="4"/>
      <c r="T1179" s="5"/>
      <c r="U1179" s="4"/>
      <c r="V1179" s="4"/>
      <c r="W1179" s="6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485"/>
    </row>
    <row r="1180" spans="1:34" s="191" customFormat="1" ht="12" hidden="1" customHeight="1" x14ac:dyDescent="0.2">
      <c r="A1180" s="309">
        <v>1</v>
      </c>
      <c r="B1180" s="23" t="s">
        <v>120</v>
      </c>
      <c r="C1180" s="30" t="s">
        <v>42</v>
      </c>
      <c r="D1180" s="3" t="s">
        <v>108</v>
      </c>
      <c r="E1180" s="503">
        <v>2001</v>
      </c>
      <c r="F1180" s="386">
        <v>3</v>
      </c>
      <c r="G1180" s="62">
        <v>26</v>
      </c>
      <c r="H1180" s="95">
        <v>11</v>
      </c>
      <c r="I1180" s="96">
        <v>37</v>
      </c>
      <c r="J1180" s="62">
        <v>33</v>
      </c>
      <c r="K1180" s="95">
        <v>1</v>
      </c>
      <c r="L1180" s="96">
        <v>34</v>
      </c>
      <c r="M1180" s="76">
        <v>18</v>
      </c>
      <c r="N1180" s="76">
        <v>336</v>
      </c>
      <c r="O1180" s="194" t="s">
        <v>5</v>
      </c>
      <c r="P1180" s="31"/>
      <c r="Q1180" s="5"/>
      <c r="R1180" s="4"/>
      <c r="S1180" s="4"/>
      <c r="T1180" s="5"/>
      <c r="U1180" s="4"/>
      <c r="V1180" s="4"/>
      <c r="W1180" s="6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485"/>
    </row>
    <row r="1181" spans="1:34" s="191" customFormat="1" ht="12" hidden="1" customHeight="1" x14ac:dyDescent="0.2">
      <c r="A1181" s="309">
        <v>1</v>
      </c>
      <c r="B1181" s="23" t="s">
        <v>120</v>
      </c>
      <c r="C1181" s="30" t="s">
        <v>42</v>
      </c>
      <c r="D1181" s="3" t="s">
        <v>108</v>
      </c>
      <c r="E1181" s="503">
        <v>2002</v>
      </c>
      <c r="F1181" s="386">
        <v>4</v>
      </c>
      <c r="G1181" s="62">
        <v>30</v>
      </c>
      <c r="H1181" s="95">
        <v>4</v>
      </c>
      <c r="I1181" s="96">
        <v>34</v>
      </c>
      <c r="J1181" s="62">
        <v>29</v>
      </c>
      <c r="K1181" s="95">
        <v>5</v>
      </c>
      <c r="L1181" s="96">
        <v>34</v>
      </c>
      <c r="M1181" s="76">
        <v>41</v>
      </c>
      <c r="N1181" s="76">
        <v>329</v>
      </c>
      <c r="O1181" s="194"/>
      <c r="P1181" s="31"/>
      <c r="Q1181" s="5"/>
      <c r="R1181" s="4"/>
      <c r="S1181" s="4"/>
      <c r="T1181" s="5"/>
      <c r="U1181" s="4"/>
      <c r="V1181" s="4"/>
      <c r="W1181" s="6"/>
      <c r="X1181" s="23"/>
      <c r="Y1181" s="23"/>
      <c r="Z1181" s="23"/>
      <c r="AA1181" s="23"/>
      <c r="AB1181" s="23"/>
      <c r="AC1181" s="23"/>
      <c r="AD1181" s="23"/>
      <c r="AE1181" s="23"/>
      <c r="AF1181" s="23"/>
      <c r="AG1181" s="23"/>
      <c r="AH1181" s="485"/>
    </row>
    <row r="1182" spans="1:34" s="191" customFormat="1" ht="12" hidden="1" customHeight="1" x14ac:dyDescent="0.2">
      <c r="A1182" s="309">
        <v>1</v>
      </c>
      <c r="B1182" s="23" t="s">
        <v>120</v>
      </c>
      <c r="C1182" s="30" t="s">
        <v>42</v>
      </c>
      <c r="D1182" s="3" t="s">
        <v>108</v>
      </c>
      <c r="E1182" s="503">
        <v>2003</v>
      </c>
      <c r="F1182" s="386">
        <v>5</v>
      </c>
      <c r="G1182" s="62">
        <v>35</v>
      </c>
      <c r="H1182" s="95">
        <v>4</v>
      </c>
      <c r="I1182" s="96">
        <v>39</v>
      </c>
      <c r="J1182" s="62">
        <v>23</v>
      </c>
      <c r="K1182" s="95">
        <v>7</v>
      </c>
      <c r="L1182" s="96">
        <v>30</v>
      </c>
      <c r="M1182" s="76">
        <v>51</v>
      </c>
      <c r="N1182" s="76">
        <v>287</v>
      </c>
      <c r="O1182" s="194" t="s">
        <v>5</v>
      </c>
      <c r="P1182" s="31"/>
      <c r="Q1182" s="5"/>
      <c r="R1182" s="4"/>
      <c r="S1182" s="4"/>
      <c r="T1182" s="5"/>
      <c r="U1182" s="4"/>
      <c r="V1182" s="4"/>
      <c r="W1182" s="6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485"/>
    </row>
    <row r="1183" spans="1:34" s="191" customFormat="1" ht="12" hidden="1" customHeight="1" thickBot="1" x14ac:dyDescent="0.25">
      <c r="A1183" s="309">
        <v>1</v>
      </c>
      <c r="B1183" s="15"/>
      <c r="C1183" s="30" t="s">
        <v>42</v>
      </c>
      <c r="D1183" s="3" t="s">
        <v>108</v>
      </c>
      <c r="E1183" s="503">
        <v>2004</v>
      </c>
      <c r="F1183" s="389">
        <v>6</v>
      </c>
      <c r="G1183" s="62">
        <v>22</v>
      </c>
      <c r="H1183" s="95">
        <v>4</v>
      </c>
      <c r="I1183" s="96">
        <v>26</v>
      </c>
      <c r="J1183" s="62">
        <v>12</v>
      </c>
      <c r="K1183" s="95">
        <v>4</v>
      </c>
      <c r="L1183" s="96">
        <v>16</v>
      </c>
      <c r="M1183" s="75">
        <v>24</v>
      </c>
      <c r="N1183" s="75">
        <v>285</v>
      </c>
      <c r="O1183" s="195" t="s">
        <v>5</v>
      </c>
      <c r="P1183" s="33"/>
      <c r="Q1183" s="13"/>
      <c r="R1183" s="12"/>
      <c r="S1183" s="12"/>
      <c r="T1183" s="13"/>
      <c r="U1183" s="12"/>
      <c r="V1183" s="12"/>
      <c r="W1183" s="14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485"/>
    </row>
    <row r="1184" spans="1:34" s="191" customFormat="1" ht="12" hidden="1" customHeight="1" x14ac:dyDescent="0.2">
      <c r="A1184" s="309">
        <v>1</v>
      </c>
      <c r="B1184" s="15"/>
      <c r="C1184" s="30" t="s">
        <v>42</v>
      </c>
      <c r="D1184" s="3" t="s">
        <v>234</v>
      </c>
      <c r="E1184" s="502">
        <v>2006</v>
      </c>
      <c r="F1184" s="385">
        <v>-4</v>
      </c>
      <c r="G1184" s="62">
        <v>11</v>
      </c>
      <c r="H1184" s="95">
        <v>4</v>
      </c>
      <c r="I1184" s="96">
        <v>15</v>
      </c>
      <c r="J1184" s="62">
        <v>0</v>
      </c>
      <c r="K1184" s="95">
        <v>0</v>
      </c>
      <c r="L1184" s="96">
        <v>0</v>
      </c>
      <c r="M1184" s="75">
        <v>10</v>
      </c>
      <c r="N1184" s="75">
        <v>229</v>
      </c>
      <c r="O1184" s="195" t="s">
        <v>5</v>
      </c>
      <c r="P1184" s="33"/>
      <c r="Q1184" s="13"/>
      <c r="R1184" s="12"/>
      <c r="S1184" s="12"/>
      <c r="T1184" s="13"/>
      <c r="U1184" s="12"/>
      <c r="V1184" s="12"/>
      <c r="W1184" s="14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485"/>
    </row>
    <row r="1185" spans="1:34" s="191" customFormat="1" ht="12" hidden="1" customHeight="1" x14ac:dyDescent="0.2">
      <c r="A1185" s="309">
        <v>1</v>
      </c>
      <c r="B1185" s="15"/>
      <c r="C1185" s="30" t="s">
        <v>42</v>
      </c>
      <c r="D1185" s="3" t="s">
        <v>234</v>
      </c>
      <c r="E1185" s="502">
        <v>2007</v>
      </c>
      <c r="F1185" s="385">
        <v>-3</v>
      </c>
      <c r="G1185" s="62">
        <v>9</v>
      </c>
      <c r="H1185" s="95">
        <v>4</v>
      </c>
      <c r="I1185" s="96">
        <v>13</v>
      </c>
      <c r="J1185" s="62">
        <v>14</v>
      </c>
      <c r="K1185" s="95">
        <v>5</v>
      </c>
      <c r="L1185" s="96">
        <v>19</v>
      </c>
      <c r="M1185" s="75">
        <v>41</v>
      </c>
      <c r="N1185" s="75">
        <v>207</v>
      </c>
      <c r="O1185" s="195"/>
      <c r="P1185" s="34"/>
      <c r="Q1185" s="12"/>
      <c r="R1185" s="12"/>
      <c r="S1185" s="12"/>
      <c r="T1185" s="12"/>
      <c r="U1185" s="12"/>
      <c r="V1185" s="12"/>
      <c r="W1185" s="12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485"/>
    </row>
    <row r="1186" spans="1:34" s="191" customFormat="1" ht="12" hidden="1" customHeight="1" x14ac:dyDescent="0.2">
      <c r="A1186" s="309">
        <v>1</v>
      </c>
      <c r="B1186" s="15"/>
      <c r="C1186" s="30" t="s">
        <v>42</v>
      </c>
      <c r="D1186" s="3" t="s">
        <v>234</v>
      </c>
      <c r="E1186" s="502">
        <v>2008</v>
      </c>
      <c r="F1186" s="385">
        <v>-2</v>
      </c>
      <c r="G1186" s="62">
        <v>15</v>
      </c>
      <c r="H1186" s="95">
        <v>2</v>
      </c>
      <c r="I1186" s="96">
        <v>17</v>
      </c>
      <c r="J1186" s="62">
        <v>8</v>
      </c>
      <c r="K1186" s="95">
        <v>3</v>
      </c>
      <c r="L1186" s="96">
        <v>11</v>
      </c>
      <c r="M1186" s="75">
        <v>37</v>
      </c>
      <c r="N1186" s="75">
        <v>181</v>
      </c>
      <c r="O1186" s="195"/>
      <c r="P1186" s="34"/>
      <c r="Q1186" s="12"/>
      <c r="R1186" s="12"/>
      <c r="S1186" s="12"/>
      <c r="T1186" s="12"/>
      <c r="U1186" s="12"/>
      <c r="V1186" s="12"/>
      <c r="W1186" s="12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485"/>
    </row>
    <row r="1187" spans="1:34" s="191" customFormat="1" ht="12" customHeight="1" x14ac:dyDescent="0.2">
      <c r="A1187" s="309">
        <v>1</v>
      </c>
      <c r="B1187" s="15"/>
      <c r="C1187" s="30" t="s">
        <v>42</v>
      </c>
      <c r="D1187" s="3" t="s">
        <v>234</v>
      </c>
      <c r="E1187" s="502">
        <v>2009</v>
      </c>
      <c r="F1187" s="385">
        <v>-1</v>
      </c>
      <c r="G1187" s="62">
        <v>11</v>
      </c>
      <c r="H1187" s="95">
        <v>1</v>
      </c>
      <c r="I1187" s="96">
        <v>12</v>
      </c>
      <c r="J1187" s="62">
        <v>11</v>
      </c>
      <c r="K1187" s="90">
        <v>0</v>
      </c>
      <c r="L1187" s="96">
        <v>11</v>
      </c>
      <c r="M1187" s="75">
        <v>5</v>
      </c>
      <c r="N1187" s="75">
        <v>187</v>
      </c>
      <c r="O1187" s="195"/>
      <c r="P1187" s="34"/>
      <c r="Q1187" s="12"/>
      <c r="R1187" s="12"/>
      <c r="S1187" s="12"/>
      <c r="T1187" s="12"/>
      <c r="U1187" s="12"/>
      <c r="V1187" s="12"/>
      <c r="W1187" s="12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485"/>
    </row>
    <row r="1188" spans="1:34" s="191" customFormat="1" ht="12" customHeight="1" x14ac:dyDescent="0.2">
      <c r="A1188" s="309">
        <v>1</v>
      </c>
      <c r="B1188" s="15"/>
      <c r="C1188" s="30"/>
      <c r="D1188" s="3"/>
      <c r="E1188" s="503">
        <v>2010</v>
      </c>
      <c r="F1188" s="385">
        <v>0</v>
      </c>
      <c r="G1188" s="444">
        <v>12</v>
      </c>
      <c r="H1188" s="445">
        <v>4</v>
      </c>
      <c r="I1188" s="446">
        <f>SUM(H1188,G1188)</f>
        <v>16</v>
      </c>
      <c r="J1188" s="444">
        <v>7</v>
      </c>
      <c r="K1188" s="447">
        <v>4</v>
      </c>
      <c r="L1188" s="446">
        <f>SUM(K1188,J1188)</f>
        <v>11</v>
      </c>
      <c r="M1188" s="77">
        <v>7</v>
      </c>
      <c r="N1188" s="77">
        <v>191</v>
      </c>
      <c r="O1188" s="194"/>
      <c r="P1188" s="34"/>
      <c r="Q1188" s="12"/>
      <c r="R1188" s="12"/>
      <c r="S1188" s="12"/>
      <c r="T1188" s="12"/>
      <c r="U1188" s="12"/>
      <c r="V1188" s="12"/>
      <c r="W1188" s="12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476"/>
    </row>
    <row r="1189" spans="1:34" s="485" customFormat="1" ht="12" customHeight="1" x14ac:dyDescent="0.2">
      <c r="A1189" s="309"/>
      <c r="B1189" s="15"/>
      <c r="C1189" s="30"/>
      <c r="D1189" s="3"/>
      <c r="E1189" s="503">
        <v>2011</v>
      </c>
      <c r="F1189" s="385"/>
      <c r="G1189" s="444">
        <v>11</v>
      </c>
      <c r="H1189" s="445">
        <v>8</v>
      </c>
      <c r="I1189" s="446">
        <f>SUM(H1189,G1189)</f>
        <v>19</v>
      </c>
      <c r="J1189" s="444">
        <v>5</v>
      </c>
      <c r="K1189" s="447">
        <v>7</v>
      </c>
      <c r="L1189" s="446">
        <f>SUM(K1189,J1189)</f>
        <v>12</v>
      </c>
      <c r="M1189" s="77">
        <v>25</v>
      </c>
      <c r="N1189" s="77">
        <v>178</v>
      </c>
      <c r="O1189" s="575"/>
      <c r="P1189" s="301"/>
      <c r="Q1189" s="303"/>
      <c r="R1189" s="303"/>
      <c r="S1189" s="303"/>
      <c r="T1189" s="303"/>
      <c r="U1189" s="303"/>
      <c r="V1189" s="303"/>
      <c r="W1189" s="303"/>
      <c r="X1189" s="64"/>
      <c r="Y1189" s="64"/>
      <c r="Z1189" s="64"/>
      <c r="AA1189" s="64"/>
      <c r="AB1189" s="64"/>
      <c r="AC1189" s="64"/>
      <c r="AD1189" s="64"/>
      <c r="AE1189" s="64"/>
      <c r="AF1189" s="64"/>
      <c r="AG1189" s="64"/>
      <c r="AH1189" s="476">
        <f>N1188+L1189-M1189</f>
        <v>178</v>
      </c>
    </row>
    <row r="1190" spans="1:34" s="485" customFormat="1" ht="12" customHeight="1" x14ac:dyDescent="0.2">
      <c r="A1190" s="309"/>
      <c r="B1190" s="15"/>
      <c r="C1190" s="30"/>
      <c r="D1190" s="3"/>
      <c r="E1190" s="503" t="s">
        <v>383</v>
      </c>
      <c r="F1190" s="385"/>
      <c r="G1190" s="376">
        <v>5</v>
      </c>
      <c r="H1190" s="377">
        <v>0</v>
      </c>
      <c r="I1190" s="378">
        <v>5</v>
      </c>
      <c r="J1190" s="379">
        <v>10</v>
      </c>
      <c r="K1190" s="377">
        <v>3</v>
      </c>
      <c r="L1190" s="378">
        <v>13</v>
      </c>
      <c r="M1190" s="380">
        <v>21</v>
      </c>
      <c r="N1190" s="380">
        <v>170</v>
      </c>
      <c r="O1190" s="575"/>
      <c r="P1190" s="301"/>
      <c r="Q1190" s="303"/>
      <c r="R1190" s="303"/>
      <c r="S1190" s="303"/>
      <c r="T1190" s="303"/>
      <c r="U1190" s="303"/>
      <c r="V1190" s="303"/>
      <c r="W1190" s="303"/>
      <c r="X1190" s="64"/>
      <c r="Y1190" s="64"/>
      <c r="Z1190" s="64"/>
      <c r="AA1190" s="64"/>
      <c r="AB1190" s="64"/>
      <c r="AC1190" s="64"/>
      <c r="AD1190" s="64"/>
      <c r="AE1190" s="64"/>
      <c r="AF1190" s="64"/>
      <c r="AG1190" s="64"/>
      <c r="AH1190" s="476">
        <f>N1189+L1190-M1190</f>
        <v>170</v>
      </c>
    </row>
    <row r="1191" spans="1:34" s="485" customFormat="1" ht="12" customHeight="1" x14ac:dyDescent="0.2">
      <c r="A1191" s="309"/>
      <c r="B1191" s="15"/>
      <c r="C1191" s="30"/>
      <c r="D1191" s="3"/>
      <c r="E1191" s="503">
        <v>2013</v>
      </c>
      <c r="F1191" s="385"/>
      <c r="G1191" s="377">
        <v>2</v>
      </c>
      <c r="H1191" s="377">
        <v>2</v>
      </c>
      <c r="I1191" s="378">
        <v>4</v>
      </c>
      <c r="J1191" s="379">
        <v>6</v>
      </c>
      <c r="K1191" s="377">
        <v>0</v>
      </c>
      <c r="L1191" s="378">
        <v>6</v>
      </c>
      <c r="M1191" s="380">
        <v>8</v>
      </c>
      <c r="N1191" s="380">
        <v>168</v>
      </c>
      <c r="O1191" s="575"/>
      <c r="P1191" s="301"/>
      <c r="Q1191" s="303"/>
      <c r="R1191" s="303"/>
      <c r="S1191" s="303"/>
      <c r="T1191" s="303"/>
      <c r="U1191" s="303"/>
      <c r="V1191" s="303"/>
      <c r="W1191" s="303"/>
      <c r="X1191" s="64"/>
      <c r="Y1191" s="64"/>
      <c r="Z1191" s="64"/>
      <c r="AA1191" s="64"/>
      <c r="AB1191" s="64"/>
      <c r="AC1191" s="64"/>
      <c r="AD1191" s="64"/>
      <c r="AE1191" s="64"/>
      <c r="AF1191" s="64"/>
      <c r="AG1191" s="64"/>
      <c r="AH1191" s="476"/>
    </row>
    <row r="1192" spans="1:34" s="191" customFormat="1" ht="6.75" customHeight="1" thickBot="1" x14ac:dyDescent="0.25">
      <c r="A1192" s="309"/>
      <c r="B1192" s="35"/>
      <c r="C1192" s="30"/>
      <c r="D1192" s="3"/>
      <c r="E1192" s="503"/>
      <c r="F1192" s="385">
        <v>1</v>
      </c>
      <c r="G1192" s="62"/>
      <c r="H1192" s="95"/>
      <c r="I1192" s="96"/>
      <c r="J1192" s="62"/>
      <c r="K1192" s="95"/>
      <c r="L1192" s="96"/>
      <c r="M1192" s="75"/>
      <c r="N1192" s="75"/>
      <c r="O1192" s="195"/>
      <c r="P1192" s="34"/>
      <c r="Q1192" s="12"/>
      <c r="R1192" s="12"/>
      <c r="S1192" s="12"/>
      <c r="T1192" s="12"/>
      <c r="U1192" s="12"/>
      <c r="V1192" s="12"/>
      <c r="W1192" s="12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485"/>
    </row>
    <row r="1193" spans="1:34" s="191" customFormat="1" ht="12" hidden="1" customHeight="1" x14ac:dyDescent="0.2">
      <c r="A1193" s="309">
        <v>1</v>
      </c>
      <c r="B1193" s="23"/>
      <c r="C1193" s="30"/>
      <c r="D1193" s="11" t="s">
        <v>128</v>
      </c>
      <c r="E1193" s="503">
        <v>2004</v>
      </c>
      <c r="F1193" s="385">
        <v>2</v>
      </c>
      <c r="G1193" s="62">
        <v>0</v>
      </c>
      <c r="H1193" s="95">
        <v>0</v>
      </c>
      <c r="I1193" s="96">
        <v>0</v>
      </c>
      <c r="J1193" s="62">
        <v>0</v>
      </c>
      <c r="K1193" s="95">
        <v>0</v>
      </c>
      <c r="L1193" s="96">
        <v>0</v>
      </c>
      <c r="M1193" s="76">
        <v>0</v>
      </c>
      <c r="N1193" s="76">
        <v>0</v>
      </c>
      <c r="O1193" s="194"/>
      <c r="P1193" s="31"/>
      <c r="Q1193" s="5"/>
      <c r="R1193" s="4"/>
      <c r="S1193" s="4"/>
      <c r="T1193" s="5"/>
      <c r="U1193" s="4"/>
      <c r="V1193" s="4"/>
      <c r="W1193" s="6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485"/>
    </row>
    <row r="1194" spans="1:34" s="191" customFormat="1" ht="12" hidden="1" customHeight="1" x14ac:dyDescent="0.2">
      <c r="A1194" s="309">
        <v>1</v>
      </c>
      <c r="B1194" s="23"/>
      <c r="C1194" s="310" t="s">
        <v>127</v>
      </c>
      <c r="D1194" s="3" t="s">
        <v>235</v>
      </c>
      <c r="E1194" s="502">
        <v>2006</v>
      </c>
      <c r="F1194" s="385">
        <v>3</v>
      </c>
      <c r="G1194" s="62">
        <v>0</v>
      </c>
      <c r="H1194" s="95">
        <v>0</v>
      </c>
      <c r="I1194" s="96">
        <v>0</v>
      </c>
      <c r="J1194" s="62">
        <v>0</v>
      </c>
      <c r="K1194" s="95">
        <v>0</v>
      </c>
      <c r="L1194" s="96">
        <v>0</v>
      </c>
      <c r="M1194" s="75">
        <v>0</v>
      </c>
      <c r="N1194" s="75">
        <v>0</v>
      </c>
      <c r="O1194" s="195"/>
      <c r="P1194" s="31"/>
      <c r="Q1194" s="5"/>
      <c r="R1194" s="4"/>
      <c r="S1194" s="4"/>
      <c r="T1194" s="5"/>
      <c r="U1194" s="4"/>
      <c r="V1194" s="4"/>
      <c r="W1194" s="6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485"/>
    </row>
    <row r="1195" spans="1:34" s="191" customFormat="1" ht="12" hidden="1" customHeight="1" x14ac:dyDescent="0.2">
      <c r="A1195" s="309">
        <v>1</v>
      </c>
      <c r="B1195" s="15"/>
      <c r="C1195" s="310" t="s">
        <v>127</v>
      </c>
      <c r="D1195" s="3" t="s">
        <v>235</v>
      </c>
      <c r="E1195" s="502">
        <v>2007</v>
      </c>
      <c r="F1195" s="385">
        <v>4</v>
      </c>
      <c r="G1195" s="62">
        <v>0</v>
      </c>
      <c r="H1195" s="95">
        <v>0</v>
      </c>
      <c r="I1195" s="96">
        <v>0</v>
      </c>
      <c r="J1195" s="62">
        <v>0</v>
      </c>
      <c r="K1195" s="95">
        <v>0</v>
      </c>
      <c r="L1195" s="96">
        <v>0</v>
      </c>
      <c r="M1195" s="75">
        <v>0</v>
      </c>
      <c r="N1195" s="75">
        <v>0</v>
      </c>
      <c r="O1195" s="195"/>
      <c r="P1195" s="34"/>
      <c r="Q1195" s="12"/>
      <c r="R1195" s="12"/>
      <c r="S1195" s="12"/>
      <c r="T1195" s="12"/>
      <c r="U1195" s="12"/>
      <c r="V1195" s="12"/>
      <c r="W1195" s="12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485"/>
    </row>
    <row r="1196" spans="1:34" s="191" customFormat="1" ht="12" hidden="1" customHeight="1" x14ac:dyDescent="0.2">
      <c r="A1196" s="309">
        <v>1</v>
      </c>
      <c r="B1196" s="15"/>
      <c r="C1196" s="310" t="s">
        <v>127</v>
      </c>
      <c r="D1196" s="3" t="s">
        <v>235</v>
      </c>
      <c r="E1196" s="502">
        <v>2008</v>
      </c>
      <c r="F1196" s="386">
        <v>5</v>
      </c>
      <c r="G1196" s="62">
        <v>0</v>
      </c>
      <c r="H1196" s="95">
        <v>0</v>
      </c>
      <c r="I1196" s="96">
        <v>0</v>
      </c>
      <c r="J1196" s="62">
        <v>0</v>
      </c>
      <c r="K1196" s="95">
        <v>0</v>
      </c>
      <c r="L1196" s="96">
        <v>0</v>
      </c>
      <c r="M1196" s="75">
        <v>0</v>
      </c>
      <c r="N1196" s="75">
        <v>0</v>
      </c>
      <c r="O1196" s="195"/>
      <c r="P1196" s="34"/>
      <c r="Q1196" s="12"/>
      <c r="R1196" s="12"/>
      <c r="S1196" s="12"/>
      <c r="T1196" s="12"/>
      <c r="U1196" s="12"/>
      <c r="V1196" s="12"/>
      <c r="W1196" s="12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485"/>
    </row>
    <row r="1197" spans="1:34" s="191" customFormat="1" ht="12" customHeight="1" x14ac:dyDescent="0.2">
      <c r="A1197" s="309">
        <v>1</v>
      </c>
      <c r="B1197" s="15"/>
      <c r="C1197" s="310" t="s">
        <v>127</v>
      </c>
      <c r="D1197" s="3" t="s">
        <v>235</v>
      </c>
      <c r="E1197" s="502">
        <v>2009</v>
      </c>
      <c r="F1197" s="386">
        <v>6</v>
      </c>
      <c r="G1197" s="62">
        <v>0</v>
      </c>
      <c r="H1197" s="95">
        <v>0</v>
      </c>
      <c r="I1197" s="96">
        <v>0</v>
      </c>
      <c r="J1197" s="62">
        <v>0</v>
      </c>
      <c r="K1197" s="90">
        <v>0</v>
      </c>
      <c r="L1197" s="96">
        <v>0</v>
      </c>
      <c r="M1197" s="75">
        <v>0</v>
      </c>
      <c r="N1197" s="75">
        <v>0</v>
      </c>
      <c r="O1197" s="195"/>
      <c r="P1197" s="34"/>
      <c r="Q1197" s="12"/>
      <c r="R1197" s="12"/>
      <c r="S1197" s="12"/>
      <c r="T1197" s="12"/>
      <c r="U1197" s="12"/>
      <c r="V1197" s="12"/>
      <c r="W1197" s="12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485"/>
    </row>
    <row r="1198" spans="1:34" s="191" customFormat="1" ht="12" customHeight="1" x14ac:dyDescent="0.2">
      <c r="A1198" s="309">
        <v>1</v>
      </c>
      <c r="B1198" s="15"/>
      <c r="C1198" s="310"/>
      <c r="D1198" s="11"/>
      <c r="E1198" s="503">
        <v>2010</v>
      </c>
      <c r="F1198" s="386">
        <v>7</v>
      </c>
      <c r="G1198" s="62">
        <v>0</v>
      </c>
      <c r="H1198" s="95">
        <v>0</v>
      </c>
      <c r="I1198" s="446">
        <f>SUM(H1198,G1198)</f>
        <v>0</v>
      </c>
      <c r="J1198" s="62">
        <v>0</v>
      </c>
      <c r="K1198" s="90">
        <v>0</v>
      </c>
      <c r="L1198" s="446">
        <f>SUM(K1198,J1198)</f>
        <v>0</v>
      </c>
      <c r="M1198" s="75">
        <v>0</v>
      </c>
      <c r="N1198" s="75">
        <v>0</v>
      </c>
      <c r="O1198" s="194"/>
      <c r="P1198" s="34"/>
      <c r="Q1198" s="12"/>
      <c r="R1198" s="12"/>
      <c r="S1198" s="12"/>
      <c r="T1198" s="12"/>
      <c r="U1198" s="12"/>
      <c r="V1198" s="12"/>
      <c r="W1198" s="12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476"/>
    </row>
    <row r="1199" spans="1:34" s="485" customFormat="1" ht="12" customHeight="1" x14ac:dyDescent="0.2">
      <c r="A1199" s="309"/>
      <c r="B1199" s="15"/>
      <c r="C1199" s="310"/>
      <c r="D1199" s="11"/>
      <c r="E1199" s="503">
        <v>2011</v>
      </c>
      <c r="F1199" s="386"/>
      <c r="G1199" s="62">
        <v>0</v>
      </c>
      <c r="H1199" s="95">
        <v>0</v>
      </c>
      <c r="I1199" s="446">
        <f>SUM(H1199,G1199)</f>
        <v>0</v>
      </c>
      <c r="J1199" s="62">
        <v>0</v>
      </c>
      <c r="K1199" s="90">
        <v>0</v>
      </c>
      <c r="L1199" s="446">
        <f>SUM(K1199,J1199)</f>
        <v>0</v>
      </c>
      <c r="M1199" s="75">
        <v>0</v>
      </c>
      <c r="N1199" s="75">
        <v>0</v>
      </c>
      <c r="O1199" s="575"/>
      <c r="P1199" s="301"/>
      <c r="Q1199" s="303"/>
      <c r="R1199" s="303"/>
      <c r="S1199" s="303"/>
      <c r="T1199" s="303"/>
      <c r="U1199" s="303"/>
      <c r="V1199" s="303"/>
      <c r="W1199" s="303"/>
      <c r="X1199" s="64"/>
      <c r="Y1199" s="64"/>
      <c r="Z1199" s="64"/>
      <c r="AA1199" s="64"/>
      <c r="AB1199" s="64"/>
      <c r="AC1199" s="64"/>
      <c r="AD1199" s="64"/>
      <c r="AE1199" s="64"/>
      <c r="AF1199" s="64"/>
      <c r="AG1199" s="64"/>
      <c r="AH1199" s="476">
        <f>N1198+L1199-M1199</f>
        <v>0</v>
      </c>
    </row>
    <row r="1200" spans="1:34" s="485" customFormat="1" ht="12" customHeight="1" x14ac:dyDescent="0.2">
      <c r="A1200" s="309"/>
      <c r="B1200" s="15"/>
      <c r="C1200" s="310"/>
      <c r="D1200" s="11"/>
      <c r="E1200" s="503" t="s">
        <v>383</v>
      </c>
      <c r="F1200" s="386"/>
      <c r="G1200" s="62">
        <v>0</v>
      </c>
      <c r="H1200" s="95">
        <v>0</v>
      </c>
      <c r="I1200" s="446">
        <f>SUM(H1200,G1200)</f>
        <v>0</v>
      </c>
      <c r="J1200" s="62">
        <v>0</v>
      </c>
      <c r="K1200" s="90">
        <v>0</v>
      </c>
      <c r="L1200" s="446">
        <f>SUM(K1200,J1200)</f>
        <v>0</v>
      </c>
      <c r="M1200" s="75">
        <v>0</v>
      </c>
      <c r="N1200" s="75">
        <v>0</v>
      </c>
      <c r="O1200" s="575"/>
      <c r="P1200" s="301"/>
      <c r="Q1200" s="303"/>
      <c r="R1200" s="303"/>
      <c r="S1200" s="303"/>
      <c r="T1200" s="303"/>
      <c r="U1200" s="303"/>
      <c r="V1200" s="303"/>
      <c r="W1200" s="303"/>
      <c r="X1200" s="64"/>
      <c r="Y1200" s="64"/>
      <c r="Z1200" s="64"/>
      <c r="AA1200" s="64"/>
      <c r="AB1200" s="64"/>
      <c r="AC1200" s="64"/>
      <c r="AD1200" s="64"/>
      <c r="AE1200" s="64"/>
      <c r="AF1200" s="64"/>
      <c r="AG1200" s="64"/>
      <c r="AH1200" s="476">
        <f>N1199+L1200-M1200</f>
        <v>0</v>
      </c>
    </row>
    <row r="1201" spans="1:34" s="485" customFormat="1" ht="12" customHeight="1" x14ac:dyDescent="0.2">
      <c r="A1201" s="309"/>
      <c r="B1201" s="15"/>
      <c r="C1201" s="310"/>
      <c r="D1201" s="11"/>
      <c r="E1201" s="504">
        <v>2013</v>
      </c>
      <c r="F1201" s="601"/>
      <c r="G1201" s="444" t="s">
        <v>332</v>
      </c>
      <c r="H1201" s="445" t="s">
        <v>332</v>
      </c>
      <c r="I1201" s="446" t="s">
        <v>332</v>
      </c>
      <c r="J1201" s="444" t="s">
        <v>332</v>
      </c>
      <c r="K1201" s="447" t="s">
        <v>332</v>
      </c>
      <c r="L1201" s="446" t="s">
        <v>332</v>
      </c>
      <c r="M1201" s="443" t="s">
        <v>332</v>
      </c>
      <c r="N1201" s="75">
        <v>0</v>
      </c>
      <c r="O1201" s="575"/>
      <c r="P1201" s="301"/>
      <c r="Q1201" s="303"/>
      <c r="R1201" s="303"/>
      <c r="S1201" s="303"/>
      <c r="T1201" s="303"/>
      <c r="U1201" s="303"/>
      <c r="V1201" s="303"/>
      <c r="W1201" s="303"/>
      <c r="X1201" s="64"/>
      <c r="Y1201" s="64"/>
      <c r="Z1201" s="64"/>
      <c r="AA1201" s="64"/>
      <c r="AB1201" s="64"/>
      <c r="AC1201" s="64"/>
      <c r="AD1201" s="64"/>
      <c r="AE1201" s="64"/>
      <c r="AF1201" s="64"/>
      <c r="AG1201" s="64"/>
      <c r="AH1201" s="476"/>
    </row>
    <row r="1202" spans="1:34" s="191" customFormat="1" ht="6.75" customHeight="1" thickBot="1" x14ac:dyDescent="0.25">
      <c r="A1202" s="309"/>
      <c r="B1202" s="35"/>
      <c r="C1202" s="310"/>
      <c r="D1202" s="11"/>
      <c r="E1202" s="504"/>
      <c r="F1202" s="386">
        <v>8</v>
      </c>
      <c r="G1202" s="62"/>
      <c r="H1202" s="95"/>
      <c r="I1202" s="96"/>
      <c r="J1202" s="62"/>
      <c r="K1202" s="95"/>
      <c r="L1202" s="96"/>
      <c r="M1202" s="75"/>
      <c r="N1202" s="75"/>
      <c r="O1202" s="195"/>
      <c r="P1202" s="34"/>
      <c r="Q1202" s="12"/>
      <c r="R1202" s="12"/>
      <c r="S1202" s="12"/>
      <c r="T1202" s="12"/>
      <c r="U1202" s="12"/>
      <c r="V1202" s="12"/>
      <c r="W1202" s="12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485"/>
    </row>
    <row r="1203" spans="1:34" s="191" customFormat="1" ht="12" hidden="1" customHeight="1" x14ac:dyDescent="0.2">
      <c r="A1203" s="309">
        <v>1</v>
      </c>
      <c r="B1203" s="23" t="s">
        <v>121</v>
      </c>
      <c r="C1203" s="310"/>
      <c r="D1203" s="11" t="s">
        <v>109</v>
      </c>
      <c r="E1203" s="503">
        <v>1995</v>
      </c>
      <c r="F1203" s="386">
        <v>9</v>
      </c>
      <c r="G1203" s="62">
        <v>10</v>
      </c>
      <c r="H1203" s="95">
        <v>2</v>
      </c>
      <c r="I1203" s="96">
        <v>12</v>
      </c>
      <c r="J1203" s="62">
        <v>0</v>
      </c>
      <c r="K1203" s="95">
        <v>0</v>
      </c>
      <c r="L1203" s="96">
        <v>0</v>
      </c>
      <c r="M1203" s="76">
        <v>0</v>
      </c>
      <c r="N1203" s="76">
        <v>0</v>
      </c>
      <c r="O1203" s="194"/>
      <c r="P1203" s="31"/>
      <c r="Q1203" s="5"/>
      <c r="R1203" s="4"/>
      <c r="S1203" s="4"/>
      <c r="T1203" s="5"/>
      <c r="U1203" s="4"/>
      <c r="V1203" s="4"/>
      <c r="W1203" s="6"/>
      <c r="X1203" s="23"/>
      <c r="Y1203" s="23"/>
      <c r="Z1203" s="23"/>
      <c r="AA1203" s="23"/>
      <c r="AB1203" s="23"/>
      <c r="AC1203" s="23"/>
      <c r="AD1203" s="23"/>
      <c r="AE1203" s="23"/>
      <c r="AF1203" s="23"/>
      <c r="AG1203" s="23"/>
      <c r="AH1203" s="485"/>
    </row>
    <row r="1204" spans="1:34" s="191" customFormat="1" ht="12" hidden="1" customHeight="1" x14ac:dyDescent="0.2">
      <c r="A1204" s="309">
        <v>1</v>
      </c>
      <c r="B1204" s="23" t="s">
        <v>121</v>
      </c>
      <c r="C1204" s="310" t="s">
        <v>43</v>
      </c>
      <c r="D1204" s="11" t="s">
        <v>109</v>
      </c>
      <c r="E1204" s="503">
        <v>1996</v>
      </c>
      <c r="F1204" s="386">
        <v>10</v>
      </c>
      <c r="G1204" s="62">
        <v>12</v>
      </c>
      <c r="H1204" s="95">
        <v>23</v>
      </c>
      <c r="I1204" s="96">
        <v>35</v>
      </c>
      <c r="J1204" s="62">
        <v>0</v>
      </c>
      <c r="K1204" s="95">
        <v>0</v>
      </c>
      <c r="L1204" s="96">
        <v>0</v>
      </c>
      <c r="M1204" s="76">
        <v>0</v>
      </c>
      <c r="N1204" s="76">
        <v>0</v>
      </c>
      <c r="O1204" s="194"/>
      <c r="P1204" s="31"/>
      <c r="Q1204" s="5"/>
      <c r="R1204" s="4"/>
      <c r="S1204" s="4"/>
      <c r="T1204" s="5"/>
      <c r="U1204" s="4"/>
      <c r="V1204" s="4"/>
      <c r="W1204" s="6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485"/>
    </row>
    <row r="1205" spans="1:34" s="191" customFormat="1" ht="12" hidden="1" customHeight="1" thickBot="1" x14ac:dyDescent="0.25">
      <c r="A1205" s="309">
        <v>1</v>
      </c>
      <c r="B1205" s="23" t="s">
        <v>121</v>
      </c>
      <c r="C1205" s="310" t="s">
        <v>43</v>
      </c>
      <c r="D1205" s="11" t="s">
        <v>109</v>
      </c>
      <c r="E1205" s="503">
        <v>1997</v>
      </c>
      <c r="F1205" s="389">
        <v>11</v>
      </c>
      <c r="G1205" s="62">
        <v>1</v>
      </c>
      <c r="H1205" s="95">
        <v>30</v>
      </c>
      <c r="I1205" s="96">
        <v>31</v>
      </c>
      <c r="J1205" s="62">
        <v>2</v>
      </c>
      <c r="K1205" s="95">
        <v>0</v>
      </c>
      <c r="L1205" s="96">
        <v>2</v>
      </c>
      <c r="M1205" s="76">
        <v>0</v>
      </c>
      <c r="N1205" s="76">
        <v>2</v>
      </c>
      <c r="O1205" s="194"/>
      <c r="P1205" s="31"/>
      <c r="Q1205" s="5"/>
      <c r="R1205" s="4"/>
      <c r="S1205" s="4"/>
      <c r="T1205" s="5"/>
      <c r="U1205" s="4"/>
      <c r="V1205" s="4"/>
      <c r="W1205" s="6"/>
      <c r="X1205" s="23"/>
      <c r="Y1205" s="23"/>
      <c r="Z1205" s="23"/>
      <c r="AA1205" s="23"/>
      <c r="AB1205" s="23"/>
      <c r="AC1205" s="23"/>
      <c r="AD1205" s="23"/>
      <c r="AE1205" s="23"/>
      <c r="AF1205" s="23"/>
      <c r="AG1205" s="23"/>
      <c r="AH1205" s="485"/>
    </row>
    <row r="1206" spans="1:34" s="191" customFormat="1" ht="12" hidden="1" customHeight="1" x14ac:dyDescent="0.2">
      <c r="A1206" s="309">
        <v>1</v>
      </c>
      <c r="B1206" s="23" t="s">
        <v>121</v>
      </c>
      <c r="C1206" s="310" t="s">
        <v>43</v>
      </c>
      <c r="D1206" s="11" t="s">
        <v>109</v>
      </c>
      <c r="E1206" s="503">
        <v>1998</v>
      </c>
      <c r="F1206" s="385">
        <v>0</v>
      </c>
      <c r="G1206" s="62">
        <v>6</v>
      </c>
      <c r="H1206" s="95">
        <v>9</v>
      </c>
      <c r="I1206" s="96">
        <v>15</v>
      </c>
      <c r="J1206" s="62">
        <v>6</v>
      </c>
      <c r="K1206" s="95">
        <v>42</v>
      </c>
      <c r="L1206" s="96">
        <v>48</v>
      </c>
      <c r="M1206" s="76">
        <v>0</v>
      </c>
      <c r="N1206" s="76">
        <v>50</v>
      </c>
      <c r="O1206" s="194"/>
      <c r="P1206" s="31"/>
      <c r="Q1206" s="5"/>
      <c r="R1206" s="4"/>
      <c r="S1206" s="4"/>
      <c r="T1206" s="5"/>
      <c r="U1206" s="4"/>
      <c r="V1206" s="4"/>
      <c r="W1206" s="6"/>
      <c r="X1206" s="23"/>
      <c r="Y1206" s="23"/>
      <c r="Z1206" s="23"/>
      <c r="AA1206" s="23"/>
      <c r="AB1206" s="23"/>
      <c r="AC1206" s="23"/>
      <c r="AD1206" s="23"/>
      <c r="AE1206" s="23"/>
      <c r="AF1206" s="23"/>
      <c r="AG1206" s="23"/>
      <c r="AH1206" s="485"/>
    </row>
    <row r="1207" spans="1:34" s="191" customFormat="1" ht="12" hidden="1" customHeight="1" x14ac:dyDescent="0.2">
      <c r="A1207" s="309">
        <v>1</v>
      </c>
      <c r="B1207" s="23" t="s">
        <v>121</v>
      </c>
      <c r="C1207" s="310" t="s">
        <v>43</v>
      </c>
      <c r="D1207" s="11" t="s">
        <v>109</v>
      </c>
      <c r="E1207" s="503">
        <v>1999</v>
      </c>
      <c r="F1207" s="385">
        <v>1</v>
      </c>
      <c r="G1207" s="62">
        <v>7</v>
      </c>
      <c r="H1207" s="95">
        <v>3</v>
      </c>
      <c r="I1207" s="96">
        <v>10</v>
      </c>
      <c r="J1207" s="62"/>
      <c r="K1207" s="95">
        <v>1</v>
      </c>
      <c r="L1207" s="96">
        <v>1</v>
      </c>
      <c r="M1207" s="76"/>
      <c r="N1207" s="76">
        <v>51</v>
      </c>
      <c r="O1207" s="194"/>
      <c r="P1207" s="31"/>
      <c r="Q1207" s="5"/>
      <c r="R1207" s="4"/>
      <c r="S1207" s="4"/>
      <c r="T1207" s="5"/>
      <c r="U1207" s="4"/>
      <c r="V1207" s="4"/>
      <c r="W1207" s="6"/>
      <c r="X1207" s="23"/>
      <c r="Y1207" s="23"/>
      <c r="Z1207" s="23"/>
      <c r="AA1207" s="23"/>
      <c r="AB1207" s="23"/>
      <c r="AC1207" s="23"/>
      <c r="AD1207" s="23"/>
      <c r="AE1207" s="23"/>
      <c r="AF1207" s="23"/>
      <c r="AG1207" s="23"/>
      <c r="AH1207" s="485"/>
    </row>
    <row r="1208" spans="1:34" s="191" customFormat="1" ht="12" hidden="1" customHeight="1" x14ac:dyDescent="0.2">
      <c r="A1208" s="309">
        <v>1</v>
      </c>
      <c r="B1208" s="23" t="s">
        <v>121</v>
      </c>
      <c r="C1208" s="310" t="s">
        <v>43</v>
      </c>
      <c r="D1208" s="11" t="s">
        <v>109</v>
      </c>
      <c r="E1208" s="503">
        <v>2000</v>
      </c>
      <c r="F1208" s="385">
        <v>2</v>
      </c>
      <c r="G1208" s="62">
        <v>7</v>
      </c>
      <c r="H1208" s="95">
        <v>0</v>
      </c>
      <c r="I1208" s="96">
        <v>7</v>
      </c>
      <c r="J1208" s="62">
        <v>2</v>
      </c>
      <c r="K1208" s="95">
        <v>2</v>
      </c>
      <c r="L1208" s="96">
        <v>4</v>
      </c>
      <c r="M1208" s="76">
        <v>1</v>
      </c>
      <c r="N1208" s="76">
        <v>53</v>
      </c>
      <c r="O1208" s="194" t="s">
        <v>5</v>
      </c>
      <c r="P1208" s="31"/>
      <c r="Q1208" s="5"/>
      <c r="R1208" s="4"/>
      <c r="S1208" s="4"/>
      <c r="T1208" s="5"/>
      <c r="U1208" s="4"/>
      <c r="V1208" s="4"/>
      <c r="W1208" s="6"/>
      <c r="X1208" s="23"/>
      <c r="Y1208" s="23"/>
      <c r="Z1208" s="23"/>
      <c r="AA1208" s="23"/>
      <c r="AB1208" s="23"/>
      <c r="AC1208" s="23"/>
      <c r="AD1208" s="23"/>
      <c r="AE1208" s="23"/>
      <c r="AF1208" s="23"/>
      <c r="AG1208" s="23"/>
      <c r="AH1208" s="485"/>
    </row>
    <row r="1209" spans="1:34" s="191" customFormat="1" ht="12" hidden="1" customHeight="1" x14ac:dyDescent="0.2">
      <c r="A1209" s="309">
        <v>1</v>
      </c>
      <c r="B1209" s="23" t="s">
        <v>121</v>
      </c>
      <c r="C1209" s="310" t="s">
        <v>43</v>
      </c>
      <c r="D1209" s="11" t="s">
        <v>109</v>
      </c>
      <c r="E1209" s="503">
        <v>2001</v>
      </c>
      <c r="F1209" s="385">
        <v>3</v>
      </c>
      <c r="G1209" s="62">
        <v>0</v>
      </c>
      <c r="H1209" s="95">
        <v>10</v>
      </c>
      <c r="I1209" s="96">
        <v>10</v>
      </c>
      <c r="J1209" s="62">
        <v>0</v>
      </c>
      <c r="K1209" s="95">
        <v>6</v>
      </c>
      <c r="L1209" s="96">
        <v>6</v>
      </c>
      <c r="M1209" s="76">
        <v>4</v>
      </c>
      <c r="N1209" s="76">
        <v>55</v>
      </c>
      <c r="O1209" s="194"/>
      <c r="P1209" s="53"/>
      <c r="Q1209" s="50"/>
      <c r="R1209" s="51"/>
      <c r="S1209" s="51"/>
      <c r="T1209" s="50"/>
      <c r="U1209" s="51"/>
      <c r="V1209" s="51"/>
      <c r="W1209" s="52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485"/>
    </row>
    <row r="1210" spans="1:34" s="191" customFormat="1" ht="12" hidden="1" customHeight="1" x14ac:dyDescent="0.2">
      <c r="A1210" s="309">
        <v>1</v>
      </c>
      <c r="B1210" s="23" t="s">
        <v>121</v>
      </c>
      <c r="C1210" s="310" t="s">
        <v>43</v>
      </c>
      <c r="D1210" s="11" t="s">
        <v>109</v>
      </c>
      <c r="E1210" s="503">
        <v>2002</v>
      </c>
      <c r="F1210" s="385">
        <v>4</v>
      </c>
      <c r="G1210" s="62">
        <v>1</v>
      </c>
      <c r="H1210" s="95">
        <v>5</v>
      </c>
      <c r="I1210" s="96">
        <v>6</v>
      </c>
      <c r="J1210" s="62">
        <v>0</v>
      </c>
      <c r="K1210" s="95">
        <v>1</v>
      </c>
      <c r="L1210" s="96">
        <v>1</v>
      </c>
      <c r="M1210" s="76">
        <v>0</v>
      </c>
      <c r="N1210" s="76">
        <v>56</v>
      </c>
      <c r="O1210" s="194"/>
      <c r="P1210" s="53"/>
      <c r="Q1210" s="50"/>
      <c r="R1210" s="51"/>
      <c r="S1210" s="51"/>
      <c r="T1210" s="50"/>
      <c r="U1210" s="51"/>
      <c r="V1210" s="51"/>
      <c r="W1210" s="52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485"/>
    </row>
    <row r="1211" spans="1:34" s="191" customFormat="1" ht="12" hidden="1" customHeight="1" x14ac:dyDescent="0.2">
      <c r="A1211" s="309">
        <v>1</v>
      </c>
      <c r="B1211" s="23" t="s">
        <v>121</v>
      </c>
      <c r="C1211" s="310" t="s">
        <v>43</v>
      </c>
      <c r="D1211" s="11" t="s">
        <v>109</v>
      </c>
      <c r="E1211" s="503">
        <v>2003</v>
      </c>
      <c r="F1211" s="385">
        <v>5</v>
      </c>
      <c r="G1211" s="62">
        <v>0</v>
      </c>
      <c r="H1211" s="95">
        <v>1</v>
      </c>
      <c r="I1211" s="96">
        <v>1</v>
      </c>
      <c r="J1211" s="62">
        <v>1</v>
      </c>
      <c r="K1211" s="95">
        <v>2</v>
      </c>
      <c r="L1211" s="96">
        <v>3</v>
      </c>
      <c r="M1211" s="76">
        <v>12</v>
      </c>
      <c r="N1211" s="76">
        <v>47</v>
      </c>
      <c r="O1211" s="194"/>
      <c r="P1211" s="53"/>
      <c r="Q1211" s="50"/>
      <c r="R1211" s="51"/>
      <c r="S1211" s="51"/>
      <c r="T1211" s="50"/>
      <c r="U1211" s="51"/>
      <c r="V1211" s="51"/>
      <c r="W1211" s="52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485"/>
    </row>
    <row r="1212" spans="1:34" s="191" customFormat="1" ht="12" hidden="1" customHeight="1" x14ac:dyDescent="0.2">
      <c r="A1212" s="309">
        <v>1</v>
      </c>
      <c r="B1212" s="23"/>
      <c r="C1212" s="310" t="s">
        <v>43</v>
      </c>
      <c r="D1212" s="11" t="s">
        <v>109</v>
      </c>
      <c r="E1212" s="504">
        <v>2004</v>
      </c>
      <c r="F1212" s="385">
        <v>6</v>
      </c>
      <c r="G1212" s="62">
        <v>0</v>
      </c>
      <c r="H1212" s="95">
        <v>0</v>
      </c>
      <c r="I1212" s="96">
        <v>0</v>
      </c>
      <c r="J1212" s="62">
        <v>0</v>
      </c>
      <c r="K1212" s="95">
        <v>0</v>
      </c>
      <c r="L1212" s="96">
        <v>0</v>
      </c>
      <c r="M1212" s="75">
        <v>0</v>
      </c>
      <c r="N1212" s="76">
        <v>47</v>
      </c>
      <c r="O1212" s="194"/>
      <c r="P1212" s="53"/>
      <c r="Q1212" s="50"/>
      <c r="R1212" s="51"/>
      <c r="S1212" s="51"/>
      <c r="T1212" s="50"/>
      <c r="U1212" s="51"/>
      <c r="V1212" s="51"/>
      <c r="W1212" s="52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485"/>
    </row>
    <row r="1213" spans="1:34" s="191" customFormat="1" ht="12" hidden="1" customHeight="1" x14ac:dyDescent="0.2">
      <c r="A1213" s="309">
        <v>1</v>
      </c>
      <c r="B1213" s="23"/>
      <c r="C1213" s="310" t="s">
        <v>43</v>
      </c>
      <c r="D1213" s="3" t="s">
        <v>236</v>
      </c>
      <c r="E1213" s="502">
        <v>2006</v>
      </c>
      <c r="F1213" s="385">
        <v>7</v>
      </c>
      <c r="G1213" s="62">
        <v>0</v>
      </c>
      <c r="H1213" s="95">
        <v>0</v>
      </c>
      <c r="I1213" s="96">
        <v>0</v>
      </c>
      <c r="J1213" s="62">
        <v>1</v>
      </c>
      <c r="K1213" s="95">
        <v>0</v>
      </c>
      <c r="L1213" s="96">
        <v>1</v>
      </c>
      <c r="M1213" s="75">
        <v>24</v>
      </c>
      <c r="N1213" s="75">
        <v>25</v>
      </c>
      <c r="O1213" s="195" t="s">
        <v>5</v>
      </c>
      <c r="P1213" s="53"/>
      <c r="Q1213" s="50"/>
      <c r="R1213" s="51"/>
      <c r="S1213" s="51"/>
      <c r="T1213" s="50"/>
      <c r="U1213" s="51"/>
      <c r="V1213" s="51"/>
      <c r="W1213" s="52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485"/>
    </row>
    <row r="1214" spans="1:34" s="191" customFormat="1" ht="12" hidden="1" customHeight="1" x14ac:dyDescent="0.2">
      <c r="A1214" s="309">
        <v>1</v>
      </c>
      <c r="B1214" s="15"/>
      <c r="C1214" s="310" t="s">
        <v>43</v>
      </c>
      <c r="D1214" s="3" t="s">
        <v>236</v>
      </c>
      <c r="E1214" s="502">
        <v>2007</v>
      </c>
      <c r="F1214" s="385">
        <v>8</v>
      </c>
      <c r="G1214" s="62">
        <v>0</v>
      </c>
      <c r="H1214" s="95">
        <v>0</v>
      </c>
      <c r="I1214" s="96">
        <v>0</v>
      </c>
      <c r="J1214" s="62">
        <v>0</v>
      </c>
      <c r="K1214" s="95">
        <v>0</v>
      </c>
      <c r="L1214" s="96">
        <v>0</v>
      </c>
      <c r="M1214" s="75">
        <v>1</v>
      </c>
      <c r="N1214" s="75">
        <v>24</v>
      </c>
      <c r="O1214" s="195"/>
      <c r="P1214" s="15"/>
      <c r="Q1214" s="12"/>
      <c r="R1214" s="12"/>
      <c r="S1214" s="12"/>
      <c r="T1214" s="12"/>
      <c r="U1214" s="12"/>
      <c r="V1214" s="12"/>
      <c r="W1214" s="12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485"/>
    </row>
    <row r="1215" spans="1:34" s="191" customFormat="1" ht="12" hidden="1" customHeight="1" x14ac:dyDescent="0.2">
      <c r="A1215" s="309">
        <v>1</v>
      </c>
      <c r="B1215" s="15"/>
      <c r="C1215" s="310" t="s">
        <v>43</v>
      </c>
      <c r="D1215" s="3" t="s">
        <v>236</v>
      </c>
      <c r="E1215" s="502">
        <v>2008</v>
      </c>
      <c r="F1215" s="385">
        <v>9</v>
      </c>
      <c r="G1215" s="62">
        <v>1</v>
      </c>
      <c r="H1215" s="95">
        <v>0</v>
      </c>
      <c r="I1215" s="96">
        <v>1</v>
      </c>
      <c r="J1215" s="62">
        <v>0</v>
      </c>
      <c r="K1215" s="95">
        <v>0</v>
      </c>
      <c r="L1215" s="96">
        <v>0</v>
      </c>
      <c r="M1215" s="75">
        <v>2</v>
      </c>
      <c r="N1215" s="75">
        <v>22</v>
      </c>
      <c r="O1215" s="195"/>
      <c r="P1215" s="15"/>
      <c r="Q1215" s="12"/>
      <c r="R1215" s="12"/>
      <c r="S1215" s="12"/>
      <c r="T1215" s="12"/>
      <c r="U1215" s="12"/>
      <c r="V1215" s="12"/>
      <c r="W1215" s="12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485"/>
    </row>
    <row r="1216" spans="1:34" s="191" customFormat="1" ht="12" customHeight="1" x14ac:dyDescent="0.2">
      <c r="A1216" s="309">
        <v>1</v>
      </c>
      <c r="B1216" s="15"/>
      <c r="C1216" s="310" t="s">
        <v>43</v>
      </c>
      <c r="D1216" s="3" t="s">
        <v>236</v>
      </c>
      <c r="E1216" s="502">
        <v>2009</v>
      </c>
      <c r="F1216" s="385">
        <v>10</v>
      </c>
      <c r="G1216" s="62" t="s">
        <v>332</v>
      </c>
      <c r="H1216" s="95" t="s">
        <v>332</v>
      </c>
      <c r="I1216" s="96" t="s">
        <v>332</v>
      </c>
      <c r="J1216" s="62" t="s">
        <v>332</v>
      </c>
      <c r="K1216" s="90" t="s">
        <v>332</v>
      </c>
      <c r="L1216" s="96" t="s">
        <v>332</v>
      </c>
      <c r="M1216" s="75" t="s">
        <v>332</v>
      </c>
      <c r="N1216" s="75">
        <v>22</v>
      </c>
      <c r="O1216" s="195" t="s">
        <v>5</v>
      </c>
      <c r="P1216" s="15"/>
      <c r="Q1216" s="12"/>
      <c r="R1216" s="12"/>
      <c r="S1216" s="12"/>
      <c r="T1216" s="12"/>
      <c r="U1216" s="12"/>
      <c r="V1216" s="12"/>
      <c r="W1216" s="12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485"/>
    </row>
    <row r="1217" spans="1:34" s="191" customFormat="1" ht="12" customHeight="1" x14ac:dyDescent="0.2">
      <c r="A1217" s="309">
        <v>1</v>
      </c>
      <c r="B1217" s="15"/>
      <c r="C1217" s="310"/>
      <c r="D1217" s="11"/>
      <c r="E1217" s="503">
        <v>2010</v>
      </c>
      <c r="F1217" s="385">
        <v>11</v>
      </c>
      <c r="G1217" s="444">
        <v>0</v>
      </c>
      <c r="H1217" s="445">
        <v>0</v>
      </c>
      <c r="I1217" s="446">
        <f>SUM(H1217,G1217)</f>
        <v>0</v>
      </c>
      <c r="J1217" s="444">
        <v>0</v>
      </c>
      <c r="K1217" s="447">
        <v>0</v>
      </c>
      <c r="L1217" s="446">
        <f>SUM(K1217,J1217)</f>
        <v>0</v>
      </c>
      <c r="M1217" s="77">
        <v>0</v>
      </c>
      <c r="N1217" s="443">
        <v>21</v>
      </c>
      <c r="O1217" s="194" t="s">
        <v>5</v>
      </c>
      <c r="P1217" s="15"/>
      <c r="Q1217" s="12"/>
      <c r="R1217" s="12"/>
      <c r="S1217" s="12"/>
      <c r="T1217" s="12"/>
      <c r="U1217" s="12"/>
      <c r="V1217" s="12"/>
      <c r="W1217" s="12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476"/>
    </row>
    <row r="1218" spans="1:34" s="485" customFormat="1" ht="12" customHeight="1" x14ac:dyDescent="0.2">
      <c r="A1218" s="309"/>
      <c r="B1218" s="15"/>
      <c r="C1218" s="310"/>
      <c r="D1218" s="11"/>
      <c r="E1218" s="503">
        <v>2011</v>
      </c>
      <c r="F1218" s="385"/>
      <c r="G1218" s="444">
        <v>1</v>
      </c>
      <c r="H1218" s="445">
        <v>0</v>
      </c>
      <c r="I1218" s="446">
        <f>SUM(H1218,G1218)</f>
        <v>1</v>
      </c>
      <c r="J1218" s="444">
        <v>1</v>
      </c>
      <c r="K1218" s="447">
        <v>0</v>
      </c>
      <c r="L1218" s="446">
        <v>1</v>
      </c>
      <c r="M1218" s="77">
        <v>1</v>
      </c>
      <c r="N1218" s="77">
        <v>23</v>
      </c>
      <c r="O1218" s="194" t="s">
        <v>5</v>
      </c>
      <c r="P1218" s="64"/>
      <c r="Q1218" s="303"/>
      <c r="R1218" s="303"/>
      <c r="S1218" s="303"/>
      <c r="T1218" s="303"/>
      <c r="U1218" s="303"/>
      <c r="V1218" s="303"/>
      <c r="W1218" s="303"/>
      <c r="X1218" s="64"/>
      <c r="Y1218" s="64"/>
      <c r="Z1218" s="64"/>
      <c r="AA1218" s="64"/>
      <c r="AB1218" s="64"/>
      <c r="AC1218" s="64"/>
      <c r="AD1218" s="64"/>
      <c r="AE1218" s="64"/>
      <c r="AF1218" s="64"/>
      <c r="AG1218" s="64"/>
      <c r="AH1218" s="476">
        <v>23</v>
      </c>
    </row>
    <row r="1219" spans="1:34" s="485" customFormat="1" ht="12" customHeight="1" x14ac:dyDescent="0.2">
      <c r="A1219" s="309"/>
      <c r="B1219" s="15"/>
      <c r="C1219" s="310"/>
      <c r="D1219" s="11"/>
      <c r="E1219" s="503" t="s">
        <v>383</v>
      </c>
      <c r="F1219" s="385"/>
      <c r="G1219" s="376">
        <v>3</v>
      </c>
      <c r="H1219" s="377">
        <v>0</v>
      </c>
      <c r="I1219" s="378">
        <v>3</v>
      </c>
      <c r="J1219" s="379">
        <v>0</v>
      </c>
      <c r="K1219" s="377">
        <v>0</v>
      </c>
      <c r="L1219" s="378">
        <v>0</v>
      </c>
      <c r="M1219" s="380">
        <v>1</v>
      </c>
      <c r="N1219" s="380">
        <v>22</v>
      </c>
      <c r="O1219" s="575"/>
      <c r="P1219" s="64"/>
      <c r="Q1219" s="303"/>
      <c r="R1219" s="303"/>
      <c r="S1219" s="303"/>
      <c r="T1219" s="303"/>
      <c r="U1219" s="303"/>
      <c r="V1219" s="303"/>
      <c r="W1219" s="303"/>
      <c r="X1219" s="64"/>
      <c r="Y1219" s="64"/>
      <c r="Z1219" s="64"/>
      <c r="AA1219" s="64"/>
      <c r="AB1219" s="64"/>
      <c r="AC1219" s="64"/>
      <c r="AD1219" s="64"/>
      <c r="AE1219" s="64"/>
      <c r="AF1219" s="64"/>
      <c r="AG1219" s="64"/>
      <c r="AH1219" s="476">
        <f>N1218+L1219-M1219</f>
        <v>22</v>
      </c>
    </row>
    <row r="1220" spans="1:34" s="485" customFormat="1" ht="12" customHeight="1" x14ac:dyDescent="0.2">
      <c r="A1220" s="309"/>
      <c r="B1220" s="15"/>
      <c r="C1220" s="310"/>
      <c r="D1220" s="11"/>
      <c r="E1220" s="503">
        <v>2013</v>
      </c>
      <c r="F1220" s="385"/>
      <c r="G1220" s="377">
        <v>3</v>
      </c>
      <c r="H1220" s="377">
        <v>0</v>
      </c>
      <c r="I1220" s="378">
        <v>3</v>
      </c>
      <c r="J1220" s="379">
        <v>0</v>
      </c>
      <c r="K1220" s="377">
        <v>0</v>
      </c>
      <c r="L1220" s="378">
        <v>0</v>
      </c>
      <c r="M1220" s="380">
        <v>11</v>
      </c>
      <c r="N1220" s="380">
        <v>11</v>
      </c>
      <c r="O1220" s="575"/>
      <c r="P1220" s="64"/>
      <c r="Q1220" s="303"/>
      <c r="R1220" s="303"/>
      <c r="S1220" s="303"/>
      <c r="T1220" s="303"/>
      <c r="U1220" s="303"/>
      <c r="V1220" s="303"/>
      <c r="W1220" s="303"/>
      <c r="X1220" s="64"/>
      <c r="Y1220" s="64"/>
      <c r="Z1220" s="64"/>
      <c r="AA1220" s="64"/>
      <c r="AB1220" s="64"/>
      <c r="AC1220" s="64"/>
      <c r="AD1220" s="64"/>
      <c r="AE1220" s="64"/>
      <c r="AF1220" s="64"/>
      <c r="AG1220" s="64"/>
      <c r="AH1220" s="476"/>
    </row>
    <row r="1221" spans="1:34" s="191" customFormat="1" ht="6.75" customHeight="1" x14ac:dyDescent="0.2">
      <c r="A1221" s="309"/>
      <c r="B1221" s="15"/>
      <c r="C1221" s="310"/>
      <c r="D1221" s="11"/>
      <c r="E1221" s="504"/>
      <c r="F1221" s="386">
        <v>12</v>
      </c>
      <c r="G1221" s="62"/>
      <c r="H1221" s="95"/>
      <c r="I1221" s="96"/>
      <c r="J1221" s="62"/>
      <c r="K1221" s="95"/>
      <c r="L1221" s="96"/>
      <c r="M1221" s="75"/>
      <c r="N1221" s="75"/>
      <c r="O1221" s="195"/>
      <c r="P1221" s="15"/>
      <c r="Q1221" s="12"/>
      <c r="R1221" s="12"/>
      <c r="S1221" s="12"/>
      <c r="T1221" s="12"/>
      <c r="U1221" s="12"/>
      <c r="V1221" s="12"/>
      <c r="W1221" s="12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485"/>
    </row>
    <row r="1222" spans="1:34" s="191" customFormat="1" ht="12" hidden="1" customHeight="1" x14ac:dyDescent="0.2">
      <c r="A1222" s="309">
        <v>1</v>
      </c>
      <c r="B1222" s="23" t="s">
        <v>121</v>
      </c>
      <c r="C1222" s="310"/>
      <c r="D1222" s="3" t="s">
        <v>110</v>
      </c>
      <c r="E1222" s="503">
        <v>1993</v>
      </c>
      <c r="F1222" s="385">
        <v>13</v>
      </c>
      <c r="G1222" s="62">
        <v>19</v>
      </c>
      <c r="H1222" s="95">
        <v>39</v>
      </c>
      <c r="I1222" s="96">
        <v>58</v>
      </c>
      <c r="J1222" s="62">
        <v>4</v>
      </c>
      <c r="K1222" s="95">
        <v>0</v>
      </c>
      <c r="L1222" s="96">
        <v>4</v>
      </c>
      <c r="M1222" s="76">
        <v>0</v>
      </c>
      <c r="N1222" s="76">
        <v>4</v>
      </c>
      <c r="O1222" s="194"/>
      <c r="P1222" s="23"/>
      <c r="Q1222" s="5"/>
      <c r="R1222" s="4"/>
      <c r="S1222" s="4"/>
      <c r="T1222" s="5"/>
      <c r="U1222" s="4"/>
      <c r="V1222" s="4"/>
      <c r="W1222" s="6"/>
      <c r="X1222" s="23"/>
      <c r="Y1222" s="23"/>
      <c r="Z1222" s="23"/>
      <c r="AA1222" s="23"/>
      <c r="AB1222" s="23"/>
      <c r="AC1222" s="23"/>
      <c r="AD1222" s="23"/>
      <c r="AE1222" s="23"/>
      <c r="AF1222" s="23"/>
      <c r="AG1222" s="23"/>
      <c r="AH1222" s="485"/>
    </row>
    <row r="1223" spans="1:34" s="191" customFormat="1" ht="12" hidden="1" customHeight="1" x14ac:dyDescent="0.2">
      <c r="A1223" s="309">
        <v>1</v>
      </c>
      <c r="B1223" s="23" t="s">
        <v>121</v>
      </c>
      <c r="C1223" s="30" t="s">
        <v>45</v>
      </c>
      <c r="D1223" s="3" t="s">
        <v>110</v>
      </c>
      <c r="E1223" s="503">
        <v>1994</v>
      </c>
      <c r="F1223" s="386">
        <v>14</v>
      </c>
      <c r="G1223" s="62">
        <v>14</v>
      </c>
      <c r="H1223" s="95">
        <v>14</v>
      </c>
      <c r="I1223" s="96">
        <v>28</v>
      </c>
      <c r="J1223" s="62">
        <v>31</v>
      </c>
      <c r="K1223" s="95">
        <v>16</v>
      </c>
      <c r="L1223" s="96">
        <v>47</v>
      </c>
      <c r="M1223" s="76">
        <v>4</v>
      </c>
      <c r="N1223" s="76">
        <v>43</v>
      </c>
      <c r="O1223" s="194"/>
      <c r="P1223" s="23"/>
      <c r="Q1223" s="5"/>
      <c r="R1223" s="4"/>
      <c r="S1223" s="4"/>
      <c r="T1223" s="5"/>
      <c r="U1223" s="4"/>
      <c r="V1223" s="4"/>
      <c r="W1223" s="6"/>
      <c r="X1223" s="23"/>
      <c r="Y1223" s="23"/>
      <c r="Z1223" s="23"/>
      <c r="AA1223" s="23"/>
      <c r="AB1223" s="23"/>
      <c r="AC1223" s="23"/>
      <c r="AD1223" s="23"/>
      <c r="AE1223" s="23"/>
      <c r="AF1223" s="23"/>
      <c r="AG1223" s="23"/>
      <c r="AH1223" s="485"/>
    </row>
    <row r="1224" spans="1:34" s="191" customFormat="1" ht="12" hidden="1" customHeight="1" x14ac:dyDescent="0.2">
      <c r="A1224" s="309">
        <v>1</v>
      </c>
      <c r="B1224" s="23" t="s">
        <v>121</v>
      </c>
      <c r="C1224" s="30" t="s">
        <v>45</v>
      </c>
      <c r="D1224" s="3" t="s">
        <v>110</v>
      </c>
      <c r="E1224" s="506">
        <v>1995</v>
      </c>
      <c r="F1224" s="385">
        <v>15</v>
      </c>
      <c r="G1224" s="62">
        <v>0</v>
      </c>
      <c r="H1224" s="95">
        <v>0</v>
      </c>
      <c r="I1224" s="96">
        <v>0</v>
      </c>
      <c r="J1224" s="62">
        <v>0</v>
      </c>
      <c r="K1224" s="95">
        <v>0</v>
      </c>
      <c r="L1224" s="96">
        <v>0</v>
      </c>
      <c r="M1224" s="81">
        <v>0</v>
      </c>
      <c r="N1224" s="81">
        <v>0</v>
      </c>
      <c r="O1224" s="194"/>
      <c r="P1224" s="23"/>
      <c r="Q1224" s="5"/>
      <c r="R1224" s="4"/>
      <c r="S1224" s="4"/>
      <c r="T1224" s="5"/>
      <c r="U1224" s="4"/>
      <c r="V1224" s="4"/>
      <c r="W1224" s="6"/>
      <c r="X1224" s="23"/>
      <c r="Y1224" s="23"/>
      <c r="Z1224" s="23"/>
      <c r="AA1224" s="23"/>
      <c r="AB1224" s="23"/>
      <c r="AC1224" s="23"/>
      <c r="AD1224" s="23"/>
      <c r="AE1224" s="23"/>
      <c r="AF1224" s="23"/>
      <c r="AG1224" s="23"/>
      <c r="AH1224" s="485"/>
    </row>
    <row r="1225" spans="1:34" s="191" customFormat="1" ht="12" hidden="1" customHeight="1" x14ac:dyDescent="0.2">
      <c r="A1225" s="309">
        <v>1</v>
      </c>
      <c r="B1225" s="23" t="s">
        <v>121</v>
      </c>
      <c r="C1225" s="30" t="s">
        <v>45</v>
      </c>
      <c r="D1225" s="3" t="s">
        <v>110</v>
      </c>
      <c r="E1225" s="503">
        <v>1996</v>
      </c>
      <c r="F1225" s="386">
        <v>16</v>
      </c>
      <c r="G1225" s="62">
        <v>41</v>
      </c>
      <c r="H1225" s="95">
        <v>24</v>
      </c>
      <c r="I1225" s="96">
        <v>65</v>
      </c>
      <c r="J1225" s="62">
        <v>89</v>
      </c>
      <c r="K1225" s="95">
        <v>91</v>
      </c>
      <c r="L1225" s="96">
        <v>180</v>
      </c>
      <c r="M1225" s="76">
        <v>18</v>
      </c>
      <c r="N1225" s="76">
        <v>162</v>
      </c>
      <c r="O1225" s="194"/>
      <c r="P1225" s="31" t="e">
        <v>#REF!</v>
      </c>
      <c r="Q1225" s="5"/>
      <c r="R1225" s="4"/>
      <c r="S1225" s="4"/>
      <c r="T1225" s="5"/>
      <c r="U1225" s="4"/>
      <c r="V1225" s="4"/>
      <c r="W1225" s="6"/>
      <c r="X1225" s="23"/>
      <c r="Y1225" s="23"/>
      <c r="Z1225" s="23"/>
      <c r="AA1225" s="23"/>
      <c r="AB1225" s="23"/>
      <c r="AC1225" s="23"/>
      <c r="AD1225" s="23"/>
      <c r="AE1225" s="23"/>
      <c r="AF1225" s="23"/>
      <c r="AG1225" s="23"/>
      <c r="AH1225" s="485"/>
    </row>
    <row r="1226" spans="1:34" s="191" customFormat="1" ht="12" hidden="1" customHeight="1" x14ac:dyDescent="0.2">
      <c r="A1226" s="309">
        <v>1</v>
      </c>
      <c r="B1226" s="23" t="s">
        <v>121</v>
      </c>
      <c r="C1226" s="30" t="s">
        <v>45</v>
      </c>
      <c r="D1226" s="3" t="s">
        <v>110</v>
      </c>
      <c r="E1226" s="504">
        <v>1997</v>
      </c>
      <c r="F1226" s="385">
        <v>17</v>
      </c>
      <c r="G1226" s="62">
        <v>15</v>
      </c>
      <c r="H1226" s="95">
        <v>51</v>
      </c>
      <c r="I1226" s="96">
        <v>66</v>
      </c>
      <c r="J1226" s="62">
        <v>0</v>
      </c>
      <c r="K1226" s="95">
        <v>0</v>
      </c>
      <c r="L1226" s="96">
        <v>0</v>
      </c>
      <c r="M1226" s="75">
        <v>0</v>
      </c>
      <c r="N1226" s="75">
        <v>162</v>
      </c>
      <c r="O1226" s="195" t="s">
        <v>5</v>
      </c>
      <c r="P1226" s="31">
        <v>51</v>
      </c>
      <c r="Q1226" s="5">
        <v>0.16666666666666666</v>
      </c>
      <c r="R1226" s="4">
        <v>-0.66666666666666663</v>
      </c>
      <c r="S1226" s="4">
        <v>-0.33333333333333331</v>
      </c>
      <c r="T1226" s="5">
        <v>-1</v>
      </c>
      <c r="U1226" s="4">
        <v>-0.97619047619047616</v>
      </c>
      <c r="V1226" s="4">
        <v>-0.97916666666666663</v>
      </c>
      <c r="W1226" s="6">
        <v>0.02</v>
      </c>
      <c r="X1226" s="23"/>
      <c r="Y1226" s="23"/>
      <c r="Z1226" s="23"/>
      <c r="AA1226" s="23"/>
      <c r="AB1226" s="23"/>
      <c r="AC1226" s="23"/>
      <c r="AD1226" s="23"/>
      <c r="AE1226" s="23"/>
      <c r="AF1226" s="23"/>
      <c r="AG1226" s="23"/>
      <c r="AH1226" s="485"/>
    </row>
    <row r="1227" spans="1:34" s="191" customFormat="1" ht="12" hidden="1" customHeight="1" x14ac:dyDescent="0.2">
      <c r="A1227" s="309">
        <v>1</v>
      </c>
      <c r="B1227" s="23" t="s">
        <v>121</v>
      </c>
      <c r="C1227" s="30" t="s">
        <v>45</v>
      </c>
      <c r="D1227" s="3" t="s">
        <v>110</v>
      </c>
      <c r="E1227" s="503">
        <v>1998</v>
      </c>
      <c r="F1227" s="385">
        <v>-4</v>
      </c>
      <c r="G1227" s="62">
        <v>14</v>
      </c>
      <c r="H1227" s="95">
        <v>55</v>
      </c>
      <c r="I1227" s="96">
        <v>69</v>
      </c>
      <c r="J1227" s="62">
        <v>5</v>
      </c>
      <c r="K1227" s="95">
        <v>0</v>
      </c>
      <c r="L1227" s="96">
        <v>5</v>
      </c>
      <c r="M1227" s="76">
        <v>8</v>
      </c>
      <c r="N1227" s="76">
        <v>159</v>
      </c>
      <c r="O1227" s="194" t="s">
        <v>5</v>
      </c>
      <c r="P1227" s="31">
        <v>54</v>
      </c>
      <c r="Q1227" s="5">
        <v>0</v>
      </c>
      <c r="R1227" s="4">
        <v>-1</v>
      </c>
      <c r="S1227" s="4">
        <v>-0.3</v>
      </c>
      <c r="T1227" s="5" t="e">
        <v>#DIV/0!</v>
      </c>
      <c r="U1227" s="4">
        <v>1</v>
      </c>
      <c r="V1227" s="4">
        <v>3</v>
      </c>
      <c r="W1227" s="6">
        <v>3.9215686274509803E-2</v>
      </c>
      <c r="X1227" s="23"/>
      <c r="Y1227" s="23"/>
      <c r="Z1227" s="23"/>
      <c r="AA1227" s="23"/>
      <c r="AB1227" s="23"/>
      <c r="AC1227" s="23"/>
      <c r="AD1227" s="23"/>
      <c r="AE1227" s="23"/>
      <c r="AF1227" s="23"/>
      <c r="AG1227" s="23"/>
      <c r="AH1227" s="485"/>
    </row>
    <row r="1228" spans="1:34" s="191" customFormat="1" ht="12" hidden="1" customHeight="1" x14ac:dyDescent="0.2">
      <c r="A1228" s="309">
        <v>1</v>
      </c>
      <c r="B1228" s="23" t="s">
        <v>121</v>
      </c>
      <c r="C1228" s="30" t="s">
        <v>45</v>
      </c>
      <c r="D1228" s="3" t="s">
        <v>110</v>
      </c>
      <c r="E1228" s="504">
        <v>1999</v>
      </c>
      <c r="F1228" s="385">
        <v>-3</v>
      </c>
      <c r="G1228" s="62"/>
      <c r="H1228" s="95"/>
      <c r="I1228" s="96"/>
      <c r="J1228" s="62"/>
      <c r="K1228" s="95"/>
      <c r="L1228" s="96"/>
      <c r="M1228" s="75"/>
      <c r="N1228" s="75">
        <v>159</v>
      </c>
      <c r="O1228" s="194" t="s">
        <v>119</v>
      </c>
      <c r="P1228" s="31">
        <v>55</v>
      </c>
      <c r="Q1228" s="5">
        <v>-1</v>
      </c>
      <c r="R1228" s="4" t="e">
        <v>#DIV/0!</v>
      </c>
      <c r="S1228" s="4">
        <v>0.42857142857142855</v>
      </c>
      <c r="T1228" s="5">
        <v>-1</v>
      </c>
      <c r="U1228" s="4">
        <v>2</v>
      </c>
      <c r="V1228" s="4">
        <v>0.5</v>
      </c>
      <c r="W1228" s="6">
        <v>3.7735849056603772E-2</v>
      </c>
      <c r="X1228" s="23"/>
      <c r="Y1228" s="23"/>
      <c r="Z1228" s="23"/>
      <c r="AA1228" s="23"/>
      <c r="AB1228" s="23"/>
      <c r="AC1228" s="23"/>
      <c r="AD1228" s="23"/>
      <c r="AE1228" s="23"/>
      <c r="AF1228" s="23"/>
      <c r="AG1228" s="23"/>
      <c r="AH1228" s="485"/>
    </row>
    <row r="1229" spans="1:34" s="191" customFormat="1" ht="12" hidden="1" customHeight="1" x14ac:dyDescent="0.2">
      <c r="A1229" s="309">
        <v>1</v>
      </c>
      <c r="B1229" s="23" t="s">
        <v>121</v>
      </c>
      <c r="C1229" s="30" t="s">
        <v>45</v>
      </c>
      <c r="D1229" s="3" t="s">
        <v>110</v>
      </c>
      <c r="E1229" s="503">
        <v>2000</v>
      </c>
      <c r="F1229" s="385">
        <v>-2</v>
      </c>
      <c r="G1229" s="62"/>
      <c r="H1229" s="95"/>
      <c r="I1229" s="96"/>
      <c r="J1229" s="62"/>
      <c r="K1229" s="95"/>
      <c r="L1229" s="96"/>
      <c r="M1229" s="76"/>
      <c r="N1229" s="76">
        <v>159</v>
      </c>
      <c r="O1229" s="194" t="s">
        <v>5</v>
      </c>
      <c r="P1229" s="31">
        <v>56</v>
      </c>
      <c r="Q1229" s="5" t="e">
        <v>#DIV/0!</v>
      </c>
      <c r="R1229" s="4">
        <v>-0.5</v>
      </c>
      <c r="S1229" s="4">
        <v>-0.4</v>
      </c>
      <c r="T1229" s="5" t="e">
        <v>#DIV/0!</v>
      </c>
      <c r="U1229" s="4">
        <v>-0.83333333333333337</v>
      </c>
      <c r="V1229" s="4">
        <v>-0.83333333333333337</v>
      </c>
      <c r="W1229" s="6">
        <v>1.8181818181818181E-2</v>
      </c>
      <c r="X1229" s="23"/>
      <c r="Y1229" s="23">
        <v>2002</v>
      </c>
      <c r="Z1229" s="23">
        <v>1</v>
      </c>
      <c r="AA1229" s="23">
        <v>5</v>
      </c>
      <c r="AB1229" s="23">
        <v>6</v>
      </c>
      <c r="AC1229" s="23">
        <v>0</v>
      </c>
      <c r="AD1229" s="23">
        <v>1</v>
      </c>
      <c r="AE1229" s="23">
        <v>1</v>
      </c>
      <c r="AF1229" s="23">
        <v>0</v>
      </c>
      <c r="AG1229" s="23">
        <v>56</v>
      </c>
      <c r="AH1229" s="485"/>
    </row>
    <row r="1230" spans="1:34" s="191" customFormat="1" ht="12" hidden="1" customHeight="1" x14ac:dyDescent="0.2">
      <c r="A1230" s="309">
        <v>1</v>
      </c>
      <c r="B1230" s="23" t="s">
        <v>121</v>
      </c>
      <c r="C1230" s="30" t="s">
        <v>45</v>
      </c>
      <c r="D1230" s="3" t="s">
        <v>110</v>
      </c>
      <c r="E1230" s="503">
        <v>2001</v>
      </c>
      <c r="F1230" s="385">
        <v>-1</v>
      </c>
      <c r="G1230" s="62">
        <v>27</v>
      </c>
      <c r="H1230" s="95">
        <v>48</v>
      </c>
      <c r="I1230" s="96">
        <v>75</v>
      </c>
      <c r="J1230" s="62">
        <v>0</v>
      </c>
      <c r="K1230" s="95">
        <v>8</v>
      </c>
      <c r="L1230" s="96">
        <v>8</v>
      </c>
      <c r="M1230" s="76">
        <v>7</v>
      </c>
      <c r="N1230" s="76">
        <v>159</v>
      </c>
      <c r="O1230" s="194"/>
      <c r="P1230" s="26"/>
      <c r="Q1230" s="5"/>
      <c r="R1230" s="4"/>
      <c r="S1230" s="4"/>
      <c r="T1230" s="5"/>
      <c r="U1230" s="4"/>
      <c r="V1230" s="4"/>
      <c r="W1230" s="6"/>
      <c r="X1230" s="23"/>
      <c r="Y1230" s="23"/>
      <c r="Z1230" s="23"/>
      <c r="AA1230" s="23"/>
      <c r="AB1230" s="23"/>
      <c r="AC1230" s="23"/>
      <c r="AD1230" s="23"/>
      <c r="AE1230" s="23"/>
      <c r="AF1230" s="23"/>
      <c r="AG1230" s="23"/>
      <c r="AH1230" s="485"/>
    </row>
    <row r="1231" spans="1:34" s="191" customFormat="1" ht="12" hidden="1" customHeight="1" x14ac:dyDescent="0.2">
      <c r="A1231" s="309">
        <v>1</v>
      </c>
      <c r="B1231" s="23" t="s">
        <v>121</v>
      </c>
      <c r="C1231" s="30" t="s">
        <v>45</v>
      </c>
      <c r="D1231" s="3" t="s">
        <v>110</v>
      </c>
      <c r="E1231" s="503">
        <v>2002</v>
      </c>
      <c r="F1231" s="385">
        <v>0</v>
      </c>
      <c r="G1231" s="62"/>
      <c r="H1231" s="95"/>
      <c r="I1231" s="96">
        <v>0</v>
      </c>
      <c r="J1231" s="62"/>
      <c r="K1231" s="95"/>
      <c r="L1231" s="96">
        <v>0</v>
      </c>
      <c r="M1231" s="75"/>
      <c r="N1231" s="75">
        <v>159</v>
      </c>
      <c r="O1231" s="194" t="s">
        <v>5</v>
      </c>
      <c r="P1231" s="26"/>
      <c r="Q1231" s="5"/>
      <c r="R1231" s="4"/>
      <c r="S1231" s="4"/>
      <c r="T1231" s="5"/>
      <c r="U1231" s="4"/>
      <c r="V1231" s="4"/>
      <c r="W1231" s="6"/>
      <c r="X1231" s="23"/>
      <c r="Y1231" s="23"/>
      <c r="Z1231" s="23"/>
      <c r="AA1231" s="23"/>
      <c r="AB1231" s="23"/>
      <c r="AC1231" s="23"/>
      <c r="AD1231" s="23"/>
      <c r="AE1231" s="23"/>
      <c r="AF1231" s="23"/>
      <c r="AG1231" s="23"/>
      <c r="AH1231" s="485"/>
    </row>
    <row r="1232" spans="1:34" s="191" customFormat="1" ht="12" hidden="1" customHeight="1" x14ac:dyDescent="0.2">
      <c r="A1232" s="309">
        <v>1</v>
      </c>
      <c r="B1232" s="23" t="s">
        <v>121</v>
      </c>
      <c r="C1232" s="30" t="s">
        <v>45</v>
      </c>
      <c r="D1232" s="3" t="s">
        <v>110</v>
      </c>
      <c r="E1232" s="503">
        <v>2003</v>
      </c>
      <c r="F1232" s="385">
        <v>1</v>
      </c>
      <c r="G1232" s="62">
        <v>10</v>
      </c>
      <c r="H1232" s="95">
        <v>30</v>
      </c>
      <c r="I1232" s="96">
        <v>40</v>
      </c>
      <c r="J1232" s="62">
        <v>60</v>
      </c>
      <c r="K1232" s="95">
        <v>79</v>
      </c>
      <c r="L1232" s="96">
        <v>139</v>
      </c>
      <c r="M1232" s="75">
        <v>16</v>
      </c>
      <c r="N1232" s="75">
        <v>282</v>
      </c>
      <c r="O1232" s="194"/>
      <c r="P1232" s="26"/>
      <c r="Q1232" s="5"/>
      <c r="R1232" s="4"/>
      <c r="S1232" s="4"/>
      <c r="T1232" s="5"/>
      <c r="U1232" s="4"/>
      <c r="V1232" s="4"/>
      <c r="W1232" s="6"/>
      <c r="X1232" s="23"/>
      <c r="Y1232" s="23"/>
      <c r="Z1232" s="23"/>
      <c r="AA1232" s="23"/>
      <c r="AB1232" s="23"/>
      <c r="AC1232" s="23"/>
      <c r="AD1232" s="23"/>
      <c r="AE1232" s="23"/>
      <c r="AF1232" s="23"/>
      <c r="AG1232" s="23"/>
      <c r="AH1232" s="485"/>
    </row>
    <row r="1233" spans="1:34" s="191" customFormat="1" ht="12" hidden="1" customHeight="1" x14ac:dyDescent="0.2">
      <c r="A1233" s="309">
        <v>1</v>
      </c>
      <c r="B1233" s="15"/>
      <c r="C1233" s="30" t="s">
        <v>45</v>
      </c>
      <c r="D1233" s="3" t="s">
        <v>110</v>
      </c>
      <c r="E1233" s="503">
        <v>2004</v>
      </c>
      <c r="F1233" s="386">
        <v>2</v>
      </c>
      <c r="G1233" s="62">
        <v>19</v>
      </c>
      <c r="H1233" s="95">
        <v>14</v>
      </c>
      <c r="I1233" s="96">
        <v>33</v>
      </c>
      <c r="J1233" s="62">
        <v>9</v>
      </c>
      <c r="K1233" s="95">
        <v>19</v>
      </c>
      <c r="L1233" s="96">
        <v>28</v>
      </c>
      <c r="M1233" s="75">
        <v>10</v>
      </c>
      <c r="N1233" s="75">
        <v>300</v>
      </c>
      <c r="O1233" s="195"/>
      <c r="P1233" s="34"/>
      <c r="Q1233" s="13"/>
      <c r="R1233" s="12"/>
      <c r="S1233" s="12"/>
      <c r="T1233" s="13"/>
      <c r="U1233" s="12"/>
      <c r="V1233" s="12"/>
      <c r="W1233" s="14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485"/>
    </row>
    <row r="1234" spans="1:34" s="191" customFormat="1" ht="12" hidden="1" customHeight="1" x14ac:dyDescent="0.2">
      <c r="A1234" s="309">
        <v>1</v>
      </c>
      <c r="B1234" s="15"/>
      <c r="C1234" s="30" t="s">
        <v>45</v>
      </c>
      <c r="D1234" s="3" t="s">
        <v>237</v>
      </c>
      <c r="E1234" s="502">
        <v>2006</v>
      </c>
      <c r="F1234" s="385">
        <v>3</v>
      </c>
      <c r="G1234" s="62">
        <v>8</v>
      </c>
      <c r="H1234" s="95">
        <v>2</v>
      </c>
      <c r="I1234" s="96">
        <v>10</v>
      </c>
      <c r="J1234" s="62">
        <v>36</v>
      </c>
      <c r="K1234" s="95">
        <v>25</v>
      </c>
      <c r="L1234" s="96">
        <v>61</v>
      </c>
      <c r="M1234" s="75">
        <v>4</v>
      </c>
      <c r="N1234" s="75">
        <v>406</v>
      </c>
      <c r="O1234" s="195"/>
      <c r="P1234" s="34"/>
      <c r="Q1234" s="13"/>
      <c r="R1234" s="12"/>
      <c r="S1234" s="12"/>
      <c r="T1234" s="13"/>
      <c r="U1234" s="12"/>
      <c r="V1234" s="12"/>
      <c r="W1234" s="14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485"/>
    </row>
    <row r="1235" spans="1:34" s="191" customFormat="1" ht="12" hidden="1" customHeight="1" x14ac:dyDescent="0.2">
      <c r="A1235" s="309"/>
      <c r="B1235" s="23"/>
      <c r="C1235" s="30" t="s">
        <v>45</v>
      </c>
      <c r="D1235" s="3"/>
      <c r="E1235" s="501"/>
      <c r="F1235" s="382"/>
      <c r="G1235" s="325"/>
      <c r="H1235" s="326"/>
      <c r="I1235" s="328"/>
      <c r="J1235" s="325"/>
      <c r="K1235" s="90"/>
      <c r="L1235" s="328"/>
      <c r="M1235" s="329"/>
      <c r="N1235" s="331"/>
      <c r="O1235" s="194"/>
      <c r="P1235" s="26"/>
      <c r="Q1235" s="5"/>
      <c r="R1235" s="4"/>
      <c r="S1235" s="4"/>
      <c r="T1235" s="5"/>
      <c r="U1235" s="4"/>
      <c r="V1235" s="4"/>
      <c r="W1235" s="6"/>
      <c r="X1235" s="23"/>
      <c r="Y1235" s="23"/>
      <c r="Z1235" s="23"/>
      <c r="AA1235" s="23"/>
      <c r="AB1235" s="23"/>
      <c r="AC1235" s="23"/>
      <c r="AD1235" s="23"/>
      <c r="AE1235" s="23"/>
      <c r="AF1235" s="23"/>
      <c r="AG1235" s="23"/>
      <c r="AH1235" s="485"/>
    </row>
    <row r="1236" spans="1:34" s="191" customFormat="1" ht="12" hidden="1" customHeight="1" x14ac:dyDescent="0.2">
      <c r="A1236" s="309">
        <v>1</v>
      </c>
      <c r="B1236" s="15"/>
      <c r="C1236" s="30"/>
      <c r="D1236" s="3" t="s">
        <v>237</v>
      </c>
      <c r="E1236" s="502">
        <v>2007</v>
      </c>
      <c r="F1236" s="386">
        <v>4</v>
      </c>
      <c r="G1236" s="62">
        <v>15</v>
      </c>
      <c r="H1236" s="95">
        <v>5</v>
      </c>
      <c r="I1236" s="96">
        <v>20</v>
      </c>
      <c r="J1236" s="62">
        <v>17</v>
      </c>
      <c r="K1236" s="95">
        <v>27</v>
      </c>
      <c r="L1236" s="96">
        <v>44</v>
      </c>
      <c r="M1236" s="75">
        <v>50</v>
      </c>
      <c r="N1236" s="75">
        <v>400</v>
      </c>
      <c r="O1236" s="195"/>
      <c r="P1236" s="34"/>
      <c r="Q1236" s="12"/>
      <c r="R1236" s="12"/>
      <c r="S1236" s="12"/>
      <c r="T1236" s="12"/>
      <c r="U1236" s="12"/>
      <c r="V1236" s="12"/>
      <c r="W1236" s="12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485"/>
    </row>
    <row r="1237" spans="1:34" s="191" customFormat="1" ht="12" hidden="1" customHeight="1" x14ac:dyDescent="0.2">
      <c r="A1237" s="309">
        <v>1</v>
      </c>
      <c r="B1237" s="15"/>
      <c r="C1237" s="30" t="s">
        <v>45</v>
      </c>
      <c r="D1237" s="3" t="s">
        <v>237</v>
      </c>
      <c r="E1237" s="502">
        <v>2008</v>
      </c>
      <c r="F1237" s="385">
        <v>5</v>
      </c>
      <c r="G1237" s="62">
        <v>14</v>
      </c>
      <c r="H1237" s="95">
        <v>8</v>
      </c>
      <c r="I1237" s="96">
        <v>22</v>
      </c>
      <c r="J1237" s="62">
        <v>43</v>
      </c>
      <c r="K1237" s="95">
        <v>18</v>
      </c>
      <c r="L1237" s="96">
        <v>61</v>
      </c>
      <c r="M1237" s="75">
        <v>30</v>
      </c>
      <c r="N1237" s="75">
        <v>431</v>
      </c>
      <c r="O1237" s="195"/>
      <c r="P1237" s="34"/>
      <c r="Q1237" s="12"/>
      <c r="R1237" s="12"/>
      <c r="S1237" s="12"/>
      <c r="T1237" s="12"/>
      <c r="U1237" s="12"/>
      <c r="V1237" s="12"/>
      <c r="W1237" s="12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485"/>
    </row>
    <row r="1238" spans="1:34" s="191" customFormat="1" ht="12" customHeight="1" x14ac:dyDescent="0.2">
      <c r="A1238" s="309">
        <v>1</v>
      </c>
      <c r="B1238" s="15"/>
      <c r="C1238" s="30" t="s">
        <v>45</v>
      </c>
      <c r="D1238" s="3" t="s">
        <v>237</v>
      </c>
      <c r="E1238" s="502">
        <v>2009</v>
      </c>
      <c r="F1238" s="386">
        <v>6</v>
      </c>
      <c r="G1238" s="62">
        <v>7</v>
      </c>
      <c r="H1238" s="95">
        <v>2</v>
      </c>
      <c r="I1238" s="96">
        <v>9</v>
      </c>
      <c r="J1238" s="62">
        <v>10</v>
      </c>
      <c r="K1238" s="90">
        <v>10</v>
      </c>
      <c r="L1238" s="96">
        <v>20</v>
      </c>
      <c r="M1238" s="75">
        <v>34</v>
      </c>
      <c r="N1238" s="75">
        <v>417</v>
      </c>
      <c r="O1238" s="195"/>
      <c r="P1238" s="34"/>
      <c r="Q1238" s="12"/>
      <c r="R1238" s="12"/>
      <c r="S1238" s="12"/>
      <c r="T1238" s="12"/>
      <c r="U1238" s="12"/>
      <c r="V1238" s="12"/>
      <c r="W1238" s="12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485"/>
    </row>
    <row r="1239" spans="1:34" s="191" customFormat="1" ht="12" customHeight="1" thickBot="1" x14ac:dyDescent="0.25">
      <c r="A1239" s="309">
        <v>1</v>
      </c>
      <c r="B1239" s="15"/>
      <c r="C1239" s="30"/>
      <c r="D1239" s="3"/>
      <c r="E1239" s="503">
        <v>2010</v>
      </c>
      <c r="F1239" s="387">
        <v>7</v>
      </c>
      <c r="G1239" s="444">
        <v>12</v>
      </c>
      <c r="H1239" s="445">
        <v>5</v>
      </c>
      <c r="I1239" s="446">
        <f>SUM(H1239,G1239)</f>
        <v>17</v>
      </c>
      <c r="J1239" s="444">
        <v>10</v>
      </c>
      <c r="K1239" s="447">
        <v>1</v>
      </c>
      <c r="L1239" s="446">
        <f>SUM(K1239,J1239)</f>
        <v>11</v>
      </c>
      <c r="M1239" s="77">
        <v>45</v>
      </c>
      <c r="N1239" s="77">
        <v>383</v>
      </c>
      <c r="O1239" s="194"/>
      <c r="P1239" s="34"/>
      <c r="Q1239" s="12"/>
      <c r="R1239" s="12"/>
      <c r="S1239" s="12"/>
      <c r="T1239" s="12"/>
      <c r="U1239" s="12"/>
      <c r="V1239" s="12"/>
      <c r="W1239" s="12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476"/>
    </row>
    <row r="1240" spans="1:34" s="485" customFormat="1" ht="12" customHeight="1" x14ac:dyDescent="0.2">
      <c r="A1240" s="309"/>
      <c r="B1240" s="15"/>
      <c r="C1240" s="30"/>
      <c r="D1240" s="3"/>
      <c r="E1240" s="503">
        <v>2011</v>
      </c>
      <c r="F1240" s="385"/>
      <c r="G1240" s="444">
        <v>10</v>
      </c>
      <c r="H1240" s="445">
        <v>6</v>
      </c>
      <c r="I1240" s="446">
        <f>SUM(H1240,G1240)</f>
        <v>16</v>
      </c>
      <c r="J1240" s="444">
        <v>6</v>
      </c>
      <c r="K1240" s="447">
        <v>3</v>
      </c>
      <c r="L1240" s="446">
        <f>SUM(K1240,J1240)</f>
        <v>9</v>
      </c>
      <c r="M1240" s="77">
        <v>8</v>
      </c>
      <c r="N1240" s="77">
        <v>384</v>
      </c>
      <c r="O1240" s="575"/>
      <c r="P1240" s="301"/>
      <c r="Q1240" s="303"/>
      <c r="R1240" s="303"/>
      <c r="S1240" s="303"/>
      <c r="T1240" s="303"/>
      <c r="U1240" s="303"/>
      <c r="V1240" s="303"/>
      <c r="W1240" s="303"/>
      <c r="X1240" s="64"/>
      <c r="Y1240" s="64"/>
      <c r="Z1240" s="64"/>
      <c r="AA1240" s="64"/>
      <c r="AB1240" s="64"/>
      <c r="AC1240" s="64"/>
      <c r="AD1240" s="64"/>
      <c r="AE1240" s="64"/>
      <c r="AF1240" s="64"/>
      <c r="AG1240" s="64"/>
      <c r="AH1240" s="476">
        <f>N1239+L1240-M1240</f>
        <v>384</v>
      </c>
    </row>
    <row r="1241" spans="1:34" s="485" customFormat="1" ht="12" customHeight="1" x14ac:dyDescent="0.2">
      <c r="A1241" s="309"/>
      <c r="B1241" s="15"/>
      <c r="C1241" s="30"/>
      <c r="D1241" s="3"/>
      <c r="E1241" s="503" t="s">
        <v>383</v>
      </c>
      <c r="F1241" s="385"/>
      <c r="G1241" s="376">
        <v>17</v>
      </c>
      <c r="H1241" s="377">
        <v>3</v>
      </c>
      <c r="I1241" s="378">
        <v>20</v>
      </c>
      <c r="J1241" s="379">
        <v>22</v>
      </c>
      <c r="K1241" s="377">
        <v>6</v>
      </c>
      <c r="L1241" s="378">
        <v>28</v>
      </c>
      <c r="M1241" s="380">
        <v>30</v>
      </c>
      <c r="N1241" s="380">
        <v>382</v>
      </c>
      <c r="O1241" s="575"/>
      <c r="P1241" s="301"/>
      <c r="Q1241" s="303"/>
      <c r="R1241" s="303"/>
      <c r="S1241" s="303"/>
      <c r="T1241" s="303"/>
      <c r="U1241" s="303"/>
      <c r="V1241" s="303"/>
      <c r="W1241" s="303"/>
      <c r="X1241" s="64"/>
      <c r="Y1241" s="64"/>
      <c r="Z1241" s="64"/>
      <c r="AA1241" s="64"/>
      <c r="AB1241" s="64"/>
      <c r="AC1241" s="64"/>
      <c r="AD1241" s="64"/>
      <c r="AE1241" s="64"/>
      <c r="AF1241" s="64"/>
      <c r="AG1241" s="64"/>
      <c r="AH1241" s="476">
        <f>N1240+L1241-M1241</f>
        <v>382</v>
      </c>
    </row>
    <row r="1242" spans="1:34" s="485" customFormat="1" ht="12" customHeight="1" x14ac:dyDescent="0.2">
      <c r="A1242" s="309"/>
      <c r="B1242" s="15"/>
      <c r="C1242" s="30"/>
      <c r="D1242" s="3"/>
      <c r="E1242" s="503">
        <v>2013</v>
      </c>
      <c r="F1242" s="385"/>
      <c r="G1242" s="377">
        <v>15</v>
      </c>
      <c r="H1242" s="377">
        <v>3</v>
      </c>
      <c r="I1242" s="378">
        <v>18</v>
      </c>
      <c r="J1242" s="379">
        <v>26</v>
      </c>
      <c r="K1242" s="377">
        <v>3</v>
      </c>
      <c r="L1242" s="378">
        <v>29</v>
      </c>
      <c r="M1242" s="380">
        <v>11</v>
      </c>
      <c r="N1242" s="380">
        <v>400</v>
      </c>
      <c r="O1242" s="575"/>
      <c r="P1242" s="301"/>
      <c r="Q1242" s="303"/>
      <c r="R1242" s="303"/>
      <c r="S1242" s="303"/>
      <c r="T1242" s="303"/>
      <c r="U1242" s="303"/>
      <c r="V1242" s="303"/>
      <c r="W1242" s="303"/>
      <c r="X1242" s="64"/>
      <c r="Y1242" s="64"/>
      <c r="Z1242" s="64"/>
      <c r="AA1242" s="64"/>
      <c r="AB1242" s="64"/>
      <c r="AC1242" s="64"/>
      <c r="AD1242" s="64"/>
      <c r="AE1242" s="64"/>
      <c r="AF1242" s="64"/>
      <c r="AG1242" s="64"/>
      <c r="AH1242" s="476"/>
    </row>
    <row r="1243" spans="1:34" s="191" customFormat="1" ht="6.75" customHeight="1" x14ac:dyDescent="0.2">
      <c r="A1243" s="309"/>
      <c r="B1243" s="15"/>
      <c r="C1243" s="30"/>
      <c r="D1243" s="3"/>
      <c r="E1243" s="503"/>
      <c r="F1243" s="385">
        <v>0</v>
      </c>
      <c r="G1243" s="62"/>
      <c r="H1243" s="95"/>
      <c r="I1243" s="96"/>
      <c r="J1243" s="62"/>
      <c r="K1243" s="95"/>
      <c r="L1243" s="96"/>
      <c r="M1243" s="75"/>
      <c r="N1243" s="75"/>
      <c r="O1243" s="195"/>
      <c r="P1243" s="34"/>
      <c r="Q1243" s="12"/>
      <c r="R1243" s="12"/>
      <c r="S1243" s="12"/>
      <c r="T1243" s="12"/>
      <c r="U1243" s="12"/>
      <c r="V1243" s="12"/>
      <c r="W1243" s="12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485"/>
    </row>
    <row r="1244" spans="1:34" s="191" customFormat="1" ht="12" hidden="1" customHeight="1" x14ac:dyDescent="0.2">
      <c r="A1244" s="309">
        <v>1</v>
      </c>
      <c r="B1244" s="15"/>
      <c r="C1244" s="30"/>
      <c r="D1244" s="11" t="s">
        <v>111</v>
      </c>
      <c r="E1244" s="503">
        <v>1999</v>
      </c>
      <c r="F1244" s="385">
        <v>1</v>
      </c>
      <c r="G1244" s="62">
        <v>0</v>
      </c>
      <c r="H1244" s="95">
        <v>1</v>
      </c>
      <c r="I1244" s="96">
        <v>1</v>
      </c>
      <c r="J1244" s="62">
        <v>0</v>
      </c>
      <c r="K1244" s="95">
        <v>0</v>
      </c>
      <c r="L1244" s="96">
        <v>0</v>
      </c>
      <c r="M1244" s="75">
        <v>0</v>
      </c>
      <c r="N1244" s="75">
        <v>0</v>
      </c>
      <c r="O1244" s="195"/>
      <c r="P1244" s="34"/>
      <c r="Q1244" s="13"/>
      <c r="R1244" s="12"/>
      <c r="S1244" s="12"/>
      <c r="T1244" s="13"/>
      <c r="U1244" s="12"/>
      <c r="V1244" s="12"/>
      <c r="W1244" s="14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485"/>
    </row>
    <row r="1245" spans="1:34" s="191" customFormat="1" ht="12" hidden="1" customHeight="1" x14ac:dyDescent="0.2">
      <c r="A1245" s="309">
        <v>1</v>
      </c>
      <c r="B1245" s="15"/>
      <c r="C1245" s="310" t="s">
        <v>65</v>
      </c>
      <c r="D1245" s="11" t="s">
        <v>111</v>
      </c>
      <c r="E1245" s="503">
        <v>2000</v>
      </c>
      <c r="F1245" s="385">
        <v>2</v>
      </c>
      <c r="G1245" s="62">
        <v>0</v>
      </c>
      <c r="H1245" s="95">
        <v>0</v>
      </c>
      <c r="I1245" s="96">
        <v>0</v>
      </c>
      <c r="J1245" s="62">
        <v>0</v>
      </c>
      <c r="K1245" s="95">
        <v>0</v>
      </c>
      <c r="L1245" s="96">
        <v>0</v>
      </c>
      <c r="M1245" s="75">
        <v>0</v>
      </c>
      <c r="N1245" s="75">
        <v>0</v>
      </c>
      <c r="O1245" s="195"/>
      <c r="P1245" s="34"/>
      <c r="Q1245" s="13"/>
      <c r="R1245" s="12"/>
      <c r="S1245" s="12"/>
      <c r="T1245" s="13"/>
      <c r="U1245" s="12"/>
      <c r="V1245" s="12"/>
      <c r="W1245" s="14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485"/>
    </row>
    <row r="1246" spans="1:34" s="191" customFormat="1" ht="12" hidden="1" customHeight="1" thickBot="1" x14ac:dyDescent="0.25">
      <c r="A1246" s="309">
        <v>1</v>
      </c>
      <c r="B1246" s="15"/>
      <c r="C1246" s="310" t="s">
        <v>65</v>
      </c>
      <c r="D1246" s="11" t="s">
        <v>111</v>
      </c>
      <c r="E1246" s="503">
        <v>2001</v>
      </c>
      <c r="F1246" s="387">
        <v>3</v>
      </c>
      <c r="G1246" s="62">
        <v>1</v>
      </c>
      <c r="H1246" s="95">
        <v>3</v>
      </c>
      <c r="I1246" s="96">
        <v>4</v>
      </c>
      <c r="J1246" s="62">
        <v>0</v>
      </c>
      <c r="K1246" s="95">
        <v>0</v>
      </c>
      <c r="L1246" s="96">
        <v>0</v>
      </c>
      <c r="M1246" s="75">
        <v>0</v>
      </c>
      <c r="N1246" s="75">
        <v>0</v>
      </c>
      <c r="O1246" s="195"/>
      <c r="P1246" s="34"/>
      <c r="Q1246" s="13"/>
      <c r="R1246" s="12"/>
      <c r="S1246" s="12"/>
      <c r="T1246" s="13"/>
      <c r="U1246" s="12"/>
      <c r="V1246" s="12"/>
      <c r="W1246" s="14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485"/>
    </row>
    <row r="1247" spans="1:34" s="191" customFormat="1" ht="12" hidden="1" customHeight="1" x14ac:dyDescent="0.2">
      <c r="A1247" s="309">
        <v>1</v>
      </c>
      <c r="B1247" s="23"/>
      <c r="C1247" s="310" t="s">
        <v>65</v>
      </c>
      <c r="D1247" s="11" t="s">
        <v>111</v>
      </c>
      <c r="E1247" s="503">
        <v>2002</v>
      </c>
      <c r="F1247" s="385">
        <v>2</v>
      </c>
      <c r="G1247" s="62">
        <v>15</v>
      </c>
      <c r="H1247" s="95">
        <v>2</v>
      </c>
      <c r="I1247" s="96">
        <v>17</v>
      </c>
      <c r="J1247" s="62">
        <v>0</v>
      </c>
      <c r="K1247" s="95">
        <v>0</v>
      </c>
      <c r="L1247" s="96">
        <v>0</v>
      </c>
      <c r="M1247" s="75">
        <v>0</v>
      </c>
      <c r="N1247" s="75">
        <v>0</v>
      </c>
      <c r="O1247" s="194"/>
      <c r="P1247" s="23"/>
      <c r="Q1247" s="5"/>
      <c r="R1247" s="4"/>
      <c r="S1247" s="4"/>
      <c r="T1247" s="5"/>
      <c r="U1247" s="4"/>
      <c r="V1247" s="4"/>
      <c r="W1247" s="6"/>
      <c r="X1247" s="23"/>
      <c r="Y1247" s="23"/>
      <c r="Z1247" s="23"/>
      <c r="AA1247" s="23"/>
      <c r="AB1247" s="23"/>
      <c r="AC1247" s="23"/>
      <c r="AD1247" s="23"/>
      <c r="AE1247" s="23"/>
      <c r="AF1247" s="23"/>
      <c r="AG1247" s="23"/>
      <c r="AH1247" s="485"/>
    </row>
    <row r="1248" spans="1:34" s="191" customFormat="1" ht="12" hidden="1" customHeight="1" x14ac:dyDescent="0.2">
      <c r="A1248" s="309">
        <v>1</v>
      </c>
      <c r="B1248" s="15"/>
      <c r="C1248" s="310" t="s">
        <v>65</v>
      </c>
      <c r="D1248" s="11" t="s">
        <v>111</v>
      </c>
      <c r="E1248" s="503">
        <v>2003</v>
      </c>
      <c r="F1248" s="385">
        <v>3</v>
      </c>
      <c r="G1248" s="62">
        <v>3</v>
      </c>
      <c r="H1248" s="95">
        <v>4</v>
      </c>
      <c r="I1248" s="96">
        <v>7</v>
      </c>
      <c r="J1248" s="62">
        <v>0</v>
      </c>
      <c r="K1248" s="95">
        <v>1</v>
      </c>
      <c r="L1248" s="96">
        <v>1</v>
      </c>
      <c r="M1248" s="75">
        <v>0</v>
      </c>
      <c r="N1248" s="75">
        <v>1</v>
      </c>
      <c r="O1248" s="194"/>
      <c r="P1248" s="33">
        <v>162</v>
      </c>
      <c r="Q1248" s="13"/>
      <c r="R1248" s="12"/>
      <c r="S1248" s="12"/>
      <c r="T1248" s="13"/>
      <c r="U1248" s="12"/>
      <c r="V1248" s="12"/>
      <c r="W1248" s="14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485"/>
    </row>
    <row r="1249" spans="1:34" s="191" customFormat="1" ht="12" hidden="1" customHeight="1" x14ac:dyDescent="0.2">
      <c r="A1249" s="309">
        <v>1</v>
      </c>
      <c r="B1249" s="15"/>
      <c r="C1249" s="310" t="s">
        <v>65</v>
      </c>
      <c r="D1249" s="11" t="s">
        <v>111</v>
      </c>
      <c r="E1249" s="503">
        <v>2004</v>
      </c>
      <c r="F1249" s="385">
        <v>4</v>
      </c>
      <c r="G1249" s="62">
        <v>8</v>
      </c>
      <c r="H1249" s="95">
        <v>13</v>
      </c>
      <c r="I1249" s="96">
        <v>21</v>
      </c>
      <c r="J1249" s="62">
        <v>0</v>
      </c>
      <c r="K1249" s="95">
        <v>0</v>
      </c>
      <c r="L1249" s="96">
        <v>0</v>
      </c>
      <c r="M1249" s="75">
        <v>0</v>
      </c>
      <c r="N1249" s="75">
        <v>1</v>
      </c>
      <c r="O1249" s="195"/>
      <c r="P1249" s="33"/>
      <c r="Q1249" s="13"/>
      <c r="R1249" s="12"/>
      <c r="S1249" s="12"/>
      <c r="T1249" s="13"/>
      <c r="U1249" s="12"/>
      <c r="V1249" s="12"/>
      <c r="W1249" s="14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485"/>
    </row>
    <row r="1250" spans="1:34" s="191" customFormat="1" ht="12" hidden="1" customHeight="1" x14ac:dyDescent="0.2">
      <c r="A1250" s="309">
        <v>1</v>
      </c>
      <c r="B1250" s="15"/>
      <c r="C1250" s="310" t="s">
        <v>65</v>
      </c>
      <c r="D1250" s="11" t="s">
        <v>111</v>
      </c>
      <c r="E1250" s="502">
        <v>2006</v>
      </c>
      <c r="F1250" s="386">
        <v>7</v>
      </c>
      <c r="G1250" s="62">
        <v>26</v>
      </c>
      <c r="H1250" s="95">
        <v>44</v>
      </c>
      <c r="I1250" s="96">
        <v>70</v>
      </c>
      <c r="J1250" s="62">
        <v>8</v>
      </c>
      <c r="K1250" s="95">
        <v>0</v>
      </c>
      <c r="L1250" s="96">
        <v>8</v>
      </c>
      <c r="M1250" s="75">
        <v>0</v>
      </c>
      <c r="N1250" s="75">
        <v>17</v>
      </c>
      <c r="O1250" s="195"/>
      <c r="P1250" s="33"/>
      <c r="Q1250" s="13"/>
      <c r="R1250" s="12"/>
      <c r="S1250" s="12"/>
      <c r="T1250" s="13"/>
      <c r="U1250" s="12"/>
      <c r="V1250" s="12"/>
      <c r="W1250" s="14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485"/>
    </row>
    <row r="1251" spans="1:34" s="191" customFormat="1" ht="12" hidden="1" customHeight="1" x14ac:dyDescent="0.2">
      <c r="A1251" s="309">
        <v>1</v>
      </c>
      <c r="B1251" s="15"/>
      <c r="C1251" s="310" t="s">
        <v>65</v>
      </c>
      <c r="D1251" s="11" t="s">
        <v>111</v>
      </c>
      <c r="E1251" s="502">
        <v>2007</v>
      </c>
      <c r="F1251" s="385">
        <v>8</v>
      </c>
      <c r="G1251" s="62">
        <v>10</v>
      </c>
      <c r="H1251" s="95">
        <v>21</v>
      </c>
      <c r="I1251" s="96">
        <v>31</v>
      </c>
      <c r="J1251" s="62">
        <v>13</v>
      </c>
      <c r="K1251" s="95">
        <v>16</v>
      </c>
      <c r="L1251" s="96">
        <v>29</v>
      </c>
      <c r="M1251" s="75">
        <v>0</v>
      </c>
      <c r="N1251" s="75">
        <v>46</v>
      </c>
      <c r="O1251" s="195"/>
      <c r="P1251" s="34"/>
      <c r="Q1251" s="12"/>
      <c r="R1251" s="12"/>
      <c r="S1251" s="12"/>
      <c r="T1251" s="12"/>
      <c r="U1251" s="12"/>
      <c r="V1251" s="12"/>
      <c r="W1251" s="12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485"/>
    </row>
    <row r="1252" spans="1:34" s="191" customFormat="1" ht="12" hidden="1" customHeight="1" x14ac:dyDescent="0.2">
      <c r="A1252" s="309">
        <v>1</v>
      </c>
      <c r="B1252" s="15"/>
      <c r="C1252" s="310" t="s">
        <v>65</v>
      </c>
      <c r="D1252" s="11" t="s">
        <v>111</v>
      </c>
      <c r="E1252" s="502">
        <v>2008</v>
      </c>
      <c r="F1252" s="386">
        <v>9</v>
      </c>
      <c r="G1252" s="62">
        <v>1</v>
      </c>
      <c r="H1252" s="95">
        <v>19</v>
      </c>
      <c r="I1252" s="96">
        <v>20</v>
      </c>
      <c r="J1252" s="62">
        <v>0</v>
      </c>
      <c r="K1252" s="95">
        <v>0</v>
      </c>
      <c r="L1252" s="96">
        <v>0</v>
      </c>
      <c r="M1252" s="75">
        <v>0</v>
      </c>
      <c r="N1252" s="75">
        <v>46</v>
      </c>
      <c r="O1252" s="195"/>
      <c r="P1252" s="34"/>
      <c r="Q1252" s="12"/>
      <c r="R1252" s="12"/>
      <c r="S1252" s="12"/>
      <c r="T1252" s="12"/>
      <c r="U1252" s="12"/>
      <c r="V1252" s="12"/>
      <c r="W1252" s="12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485"/>
    </row>
    <row r="1253" spans="1:34" s="191" customFormat="1" ht="12" customHeight="1" x14ac:dyDescent="0.2">
      <c r="A1253" s="309">
        <v>1</v>
      </c>
      <c r="B1253" s="15"/>
      <c r="C1253" s="310" t="s">
        <v>65</v>
      </c>
      <c r="D1253" s="11" t="s">
        <v>111</v>
      </c>
      <c r="E1253" s="502">
        <v>2009</v>
      </c>
      <c r="F1253" s="385">
        <v>10</v>
      </c>
      <c r="G1253" s="62">
        <v>3</v>
      </c>
      <c r="H1253" s="95">
        <v>21</v>
      </c>
      <c r="I1253" s="96">
        <v>24</v>
      </c>
      <c r="J1253" s="62">
        <v>7</v>
      </c>
      <c r="K1253" s="90">
        <v>11</v>
      </c>
      <c r="L1253" s="96">
        <v>18</v>
      </c>
      <c r="M1253" s="75">
        <v>0</v>
      </c>
      <c r="N1253" s="75">
        <v>64</v>
      </c>
      <c r="O1253" s="195"/>
      <c r="P1253" s="34"/>
      <c r="Q1253" s="12"/>
      <c r="R1253" s="12"/>
      <c r="S1253" s="12"/>
      <c r="T1253" s="12"/>
      <c r="U1253" s="12"/>
      <c r="V1253" s="12"/>
      <c r="W1253" s="12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485"/>
    </row>
    <row r="1254" spans="1:34" s="191" customFormat="1" ht="12" customHeight="1" x14ac:dyDescent="0.2">
      <c r="A1254" s="309">
        <v>1</v>
      </c>
      <c r="B1254" s="15"/>
      <c r="C1254" s="310"/>
      <c r="D1254" s="11"/>
      <c r="E1254" s="503">
        <v>2010</v>
      </c>
      <c r="F1254" s="386">
        <v>11</v>
      </c>
      <c r="G1254" s="444">
        <v>0</v>
      </c>
      <c r="H1254" s="445">
        <v>35</v>
      </c>
      <c r="I1254" s="446">
        <f>SUM(H1254,G1254)</f>
        <v>35</v>
      </c>
      <c r="J1254" s="444">
        <v>2</v>
      </c>
      <c r="K1254" s="447">
        <v>16</v>
      </c>
      <c r="L1254" s="446">
        <f>SUM(K1254,J1254)</f>
        <v>18</v>
      </c>
      <c r="M1254" s="77">
        <v>0</v>
      </c>
      <c r="N1254" s="77">
        <v>82</v>
      </c>
      <c r="O1254" s="194"/>
      <c r="P1254" s="34"/>
      <c r="Q1254" s="12"/>
      <c r="R1254" s="12"/>
      <c r="S1254" s="12"/>
      <c r="T1254" s="12"/>
      <c r="U1254" s="12"/>
      <c r="V1254" s="12"/>
      <c r="W1254" s="12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476"/>
    </row>
    <row r="1255" spans="1:34" s="524" customFormat="1" ht="12" customHeight="1" x14ac:dyDescent="0.2">
      <c r="A1255" s="311"/>
      <c r="B1255" s="15"/>
      <c r="C1255" s="310"/>
      <c r="D1255" s="11"/>
      <c r="E1255" s="504">
        <v>2011</v>
      </c>
      <c r="F1255" s="386"/>
      <c r="G1255" s="444" t="s">
        <v>332</v>
      </c>
      <c r="H1255" s="445" t="s">
        <v>332</v>
      </c>
      <c r="I1255" s="446" t="s">
        <v>332</v>
      </c>
      <c r="J1255" s="444" t="s">
        <v>332</v>
      </c>
      <c r="K1255" s="447" t="s">
        <v>332</v>
      </c>
      <c r="L1255" s="446" t="s">
        <v>332</v>
      </c>
      <c r="M1255" s="443" t="s">
        <v>332</v>
      </c>
      <c r="N1255" s="443">
        <v>81</v>
      </c>
      <c r="O1255" s="577" t="s">
        <v>5</v>
      </c>
      <c r="P1255" s="301"/>
      <c r="Q1255" s="303"/>
      <c r="R1255" s="303"/>
      <c r="S1255" s="303"/>
      <c r="T1255" s="303"/>
      <c r="U1255" s="303"/>
      <c r="V1255" s="303"/>
      <c r="W1255" s="303"/>
      <c r="X1255" s="64"/>
      <c r="Y1255" s="64"/>
      <c r="Z1255" s="64"/>
      <c r="AA1255" s="64"/>
      <c r="AB1255" s="64"/>
      <c r="AC1255" s="64"/>
      <c r="AD1255" s="64"/>
      <c r="AE1255" s="64"/>
      <c r="AF1255" s="64"/>
      <c r="AG1255" s="64"/>
      <c r="AH1255" s="476">
        <v>81</v>
      </c>
    </row>
    <row r="1256" spans="1:34" s="524" customFormat="1" ht="12" customHeight="1" x14ac:dyDescent="0.2">
      <c r="A1256" s="311"/>
      <c r="B1256" s="15"/>
      <c r="C1256" s="310"/>
      <c r="D1256" s="11"/>
      <c r="E1256" s="503" t="s">
        <v>383</v>
      </c>
      <c r="F1256" s="386"/>
      <c r="G1256" s="376">
        <v>32</v>
      </c>
      <c r="H1256" s="377">
        <v>0</v>
      </c>
      <c r="I1256" s="378">
        <v>32</v>
      </c>
      <c r="J1256" s="379">
        <v>32</v>
      </c>
      <c r="K1256" s="377">
        <v>0</v>
      </c>
      <c r="L1256" s="378">
        <v>32</v>
      </c>
      <c r="M1256" s="380">
        <v>0</v>
      </c>
      <c r="N1256" s="380">
        <v>113</v>
      </c>
      <c r="O1256" s="577"/>
      <c r="P1256" s="301"/>
      <c r="Q1256" s="303"/>
      <c r="R1256" s="303"/>
      <c r="S1256" s="303"/>
      <c r="T1256" s="303"/>
      <c r="U1256" s="303"/>
      <c r="V1256" s="303"/>
      <c r="W1256" s="303"/>
      <c r="X1256" s="64"/>
      <c r="Y1256" s="64"/>
      <c r="Z1256" s="64"/>
      <c r="AA1256" s="64"/>
      <c r="AB1256" s="64"/>
      <c r="AC1256" s="64"/>
      <c r="AD1256" s="64"/>
      <c r="AE1256" s="64"/>
      <c r="AF1256" s="64"/>
      <c r="AG1256" s="64"/>
      <c r="AH1256" s="476">
        <f>N1255+L1256-M1256</f>
        <v>113</v>
      </c>
    </row>
    <row r="1257" spans="1:34" s="524" customFormat="1" ht="12" customHeight="1" x14ac:dyDescent="0.2">
      <c r="A1257" s="311"/>
      <c r="B1257" s="15"/>
      <c r="C1257" s="310"/>
      <c r="D1257" s="11"/>
      <c r="E1257" s="504">
        <v>2013</v>
      </c>
      <c r="F1257" s="386"/>
      <c r="G1257" s="444" t="s">
        <v>332</v>
      </c>
      <c r="H1257" s="445" t="s">
        <v>332</v>
      </c>
      <c r="I1257" s="446" t="s">
        <v>332</v>
      </c>
      <c r="J1257" s="444" t="s">
        <v>332</v>
      </c>
      <c r="K1257" s="447" t="s">
        <v>332</v>
      </c>
      <c r="L1257" s="446" t="s">
        <v>332</v>
      </c>
      <c r="M1257" s="443" t="s">
        <v>332</v>
      </c>
      <c r="N1257" s="443">
        <v>113</v>
      </c>
      <c r="O1257" s="577"/>
      <c r="P1257" s="301"/>
      <c r="Q1257" s="303"/>
      <c r="R1257" s="303"/>
      <c r="S1257" s="303"/>
      <c r="T1257" s="303"/>
      <c r="U1257" s="303"/>
      <c r="V1257" s="303"/>
      <c r="W1257" s="303"/>
      <c r="X1257" s="64"/>
      <c r="Y1257" s="64"/>
      <c r="Z1257" s="64"/>
      <c r="AA1257" s="64"/>
      <c r="AB1257" s="64"/>
      <c r="AC1257" s="64"/>
      <c r="AD1257" s="64"/>
      <c r="AE1257" s="64"/>
      <c r="AF1257" s="64"/>
      <c r="AG1257" s="64"/>
      <c r="AH1257" s="476"/>
    </row>
    <row r="1258" spans="1:34" s="191" customFormat="1" ht="6.75" customHeight="1" thickBot="1" x14ac:dyDescent="0.25">
      <c r="A1258" s="309"/>
      <c r="B1258" s="35"/>
      <c r="C1258" s="310"/>
      <c r="D1258" s="11"/>
      <c r="E1258" s="503"/>
      <c r="F1258" s="387">
        <v>12</v>
      </c>
      <c r="G1258" s="62"/>
      <c r="H1258" s="95"/>
      <c r="I1258" s="96"/>
      <c r="J1258" s="62"/>
      <c r="K1258" s="95"/>
      <c r="L1258" s="96"/>
      <c r="M1258" s="75"/>
      <c r="N1258" s="75"/>
      <c r="O1258" s="195"/>
      <c r="P1258" s="34"/>
      <c r="Q1258" s="12"/>
      <c r="R1258" s="12"/>
      <c r="S1258" s="12"/>
      <c r="T1258" s="12"/>
      <c r="U1258" s="12"/>
      <c r="V1258" s="12"/>
      <c r="W1258" s="12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485"/>
    </row>
    <row r="1259" spans="1:34" s="191" customFormat="1" ht="12" hidden="1" customHeight="1" x14ac:dyDescent="0.2">
      <c r="A1259" s="309">
        <v>1</v>
      </c>
      <c r="B1259" s="15"/>
      <c r="C1259" s="310"/>
      <c r="D1259" s="3" t="s">
        <v>238</v>
      </c>
      <c r="E1259" s="503">
        <v>2007</v>
      </c>
      <c r="F1259" s="386">
        <v>1</v>
      </c>
      <c r="G1259" s="62">
        <v>23</v>
      </c>
      <c r="H1259" s="95">
        <v>29</v>
      </c>
      <c r="I1259" s="96">
        <v>52</v>
      </c>
      <c r="J1259" s="62">
        <v>1</v>
      </c>
      <c r="K1259" s="95">
        <v>21</v>
      </c>
      <c r="L1259" s="96">
        <v>22</v>
      </c>
      <c r="M1259" s="75">
        <v>0</v>
      </c>
      <c r="N1259" s="75">
        <v>70</v>
      </c>
      <c r="O1259" s="195"/>
      <c r="P1259" s="34"/>
      <c r="Q1259" s="12"/>
      <c r="R1259" s="12"/>
      <c r="S1259" s="12"/>
      <c r="T1259" s="12"/>
      <c r="U1259" s="12"/>
      <c r="V1259" s="12"/>
      <c r="W1259" s="12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485"/>
    </row>
    <row r="1260" spans="1:34" s="191" customFormat="1" ht="12" hidden="1" customHeight="1" x14ac:dyDescent="0.2">
      <c r="A1260" s="309">
        <v>1</v>
      </c>
      <c r="B1260" s="15"/>
      <c r="C1260" s="310" t="s">
        <v>138</v>
      </c>
      <c r="D1260" s="3" t="s">
        <v>238</v>
      </c>
      <c r="E1260" s="503">
        <v>2008</v>
      </c>
      <c r="F1260" s="386">
        <v>2</v>
      </c>
      <c r="G1260" s="62">
        <v>12</v>
      </c>
      <c r="H1260" s="95">
        <v>31</v>
      </c>
      <c r="I1260" s="96">
        <v>43</v>
      </c>
      <c r="J1260" s="62">
        <v>7</v>
      </c>
      <c r="K1260" s="95">
        <v>16</v>
      </c>
      <c r="L1260" s="96">
        <v>23</v>
      </c>
      <c r="M1260" s="75">
        <v>0</v>
      </c>
      <c r="N1260" s="75">
        <v>93</v>
      </c>
      <c r="O1260" s="195"/>
      <c r="P1260" s="34"/>
      <c r="Q1260" s="12"/>
      <c r="R1260" s="12"/>
      <c r="S1260" s="12"/>
      <c r="T1260" s="12"/>
      <c r="U1260" s="12"/>
      <c r="V1260" s="12"/>
      <c r="W1260" s="12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485"/>
    </row>
    <row r="1261" spans="1:34" s="320" customFormat="1" ht="27" customHeight="1" x14ac:dyDescent="0.2">
      <c r="A1261" s="571"/>
      <c r="B1261" s="572"/>
      <c r="C1261" s="57"/>
      <c r="D1261" s="113" t="s">
        <v>200</v>
      </c>
      <c r="E1261" s="500" t="s">
        <v>199</v>
      </c>
      <c r="F1261" s="488">
        <v>28</v>
      </c>
      <c r="G1261" s="58" t="s">
        <v>254</v>
      </c>
      <c r="H1261" s="293"/>
      <c r="I1261" s="294"/>
      <c r="J1261" s="59" t="s">
        <v>255</v>
      </c>
      <c r="K1261" s="293"/>
      <c r="L1261" s="293"/>
      <c r="M1261" s="84" t="s">
        <v>256</v>
      </c>
      <c r="N1261" s="61" t="s">
        <v>257</v>
      </c>
      <c r="O1261" s="195"/>
      <c r="P1261" s="15"/>
      <c r="Q1261" s="19"/>
      <c r="R1261" s="17" t="s">
        <v>0</v>
      </c>
      <c r="S1261" s="19"/>
      <c r="T1261" s="20"/>
      <c r="U1261" s="18" t="s">
        <v>0</v>
      </c>
      <c r="V1261" s="21"/>
      <c r="W1261" s="22" t="s">
        <v>2</v>
      </c>
      <c r="X1261" s="15"/>
      <c r="Y1261" s="17"/>
      <c r="Z1261" s="19"/>
      <c r="AA1261" s="17" t="s">
        <v>0</v>
      </c>
      <c r="AB1261" s="19"/>
      <c r="AC1261" s="19"/>
      <c r="AD1261" s="17" t="s">
        <v>0</v>
      </c>
      <c r="AE1261" s="19"/>
      <c r="AF1261" s="17" t="s">
        <v>1</v>
      </c>
      <c r="AG1261" s="17" t="s">
        <v>2</v>
      </c>
      <c r="AH1261" s="485"/>
    </row>
    <row r="1262" spans="1:34" s="166" customFormat="1" ht="7.5" customHeight="1" thickBot="1" x14ac:dyDescent="0.25">
      <c r="A1262" s="23"/>
      <c r="B1262" s="27"/>
      <c r="D1262" s="3"/>
      <c r="E1262" s="503"/>
      <c r="F1262" s="389">
        <v>11</v>
      </c>
      <c r="G1262" s="62"/>
      <c r="H1262" s="95"/>
      <c r="I1262" s="96"/>
      <c r="J1262" s="62"/>
      <c r="K1262" s="95"/>
      <c r="L1262" s="96"/>
      <c r="M1262" s="75"/>
      <c r="N1262" s="76"/>
      <c r="O1262" s="194"/>
      <c r="P1262" s="26"/>
      <c r="Q1262" s="4"/>
      <c r="R1262" s="4"/>
      <c r="S1262" s="4"/>
      <c r="T1262" s="4"/>
      <c r="U1262" s="4"/>
      <c r="V1262" s="4"/>
      <c r="W1262" s="4"/>
      <c r="X1262" s="23"/>
      <c r="Y1262" s="23"/>
      <c r="Z1262" s="23"/>
      <c r="AA1262" s="23"/>
      <c r="AB1262" s="23"/>
      <c r="AC1262" s="23"/>
      <c r="AD1262" s="23"/>
      <c r="AE1262" s="23"/>
      <c r="AF1262" s="23"/>
      <c r="AG1262" s="23"/>
      <c r="AH1262" s="485"/>
    </row>
    <row r="1263" spans="1:34" s="191" customFormat="1" ht="12" customHeight="1" x14ac:dyDescent="0.2">
      <c r="A1263" s="309">
        <v>1</v>
      </c>
      <c r="B1263" s="15"/>
      <c r="C1263" s="310" t="s">
        <v>138</v>
      </c>
      <c r="D1263" s="3" t="s">
        <v>238</v>
      </c>
      <c r="E1263" s="503">
        <v>2009</v>
      </c>
      <c r="F1263" s="386">
        <v>3</v>
      </c>
      <c r="G1263" s="62">
        <v>23</v>
      </c>
      <c r="H1263" s="95">
        <v>50</v>
      </c>
      <c r="I1263" s="96">
        <v>73</v>
      </c>
      <c r="J1263" s="62">
        <v>21</v>
      </c>
      <c r="K1263" s="90">
        <v>37</v>
      </c>
      <c r="L1263" s="96">
        <v>58</v>
      </c>
      <c r="M1263" s="75">
        <v>0</v>
      </c>
      <c r="N1263" s="75">
        <v>151</v>
      </c>
      <c r="O1263" s="195"/>
      <c r="P1263" s="34"/>
      <c r="Q1263" s="12"/>
      <c r="R1263" s="12"/>
      <c r="S1263" s="12"/>
      <c r="T1263" s="12"/>
      <c r="U1263" s="12"/>
      <c r="V1263" s="12"/>
      <c r="W1263" s="12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485"/>
    </row>
    <row r="1264" spans="1:34" s="191" customFormat="1" ht="12" customHeight="1" x14ac:dyDescent="0.2">
      <c r="A1264" s="309">
        <v>1</v>
      </c>
      <c r="B1264" s="15"/>
      <c r="C1264" s="310"/>
      <c r="D1264" s="11"/>
      <c r="E1264" s="503">
        <v>2010</v>
      </c>
      <c r="F1264" s="386">
        <v>3</v>
      </c>
      <c r="G1264" s="62">
        <v>32</v>
      </c>
      <c r="H1264" s="95">
        <v>39</v>
      </c>
      <c r="I1264" s="446">
        <f>SUM(H1264,G1264)</f>
        <v>71</v>
      </c>
      <c r="J1264" s="62">
        <v>39</v>
      </c>
      <c r="K1264" s="90">
        <v>33</v>
      </c>
      <c r="L1264" s="446">
        <f>SUM(K1264,J1264)</f>
        <v>72</v>
      </c>
      <c r="M1264" s="75">
        <v>22</v>
      </c>
      <c r="N1264" s="75">
        <v>223</v>
      </c>
      <c r="O1264" s="195" t="s">
        <v>5</v>
      </c>
      <c r="P1264" s="34"/>
      <c r="Q1264" s="12"/>
      <c r="R1264" s="12"/>
      <c r="S1264" s="12"/>
      <c r="T1264" s="12"/>
      <c r="U1264" s="12"/>
      <c r="V1264" s="12"/>
      <c r="W1264" s="12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476"/>
    </row>
    <row r="1265" spans="1:34" s="485" customFormat="1" ht="12" customHeight="1" x14ac:dyDescent="0.2">
      <c r="A1265" s="309"/>
      <c r="B1265" s="15"/>
      <c r="C1265" s="310"/>
      <c r="D1265" s="11"/>
      <c r="E1265" s="503">
        <v>2011</v>
      </c>
      <c r="F1265" s="386"/>
      <c r="G1265" s="62">
        <v>40</v>
      </c>
      <c r="H1265" s="95">
        <v>71</v>
      </c>
      <c r="I1265" s="446">
        <f>SUM(H1265,G1265)</f>
        <v>111</v>
      </c>
      <c r="J1265" s="62">
        <v>42</v>
      </c>
      <c r="K1265" s="90">
        <v>49</v>
      </c>
      <c r="L1265" s="446">
        <f>SUM(K1265,J1265)</f>
        <v>91</v>
      </c>
      <c r="M1265" s="75">
        <v>34</v>
      </c>
      <c r="N1265" s="75">
        <v>314</v>
      </c>
      <c r="O1265" s="195" t="s">
        <v>5</v>
      </c>
      <c r="P1265" s="301"/>
      <c r="Q1265" s="303"/>
      <c r="R1265" s="303"/>
      <c r="S1265" s="303"/>
      <c r="T1265" s="303"/>
      <c r="U1265" s="303"/>
      <c r="V1265" s="303"/>
      <c r="W1265" s="303"/>
      <c r="X1265" s="64"/>
      <c r="Y1265" s="64"/>
      <c r="Z1265" s="64"/>
      <c r="AA1265" s="64"/>
      <c r="AB1265" s="64"/>
      <c r="AC1265" s="64"/>
      <c r="AD1265" s="64"/>
      <c r="AE1265" s="64"/>
      <c r="AF1265" s="64"/>
      <c r="AG1265" s="64"/>
      <c r="AH1265" s="476">
        <v>314</v>
      </c>
    </row>
    <row r="1266" spans="1:34" s="485" customFormat="1" ht="12" customHeight="1" x14ac:dyDescent="0.2">
      <c r="A1266" s="309"/>
      <c r="B1266" s="15"/>
      <c r="C1266" s="310"/>
      <c r="D1266" s="11"/>
      <c r="E1266" s="503" t="s">
        <v>383</v>
      </c>
      <c r="F1266" s="386"/>
      <c r="G1266" s="444">
        <v>54</v>
      </c>
      <c r="H1266" s="445">
        <v>65</v>
      </c>
      <c r="I1266" s="446">
        <v>119</v>
      </c>
      <c r="J1266" s="444">
        <v>49</v>
      </c>
      <c r="K1266" s="447">
        <v>38</v>
      </c>
      <c r="L1266" s="446">
        <v>87</v>
      </c>
      <c r="M1266" s="443">
        <v>42</v>
      </c>
      <c r="N1266" s="75">
        <v>359</v>
      </c>
      <c r="O1266" s="577"/>
      <c r="P1266" s="301"/>
      <c r="Q1266" s="303"/>
      <c r="R1266" s="303"/>
      <c r="S1266" s="303"/>
      <c r="T1266" s="303"/>
      <c r="U1266" s="303"/>
      <c r="V1266" s="303"/>
      <c r="W1266" s="303"/>
      <c r="X1266" s="64"/>
      <c r="Y1266" s="64"/>
      <c r="Z1266" s="64"/>
      <c r="AA1266" s="64"/>
      <c r="AB1266" s="64"/>
      <c r="AC1266" s="64"/>
      <c r="AD1266" s="64"/>
      <c r="AE1266" s="64"/>
      <c r="AF1266" s="64"/>
      <c r="AG1266" s="64"/>
      <c r="AH1266" s="476">
        <f>N1265+L1266-M1266</f>
        <v>359</v>
      </c>
    </row>
    <row r="1267" spans="1:34" s="485" customFormat="1" ht="12" customHeight="1" x14ac:dyDescent="0.2">
      <c r="A1267" s="309"/>
      <c r="B1267" s="15"/>
      <c r="C1267" s="310"/>
      <c r="D1267" s="11"/>
      <c r="E1267" s="504">
        <v>2013</v>
      </c>
      <c r="F1267" s="386"/>
      <c r="G1267" s="444">
        <v>113</v>
      </c>
      <c r="H1267" s="445">
        <v>102</v>
      </c>
      <c r="I1267" s="446">
        <v>215</v>
      </c>
      <c r="J1267" s="444">
        <v>38</v>
      </c>
      <c r="K1267" s="447">
        <v>44</v>
      </c>
      <c r="L1267" s="446">
        <v>82</v>
      </c>
      <c r="M1267" s="443">
        <v>16</v>
      </c>
      <c r="N1267" s="75">
        <v>425</v>
      </c>
      <c r="O1267" s="577"/>
      <c r="P1267" s="301"/>
      <c r="Q1267" s="303"/>
      <c r="R1267" s="303"/>
      <c r="S1267" s="303"/>
      <c r="T1267" s="303"/>
      <c r="U1267" s="303"/>
      <c r="V1267" s="303"/>
      <c r="W1267" s="303"/>
      <c r="X1267" s="64"/>
      <c r="Y1267" s="64"/>
      <c r="Z1267" s="64"/>
      <c r="AA1267" s="64"/>
      <c r="AB1267" s="64"/>
      <c r="AC1267" s="64"/>
      <c r="AD1267" s="64"/>
      <c r="AE1267" s="64"/>
      <c r="AF1267" s="64"/>
      <c r="AG1267" s="64"/>
      <c r="AH1267" s="476"/>
    </row>
    <row r="1268" spans="1:34" s="191" customFormat="1" ht="6.75" customHeight="1" thickBot="1" x14ac:dyDescent="0.25">
      <c r="A1268" s="309"/>
      <c r="B1268" s="35"/>
      <c r="C1268" s="310"/>
      <c r="D1268" s="11"/>
      <c r="E1268" s="503"/>
      <c r="F1268" s="386">
        <v>4</v>
      </c>
      <c r="G1268" s="62"/>
      <c r="H1268" s="95"/>
      <c r="I1268" s="96"/>
      <c r="J1268" s="62"/>
      <c r="K1268" s="95"/>
      <c r="L1268" s="96"/>
      <c r="M1268" s="75"/>
      <c r="N1268" s="75"/>
      <c r="O1268" s="195"/>
      <c r="P1268" s="34"/>
      <c r="Q1268" s="12"/>
      <c r="R1268" s="12"/>
      <c r="S1268" s="12"/>
      <c r="T1268" s="12"/>
      <c r="U1268" s="12"/>
      <c r="V1268" s="12"/>
      <c r="W1268" s="12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485"/>
    </row>
    <row r="1269" spans="1:34" s="191" customFormat="1" ht="12" hidden="1" customHeight="1" x14ac:dyDescent="0.2">
      <c r="A1269" s="309">
        <v>1</v>
      </c>
      <c r="B1269" s="23"/>
      <c r="C1269" s="310"/>
      <c r="D1269" s="11" t="s">
        <v>112</v>
      </c>
      <c r="E1269" s="503">
        <v>2000</v>
      </c>
      <c r="F1269" s="386">
        <v>5</v>
      </c>
      <c r="G1269" s="62">
        <v>0</v>
      </c>
      <c r="H1269" s="95">
        <v>0</v>
      </c>
      <c r="I1269" s="96">
        <v>0</v>
      </c>
      <c r="J1269" s="62">
        <v>0</v>
      </c>
      <c r="K1269" s="95">
        <v>0</v>
      </c>
      <c r="L1269" s="96">
        <v>0</v>
      </c>
      <c r="M1269" s="76">
        <v>0</v>
      </c>
      <c r="N1269" s="76">
        <v>0</v>
      </c>
      <c r="O1269" s="194"/>
      <c r="P1269" s="31">
        <v>845</v>
      </c>
      <c r="Q1269" s="5"/>
      <c r="R1269" s="4"/>
      <c r="S1269" s="4"/>
      <c r="T1269" s="5"/>
      <c r="U1269" s="4"/>
      <c r="V1269" s="4"/>
      <c r="W1269" s="6"/>
      <c r="X1269" s="23"/>
      <c r="Y1269" s="23"/>
      <c r="Z1269" s="23"/>
      <c r="AA1269" s="23"/>
      <c r="AB1269" s="23"/>
      <c r="AC1269" s="23"/>
      <c r="AD1269" s="23"/>
      <c r="AE1269" s="23"/>
      <c r="AF1269" s="23"/>
      <c r="AG1269" s="23"/>
      <c r="AH1269" s="485"/>
    </row>
    <row r="1270" spans="1:34" s="191" customFormat="1" ht="12" hidden="1" customHeight="1" x14ac:dyDescent="0.2">
      <c r="A1270" s="309">
        <v>1</v>
      </c>
      <c r="B1270" s="23"/>
      <c r="C1270" s="310" t="s">
        <v>57</v>
      </c>
      <c r="D1270" s="11" t="s">
        <v>112</v>
      </c>
      <c r="E1270" s="503">
        <v>2001</v>
      </c>
      <c r="F1270" s="386">
        <v>6</v>
      </c>
      <c r="G1270" s="62">
        <v>0</v>
      </c>
      <c r="H1270" s="95">
        <v>0</v>
      </c>
      <c r="I1270" s="96">
        <v>0</v>
      </c>
      <c r="J1270" s="62">
        <v>0</v>
      </c>
      <c r="K1270" s="95">
        <v>0</v>
      </c>
      <c r="L1270" s="96">
        <v>0</v>
      </c>
      <c r="M1270" s="76">
        <v>0</v>
      </c>
      <c r="N1270" s="76">
        <v>0</v>
      </c>
      <c r="O1270" s="194"/>
      <c r="P1270" s="31">
        <v>845</v>
      </c>
      <c r="Q1270" s="5"/>
      <c r="R1270" s="4"/>
      <c r="S1270" s="4"/>
      <c r="T1270" s="5"/>
      <c r="U1270" s="4"/>
      <c r="V1270" s="4"/>
      <c r="W1270" s="6"/>
      <c r="X1270" s="23"/>
      <c r="Y1270" s="23">
        <v>2002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845</v>
      </c>
      <c r="AH1270" s="485"/>
    </row>
    <row r="1271" spans="1:34" s="191" customFormat="1" ht="12" hidden="1" customHeight="1" x14ac:dyDescent="0.2">
      <c r="A1271" s="309">
        <v>1</v>
      </c>
      <c r="B1271" s="23"/>
      <c r="C1271" s="310" t="s">
        <v>57</v>
      </c>
      <c r="D1271" s="11" t="s">
        <v>112</v>
      </c>
      <c r="E1271" s="503">
        <v>2002</v>
      </c>
      <c r="F1271" s="386">
        <v>7</v>
      </c>
      <c r="G1271" s="62">
        <v>0</v>
      </c>
      <c r="H1271" s="95">
        <v>0</v>
      </c>
      <c r="I1271" s="96">
        <v>0</v>
      </c>
      <c r="J1271" s="62">
        <v>0</v>
      </c>
      <c r="K1271" s="95">
        <v>0</v>
      </c>
      <c r="L1271" s="96">
        <v>0</v>
      </c>
      <c r="M1271" s="75">
        <v>0</v>
      </c>
      <c r="N1271" s="75">
        <v>0</v>
      </c>
      <c r="O1271" s="194"/>
      <c r="P1271" s="26"/>
      <c r="Q1271" s="5"/>
      <c r="R1271" s="4"/>
      <c r="S1271" s="4"/>
      <c r="T1271" s="5"/>
      <c r="U1271" s="4"/>
      <c r="V1271" s="4"/>
      <c r="W1271" s="6"/>
      <c r="X1271" s="23"/>
      <c r="Y1271" s="23"/>
      <c r="Z1271" s="23"/>
      <c r="AA1271" s="23"/>
      <c r="AB1271" s="23"/>
      <c r="AC1271" s="23"/>
      <c r="AD1271" s="23"/>
      <c r="AE1271" s="23"/>
      <c r="AF1271" s="23"/>
      <c r="AG1271" s="23"/>
      <c r="AH1271" s="485"/>
    </row>
    <row r="1272" spans="1:34" s="191" customFormat="1" ht="12" hidden="1" customHeight="1" x14ac:dyDescent="0.2">
      <c r="A1272" s="309">
        <v>1</v>
      </c>
      <c r="B1272" s="23"/>
      <c r="C1272" s="310" t="s">
        <v>57</v>
      </c>
      <c r="D1272" s="11" t="s">
        <v>112</v>
      </c>
      <c r="E1272" s="503">
        <v>2003</v>
      </c>
      <c r="F1272" s="386">
        <v>8</v>
      </c>
      <c r="G1272" s="62">
        <v>0</v>
      </c>
      <c r="H1272" s="95">
        <v>0</v>
      </c>
      <c r="I1272" s="96">
        <v>0</v>
      </c>
      <c r="J1272" s="62">
        <v>0</v>
      </c>
      <c r="K1272" s="95">
        <v>0</v>
      </c>
      <c r="L1272" s="96">
        <v>0</v>
      </c>
      <c r="M1272" s="75">
        <v>0</v>
      </c>
      <c r="N1272" s="75">
        <v>0</v>
      </c>
      <c r="O1272" s="194"/>
      <c r="P1272" s="26"/>
      <c r="Q1272" s="5"/>
      <c r="R1272" s="4"/>
      <c r="S1272" s="4"/>
      <c r="T1272" s="5"/>
      <c r="U1272" s="4"/>
      <c r="V1272" s="4"/>
      <c r="W1272" s="6"/>
      <c r="X1272" s="23"/>
      <c r="Y1272" s="23"/>
      <c r="Z1272" s="23"/>
      <c r="AA1272" s="23"/>
      <c r="AB1272" s="23"/>
      <c r="AC1272" s="23"/>
      <c r="AD1272" s="23"/>
      <c r="AE1272" s="23"/>
      <c r="AF1272" s="23"/>
      <c r="AG1272" s="23"/>
      <c r="AH1272" s="485"/>
    </row>
    <row r="1273" spans="1:34" s="191" customFormat="1" ht="12" hidden="1" customHeight="1" x14ac:dyDescent="0.2">
      <c r="A1273" s="309">
        <v>1</v>
      </c>
      <c r="B1273" s="15"/>
      <c r="C1273" s="310" t="s">
        <v>57</v>
      </c>
      <c r="D1273" s="11" t="s">
        <v>112</v>
      </c>
      <c r="E1273" s="503">
        <v>2004</v>
      </c>
      <c r="F1273" s="386">
        <v>9</v>
      </c>
      <c r="G1273" s="62">
        <v>0</v>
      </c>
      <c r="H1273" s="95">
        <v>0</v>
      </c>
      <c r="I1273" s="96">
        <v>0</v>
      </c>
      <c r="J1273" s="62">
        <v>0</v>
      </c>
      <c r="K1273" s="95">
        <v>0</v>
      </c>
      <c r="L1273" s="96">
        <v>0</v>
      </c>
      <c r="M1273" s="75">
        <v>0</v>
      </c>
      <c r="N1273" s="75">
        <v>0</v>
      </c>
      <c r="O1273" s="195"/>
      <c r="P1273" s="34"/>
      <c r="Q1273" s="13"/>
      <c r="R1273" s="12"/>
      <c r="S1273" s="12"/>
      <c r="T1273" s="13"/>
      <c r="U1273" s="12"/>
      <c r="V1273" s="12"/>
      <c r="W1273" s="14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485"/>
    </row>
    <row r="1274" spans="1:34" s="191" customFormat="1" ht="12" hidden="1" customHeight="1" x14ac:dyDescent="0.2">
      <c r="A1274" s="309">
        <v>1</v>
      </c>
      <c r="B1274" s="15"/>
      <c r="C1274" s="310" t="s">
        <v>57</v>
      </c>
      <c r="D1274" s="3" t="s">
        <v>330</v>
      </c>
      <c r="E1274" s="502">
        <v>2006</v>
      </c>
      <c r="F1274" s="386">
        <v>10</v>
      </c>
      <c r="G1274" s="62">
        <v>0</v>
      </c>
      <c r="H1274" s="95">
        <v>0</v>
      </c>
      <c r="I1274" s="96">
        <v>0</v>
      </c>
      <c r="J1274" s="62">
        <v>0</v>
      </c>
      <c r="K1274" s="95">
        <v>0</v>
      </c>
      <c r="L1274" s="96">
        <v>0</v>
      </c>
      <c r="M1274" s="75">
        <v>0</v>
      </c>
      <c r="N1274" s="75">
        <v>0</v>
      </c>
      <c r="O1274" s="195"/>
      <c r="P1274" s="34"/>
      <c r="Q1274" s="13"/>
      <c r="R1274" s="12"/>
      <c r="S1274" s="12"/>
      <c r="T1274" s="13"/>
      <c r="U1274" s="12"/>
      <c r="V1274" s="12"/>
      <c r="W1274" s="14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485"/>
    </row>
    <row r="1275" spans="1:34" s="191" customFormat="1" ht="12" hidden="1" customHeight="1" x14ac:dyDescent="0.2">
      <c r="A1275" s="309">
        <v>1</v>
      </c>
      <c r="B1275" s="15"/>
      <c r="C1275" s="310" t="s">
        <v>57</v>
      </c>
      <c r="D1275" s="3" t="s">
        <v>330</v>
      </c>
      <c r="E1275" s="502">
        <v>2007</v>
      </c>
      <c r="F1275" s="386">
        <v>11</v>
      </c>
      <c r="G1275" s="62">
        <v>0</v>
      </c>
      <c r="H1275" s="95">
        <v>0</v>
      </c>
      <c r="I1275" s="96">
        <v>0</v>
      </c>
      <c r="J1275" s="62">
        <v>0</v>
      </c>
      <c r="K1275" s="95">
        <v>0</v>
      </c>
      <c r="L1275" s="96">
        <v>0</v>
      </c>
      <c r="M1275" s="75">
        <v>0</v>
      </c>
      <c r="N1275" s="75">
        <v>0</v>
      </c>
      <c r="O1275" s="195"/>
      <c r="P1275" s="34"/>
      <c r="Q1275" s="12"/>
      <c r="R1275" s="12"/>
      <c r="S1275" s="12"/>
      <c r="T1275" s="12"/>
      <c r="U1275" s="12"/>
      <c r="V1275" s="12"/>
      <c r="W1275" s="12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485"/>
    </row>
    <row r="1276" spans="1:34" s="191" customFormat="1" ht="12" hidden="1" customHeight="1" x14ac:dyDescent="0.2">
      <c r="A1276" s="309">
        <v>1</v>
      </c>
      <c r="B1276" s="15"/>
      <c r="C1276" s="310" t="s">
        <v>57</v>
      </c>
      <c r="D1276" s="3" t="s">
        <v>330</v>
      </c>
      <c r="E1276" s="502">
        <v>2008</v>
      </c>
      <c r="F1276" s="386">
        <v>12</v>
      </c>
      <c r="G1276" s="62">
        <v>0</v>
      </c>
      <c r="H1276" s="95">
        <v>0</v>
      </c>
      <c r="I1276" s="96">
        <v>0</v>
      </c>
      <c r="J1276" s="62">
        <v>0</v>
      </c>
      <c r="K1276" s="95">
        <v>0</v>
      </c>
      <c r="L1276" s="96">
        <v>0</v>
      </c>
      <c r="M1276" s="75">
        <v>0</v>
      </c>
      <c r="N1276" s="75">
        <v>0</v>
      </c>
      <c r="O1276" s="195"/>
      <c r="P1276" s="34"/>
      <c r="Q1276" s="12"/>
      <c r="R1276" s="12"/>
      <c r="S1276" s="12"/>
      <c r="T1276" s="12"/>
      <c r="U1276" s="12"/>
      <c r="V1276" s="12"/>
      <c r="W1276" s="12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485"/>
    </row>
    <row r="1277" spans="1:34" s="191" customFormat="1" ht="12" customHeight="1" x14ac:dyDescent="0.2">
      <c r="A1277" s="309">
        <v>1</v>
      </c>
      <c r="B1277" s="15"/>
      <c r="C1277" s="310" t="s">
        <v>57</v>
      </c>
      <c r="D1277" s="3" t="s">
        <v>330</v>
      </c>
      <c r="E1277" s="502">
        <v>2009</v>
      </c>
      <c r="F1277" s="386">
        <v>13</v>
      </c>
      <c r="G1277" s="62">
        <v>0</v>
      </c>
      <c r="H1277" s="95">
        <v>0</v>
      </c>
      <c r="I1277" s="96">
        <v>0</v>
      </c>
      <c r="J1277" s="62">
        <v>0</v>
      </c>
      <c r="K1277" s="90">
        <v>0</v>
      </c>
      <c r="L1277" s="96">
        <v>0</v>
      </c>
      <c r="M1277" s="75">
        <v>0</v>
      </c>
      <c r="N1277" s="75">
        <v>0</v>
      </c>
      <c r="O1277" s="195"/>
      <c r="P1277" s="34"/>
      <c r="Q1277" s="12"/>
      <c r="R1277" s="12"/>
      <c r="S1277" s="12"/>
      <c r="T1277" s="12"/>
      <c r="U1277" s="12"/>
      <c r="V1277" s="12"/>
      <c r="W1277" s="12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485"/>
    </row>
    <row r="1278" spans="1:34" s="191" customFormat="1" ht="12" customHeight="1" x14ac:dyDescent="0.2">
      <c r="A1278" s="309">
        <v>1</v>
      </c>
      <c r="B1278" s="15"/>
      <c r="C1278" s="310"/>
      <c r="D1278" s="71" t="s">
        <v>331</v>
      </c>
      <c r="E1278" s="503">
        <v>2010</v>
      </c>
      <c r="F1278" s="386">
        <v>14</v>
      </c>
      <c r="G1278" s="62" t="s">
        <v>332</v>
      </c>
      <c r="H1278" s="95" t="s">
        <v>332</v>
      </c>
      <c r="I1278" s="96" t="s">
        <v>332</v>
      </c>
      <c r="J1278" s="62" t="s">
        <v>332</v>
      </c>
      <c r="K1278" s="90" t="s">
        <v>332</v>
      </c>
      <c r="L1278" s="96" t="s">
        <v>332</v>
      </c>
      <c r="M1278" s="75" t="s">
        <v>332</v>
      </c>
      <c r="N1278" s="75" t="s">
        <v>332</v>
      </c>
      <c r="O1278" s="194"/>
      <c r="P1278" s="34"/>
      <c r="Q1278" s="12"/>
      <c r="R1278" s="12"/>
      <c r="S1278" s="12"/>
      <c r="T1278" s="12"/>
      <c r="U1278" s="12"/>
      <c r="V1278" s="12"/>
      <c r="W1278" s="12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476"/>
    </row>
    <row r="1279" spans="1:34" s="485" customFormat="1" ht="12" customHeight="1" x14ac:dyDescent="0.2">
      <c r="A1279" s="309"/>
      <c r="B1279" s="15"/>
      <c r="C1279" s="310"/>
      <c r="D1279" s="11"/>
      <c r="E1279" s="503">
        <v>2011</v>
      </c>
      <c r="F1279" s="386"/>
      <c r="G1279" s="62">
        <v>0</v>
      </c>
      <c r="H1279" s="95">
        <v>0</v>
      </c>
      <c r="I1279" s="446">
        <f>SUM(H1279,G1279)</f>
        <v>0</v>
      </c>
      <c r="J1279" s="62">
        <v>0</v>
      </c>
      <c r="K1279" s="90">
        <v>0</v>
      </c>
      <c r="L1279" s="446">
        <f>SUM(K1279,J1279)</f>
        <v>0</v>
      </c>
      <c r="M1279" s="75">
        <v>0</v>
      </c>
      <c r="N1279" s="75">
        <v>0</v>
      </c>
      <c r="O1279" s="575"/>
      <c r="P1279" s="301"/>
      <c r="Q1279" s="303"/>
      <c r="R1279" s="303"/>
      <c r="S1279" s="303"/>
      <c r="T1279" s="303"/>
      <c r="U1279" s="303"/>
      <c r="V1279" s="303"/>
      <c r="W1279" s="303"/>
      <c r="X1279" s="64"/>
      <c r="Y1279" s="64"/>
      <c r="Z1279" s="64"/>
      <c r="AA1279" s="64"/>
      <c r="AB1279" s="64"/>
      <c r="AC1279" s="64"/>
      <c r="AD1279" s="64"/>
      <c r="AE1279" s="64"/>
      <c r="AF1279" s="64"/>
      <c r="AG1279" s="64"/>
      <c r="AH1279" s="476">
        <v>0</v>
      </c>
    </row>
    <row r="1280" spans="1:34" s="485" customFormat="1" ht="12" customHeight="1" x14ac:dyDescent="0.2">
      <c r="A1280" s="309"/>
      <c r="B1280" s="15"/>
      <c r="C1280" s="310"/>
      <c r="D1280" s="11"/>
      <c r="E1280" s="503" t="s">
        <v>383</v>
      </c>
      <c r="F1280" s="386"/>
      <c r="G1280" s="62">
        <v>0</v>
      </c>
      <c r="H1280" s="95">
        <v>0</v>
      </c>
      <c r="I1280" s="446">
        <f>SUM(H1280,G1280)</f>
        <v>0</v>
      </c>
      <c r="J1280" s="62">
        <v>0</v>
      </c>
      <c r="K1280" s="90">
        <v>0</v>
      </c>
      <c r="L1280" s="446">
        <f>SUM(K1280,J1280)</f>
        <v>0</v>
      </c>
      <c r="M1280" s="75">
        <v>0</v>
      </c>
      <c r="N1280" s="75">
        <v>0</v>
      </c>
      <c r="O1280" s="575"/>
      <c r="P1280" s="301"/>
      <c r="Q1280" s="303"/>
      <c r="R1280" s="303"/>
      <c r="S1280" s="303"/>
      <c r="T1280" s="303"/>
      <c r="U1280" s="303"/>
      <c r="V1280" s="303"/>
      <c r="W1280" s="303"/>
      <c r="X1280" s="64"/>
      <c r="Y1280" s="64"/>
      <c r="Z1280" s="64"/>
      <c r="AA1280" s="64"/>
      <c r="AB1280" s="64"/>
      <c r="AC1280" s="64"/>
      <c r="AD1280" s="64"/>
      <c r="AE1280" s="64"/>
      <c r="AF1280" s="64"/>
      <c r="AG1280" s="64"/>
      <c r="AH1280" s="476">
        <v>0</v>
      </c>
    </row>
    <row r="1281" spans="1:34" s="485" customFormat="1" ht="12" customHeight="1" x14ac:dyDescent="0.2">
      <c r="A1281" s="309"/>
      <c r="B1281" s="15"/>
      <c r="C1281" s="310"/>
      <c r="D1281" s="11"/>
      <c r="E1281" s="504">
        <v>2013</v>
      </c>
      <c r="F1281" s="386"/>
      <c r="G1281" s="62">
        <v>0</v>
      </c>
      <c r="H1281" s="95">
        <v>0</v>
      </c>
      <c r="I1281" s="446">
        <f>SUM(H1281,G1281)</f>
        <v>0</v>
      </c>
      <c r="J1281" s="62">
        <v>0</v>
      </c>
      <c r="K1281" s="90">
        <v>0</v>
      </c>
      <c r="L1281" s="446">
        <f>SUM(K1281,J1281)</f>
        <v>0</v>
      </c>
      <c r="M1281" s="75">
        <v>0</v>
      </c>
      <c r="N1281" s="75">
        <v>0</v>
      </c>
      <c r="O1281" s="575"/>
      <c r="P1281" s="301"/>
      <c r="Q1281" s="303"/>
      <c r="R1281" s="303"/>
      <c r="S1281" s="303"/>
      <c r="T1281" s="303"/>
      <c r="U1281" s="303"/>
      <c r="V1281" s="303"/>
      <c r="W1281" s="303"/>
      <c r="X1281" s="64"/>
      <c r="Y1281" s="64"/>
      <c r="Z1281" s="64"/>
      <c r="AA1281" s="64"/>
      <c r="AB1281" s="64"/>
      <c r="AC1281" s="64"/>
      <c r="AD1281" s="64"/>
      <c r="AE1281" s="64"/>
      <c r="AF1281" s="64"/>
      <c r="AG1281" s="64"/>
      <c r="AH1281" s="476"/>
    </row>
    <row r="1282" spans="1:34" ht="6.75" customHeight="1" x14ac:dyDescent="0.2"/>
    <row r="1283" spans="1:34" s="191" customFormat="1" ht="12" hidden="1" customHeight="1" x14ac:dyDescent="0.2">
      <c r="A1283" s="309">
        <v>1</v>
      </c>
      <c r="B1283" s="23"/>
      <c r="C1283" s="310"/>
      <c r="D1283" s="11" t="s">
        <v>113</v>
      </c>
      <c r="E1283" s="504">
        <v>1996</v>
      </c>
      <c r="F1283" s="385">
        <v>3</v>
      </c>
      <c r="G1283" s="62"/>
      <c r="H1283" s="95"/>
      <c r="I1283" s="96"/>
      <c r="J1283" s="62"/>
      <c r="K1283" s="95"/>
      <c r="L1283" s="96"/>
      <c r="M1283" s="75"/>
      <c r="N1283" s="75"/>
      <c r="O1283" s="194"/>
      <c r="P1283" s="23"/>
      <c r="Q1283" s="5"/>
      <c r="R1283" s="4"/>
      <c r="S1283" s="4"/>
      <c r="T1283" s="5"/>
      <c r="U1283" s="4"/>
      <c r="V1283" s="4"/>
      <c r="W1283" s="6"/>
      <c r="X1283" s="23"/>
      <c r="Y1283" s="23"/>
      <c r="Z1283" s="23"/>
      <c r="AA1283" s="23"/>
      <c r="AB1283" s="23"/>
      <c r="AC1283" s="23"/>
      <c r="AD1283" s="23"/>
      <c r="AE1283" s="23"/>
      <c r="AF1283" s="23"/>
      <c r="AG1283" s="23"/>
      <c r="AH1283" s="485"/>
    </row>
    <row r="1284" spans="1:34" s="191" customFormat="1" ht="12" hidden="1" customHeight="1" x14ac:dyDescent="0.2">
      <c r="A1284" s="309">
        <v>1</v>
      </c>
      <c r="B1284" s="23"/>
      <c r="C1284" s="310" t="s">
        <v>47</v>
      </c>
      <c r="D1284" s="11" t="s">
        <v>113</v>
      </c>
      <c r="E1284" s="504">
        <v>1997</v>
      </c>
      <c r="F1284" s="385">
        <v>4</v>
      </c>
      <c r="G1284" s="444">
        <v>10</v>
      </c>
      <c r="H1284" s="445">
        <v>6</v>
      </c>
      <c r="I1284" s="446">
        <v>16</v>
      </c>
      <c r="J1284" s="444">
        <v>0</v>
      </c>
      <c r="K1284" s="445">
        <v>0</v>
      </c>
      <c r="L1284" s="446">
        <v>0</v>
      </c>
      <c r="M1284" s="443">
        <v>0</v>
      </c>
      <c r="N1284" s="443">
        <v>0</v>
      </c>
      <c r="O1284" s="194"/>
      <c r="P1284" s="54">
        <v>0</v>
      </c>
      <c r="Q1284" s="5"/>
      <c r="R1284" s="4"/>
      <c r="S1284" s="4"/>
      <c r="T1284" s="5"/>
      <c r="U1284" s="4"/>
      <c r="V1284" s="4"/>
      <c r="W1284" s="6"/>
      <c r="X1284" s="23"/>
      <c r="Y1284" s="23"/>
      <c r="Z1284" s="23"/>
      <c r="AA1284" s="23"/>
      <c r="AB1284" s="23"/>
      <c r="AC1284" s="23"/>
      <c r="AD1284" s="23"/>
      <c r="AE1284" s="23"/>
      <c r="AF1284" s="23"/>
      <c r="AG1284" s="23"/>
      <c r="AH1284" s="485"/>
    </row>
    <row r="1285" spans="1:34" s="191" customFormat="1" ht="12" hidden="1" customHeight="1" x14ac:dyDescent="0.2">
      <c r="A1285" s="309">
        <v>1</v>
      </c>
      <c r="B1285" s="23"/>
      <c r="C1285" s="310" t="s">
        <v>47</v>
      </c>
      <c r="D1285" s="11" t="s">
        <v>113</v>
      </c>
      <c r="E1285" s="503">
        <v>1998</v>
      </c>
      <c r="F1285" s="385">
        <v>5</v>
      </c>
      <c r="G1285" s="62">
        <v>5</v>
      </c>
      <c r="H1285" s="95">
        <v>0</v>
      </c>
      <c r="I1285" s="96">
        <v>5</v>
      </c>
      <c r="J1285" s="62">
        <v>0</v>
      </c>
      <c r="K1285" s="95">
        <v>0</v>
      </c>
      <c r="L1285" s="96">
        <v>0</v>
      </c>
      <c r="M1285" s="76">
        <v>0</v>
      </c>
      <c r="N1285" s="76">
        <v>0</v>
      </c>
      <c r="O1285" s="194"/>
      <c r="P1285" s="31">
        <v>0</v>
      </c>
      <c r="Q1285" s="5"/>
      <c r="R1285" s="4"/>
      <c r="S1285" s="4"/>
      <c r="T1285" s="5"/>
      <c r="U1285" s="4"/>
      <c r="V1285" s="4"/>
      <c r="W1285" s="6"/>
      <c r="X1285" s="23"/>
      <c r="Y1285" s="23"/>
      <c r="Z1285" s="23"/>
      <c r="AA1285" s="23"/>
      <c r="AB1285" s="23"/>
      <c r="AC1285" s="23"/>
      <c r="AD1285" s="23"/>
      <c r="AE1285" s="23"/>
      <c r="AF1285" s="23"/>
      <c r="AG1285" s="23"/>
      <c r="AH1285" s="485"/>
    </row>
    <row r="1286" spans="1:34" s="191" customFormat="1" ht="12" hidden="1" customHeight="1" x14ac:dyDescent="0.2">
      <c r="A1286" s="309">
        <v>1</v>
      </c>
      <c r="B1286" s="23"/>
      <c r="C1286" s="310" t="s">
        <v>47</v>
      </c>
      <c r="D1286" s="11" t="s">
        <v>113</v>
      </c>
      <c r="E1286" s="503">
        <v>1999</v>
      </c>
      <c r="F1286" s="385">
        <v>6</v>
      </c>
      <c r="G1286" s="62">
        <v>8</v>
      </c>
      <c r="H1286" s="95">
        <v>0</v>
      </c>
      <c r="I1286" s="96">
        <v>8</v>
      </c>
      <c r="J1286" s="62">
        <v>0</v>
      </c>
      <c r="K1286" s="95">
        <v>0</v>
      </c>
      <c r="L1286" s="96">
        <v>0</v>
      </c>
      <c r="M1286" s="76">
        <v>0</v>
      </c>
      <c r="N1286" s="76">
        <v>0</v>
      </c>
      <c r="O1286" s="194"/>
      <c r="P1286" s="31">
        <v>0</v>
      </c>
      <c r="Q1286" s="5"/>
      <c r="R1286" s="4"/>
      <c r="S1286" s="4"/>
      <c r="T1286" s="5"/>
      <c r="U1286" s="4"/>
      <c r="V1286" s="4"/>
      <c r="W1286" s="6"/>
      <c r="X1286" s="23"/>
      <c r="Y1286" s="23">
        <v>2002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485"/>
    </row>
    <row r="1287" spans="1:34" s="191" customFormat="1" ht="12" hidden="1" customHeight="1" x14ac:dyDescent="0.2">
      <c r="A1287" s="309">
        <v>1</v>
      </c>
      <c r="B1287" s="23"/>
      <c r="C1287" s="310" t="s">
        <v>47</v>
      </c>
      <c r="D1287" s="11" t="s">
        <v>113</v>
      </c>
      <c r="E1287" s="503">
        <v>2000</v>
      </c>
      <c r="F1287" s="385">
        <v>7</v>
      </c>
      <c r="G1287" s="62">
        <v>8</v>
      </c>
      <c r="H1287" s="95">
        <v>0</v>
      </c>
      <c r="I1287" s="96">
        <v>8</v>
      </c>
      <c r="J1287" s="62">
        <v>0</v>
      </c>
      <c r="K1287" s="95">
        <v>0</v>
      </c>
      <c r="L1287" s="96">
        <v>0</v>
      </c>
      <c r="M1287" s="76">
        <v>0</v>
      </c>
      <c r="N1287" s="76">
        <v>0</v>
      </c>
      <c r="O1287" s="194"/>
      <c r="P1287" s="31"/>
      <c r="Q1287" s="5"/>
      <c r="R1287" s="4"/>
      <c r="S1287" s="4"/>
      <c r="T1287" s="5"/>
      <c r="U1287" s="4"/>
      <c r="V1287" s="4"/>
      <c r="W1287" s="6"/>
      <c r="X1287" s="23"/>
      <c r="Y1287" s="23"/>
      <c r="Z1287" s="23"/>
      <c r="AA1287" s="23"/>
      <c r="AB1287" s="23"/>
      <c r="AC1287" s="23"/>
      <c r="AD1287" s="23"/>
      <c r="AE1287" s="23"/>
      <c r="AF1287" s="23"/>
      <c r="AG1287" s="23"/>
      <c r="AH1287" s="485"/>
    </row>
    <row r="1288" spans="1:34" s="191" customFormat="1" ht="12" hidden="1" customHeight="1" x14ac:dyDescent="0.2">
      <c r="A1288" s="309">
        <v>1</v>
      </c>
      <c r="B1288" s="23"/>
      <c r="C1288" s="310" t="s">
        <v>47</v>
      </c>
      <c r="D1288" s="11" t="s">
        <v>113</v>
      </c>
      <c r="E1288" s="503">
        <v>2001</v>
      </c>
      <c r="F1288" s="385">
        <v>8</v>
      </c>
      <c r="G1288" s="62">
        <v>33</v>
      </c>
      <c r="H1288" s="95">
        <v>3</v>
      </c>
      <c r="I1288" s="96">
        <v>36</v>
      </c>
      <c r="J1288" s="62">
        <v>0</v>
      </c>
      <c r="K1288" s="95">
        <v>0</v>
      </c>
      <c r="L1288" s="96">
        <v>0</v>
      </c>
      <c r="M1288" s="76">
        <v>0</v>
      </c>
      <c r="N1288" s="76">
        <v>0</v>
      </c>
      <c r="O1288" s="195"/>
      <c r="P1288" s="31"/>
      <c r="Q1288" s="5"/>
      <c r="R1288" s="4"/>
      <c r="S1288" s="4"/>
      <c r="T1288" s="5"/>
      <c r="U1288" s="4"/>
      <c r="V1288" s="4"/>
      <c r="W1288" s="6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485"/>
    </row>
    <row r="1289" spans="1:34" s="191" customFormat="1" ht="12" hidden="1" customHeight="1" x14ac:dyDescent="0.2">
      <c r="A1289" s="309">
        <v>1</v>
      </c>
      <c r="B1289" s="23"/>
      <c r="C1289" s="310" t="s">
        <v>47</v>
      </c>
      <c r="D1289" s="11" t="s">
        <v>113</v>
      </c>
      <c r="E1289" s="503">
        <v>2002</v>
      </c>
      <c r="F1289" s="385">
        <v>9</v>
      </c>
      <c r="G1289" s="62">
        <v>123</v>
      </c>
      <c r="H1289" s="95">
        <v>8</v>
      </c>
      <c r="I1289" s="96">
        <v>131</v>
      </c>
      <c r="J1289" s="62">
        <v>48</v>
      </c>
      <c r="K1289" s="95">
        <v>7</v>
      </c>
      <c r="L1289" s="96">
        <v>55</v>
      </c>
      <c r="M1289" s="75">
        <v>0</v>
      </c>
      <c r="N1289" s="75">
        <v>55</v>
      </c>
      <c r="O1289" s="195"/>
      <c r="P1289" s="31"/>
      <c r="Q1289" s="5"/>
      <c r="R1289" s="4"/>
      <c r="S1289" s="4"/>
      <c r="T1289" s="5"/>
      <c r="U1289" s="4"/>
      <c r="V1289" s="4"/>
      <c r="W1289" s="6"/>
      <c r="X1289" s="23"/>
      <c r="Y1289" s="23"/>
      <c r="Z1289" s="23"/>
      <c r="AA1289" s="23"/>
      <c r="AB1289" s="23"/>
      <c r="AC1289" s="23"/>
      <c r="AD1289" s="23"/>
      <c r="AE1289" s="23"/>
      <c r="AF1289" s="23"/>
      <c r="AG1289" s="23"/>
      <c r="AH1289" s="485"/>
    </row>
    <row r="1290" spans="1:34" s="191" customFormat="1" ht="12" hidden="1" customHeight="1" x14ac:dyDescent="0.2">
      <c r="A1290" s="309">
        <v>1</v>
      </c>
      <c r="B1290" s="23"/>
      <c r="C1290" s="310" t="s">
        <v>47</v>
      </c>
      <c r="D1290" s="11" t="s">
        <v>113</v>
      </c>
      <c r="E1290" s="503">
        <v>2003</v>
      </c>
      <c r="F1290" s="385">
        <v>10</v>
      </c>
      <c r="G1290" s="62">
        <v>311</v>
      </c>
      <c r="H1290" s="95">
        <v>83</v>
      </c>
      <c r="I1290" s="96">
        <v>394</v>
      </c>
      <c r="J1290" s="62">
        <v>34</v>
      </c>
      <c r="K1290" s="95">
        <v>1</v>
      </c>
      <c r="L1290" s="96">
        <v>35</v>
      </c>
      <c r="M1290" s="75">
        <v>28</v>
      </c>
      <c r="N1290" s="75">
        <v>62</v>
      </c>
      <c r="O1290" s="195"/>
      <c r="P1290" s="31"/>
      <c r="Q1290" s="5"/>
      <c r="R1290" s="4"/>
      <c r="S1290" s="4"/>
      <c r="T1290" s="5"/>
      <c r="U1290" s="4"/>
      <c r="V1290" s="4"/>
      <c r="W1290" s="6"/>
      <c r="X1290" s="23"/>
      <c r="Y1290" s="23"/>
      <c r="Z1290" s="23"/>
      <c r="AA1290" s="23"/>
      <c r="AB1290" s="23"/>
      <c r="AC1290" s="23"/>
      <c r="AD1290" s="23"/>
      <c r="AE1290" s="23"/>
      <c r="AF1290" s="23"/>
      <c r="AG1290" s="23"/>
      <c r="AH1290" s="485"/>
    </row>
    <row r="1291" spans="1:34" s="191" customFormat="1" ht="12" hidden="1" customHeight="1" x14ac:dyDescent="0.2">
      <c r="A1291" s="309">
        <v>1</v>
      </c>
      <c r="B1291" s="23"/>
      <c r="C1291" s="310" t="s">
        <v>47</v>
      </c>
      <c r="D1291" s="11" t="s">
        <v>113</v>
      </c>
      <c r="E1291" s="503">
        <v>2004</v>
      </c>
      <c r="F1291" s="385">
        <v>11</v>
      </c>
      <c r="G1291" s="62">
        <v>400</v>
      </c>
      <c r="H1291" s="95">
        <v>122</v>
      </c>
      <c r="I1291" s="96">
        <v>522</v>
      </c>
      <c r="J1291" s="62">
        <v>34</v>
      </c>
      <c r="K1291" s="95">
        <v>3</v>
      </c>
      <c r="L1291" s="96">
        <v>37</v>
      </c>
      <c r="M1291" s="75">
        <v>2</v>
      </c>
      <c r="N1291" s="76">
        <v>97</v>
      </c>
      <c r="O1291" s="195"/>
      <c r="P1291" s="31"/>
      <c r="Q1291" s="5"/>
      <c r="R1291" s="4"/>
      <c r="S1291" s="4"/>
      <c r="T1291" s="5"/>
      <c r="U1291" s="4"/>
      <c r="V1291" s="4"/>
      <c r="W1291" s="6"/>
      <c r="X1291" s="23"/>
      <c r="Y1291" s="23"/>
      <c r="Z1291" s="23"/>
      <c r="AA1291" s="23"/>
      <c r="AB1291" s="23"/>
      <c r="AC1291" s="23"/>
      <c r="AD1291" s="23"/>
      <c r="AE1291" s="23"/>
      <c r="AF1291" s="23"/>
      <c r="AG1291" s="23"/>
      <c r="AH1291" s="485"/>
    </row>
    <row r="1292" spans="1:34" s="191" customFormat="1" ht="12" hidden="1" customHeight="1" x14ac:dyDescent="0.2">
      <c r="A1292" s="309">
        <v>1</v>
      </c>
      <c r="B1292" s="23"/>
      <c r="C1292" s="310" t="s">
        <v>47</v>
      </c>
      <c r="D1292" s="11" t="s">
        <v>113</v>
      </c>
      <c r="E1292" s="502">
        <v>2006</v>
      </c>
      <c r="F1292" s="385">
        <v>12</v>
      </c>
      <c r="G1292" s="62">
        <v>403</v>
      </c>
      <c r="H1292" s="95">
        <v>135</v>
      </c>
      <c r="I1292" s="96">
        <v>538</v>
      </c>
      <c r="J1292" s="62">
        <v>291</v>
      </c>
      <c r="K1292" s="95">
        <v>78</v>
      </c>
      <c r="L1292" s="96">
        <v>369</v>
      </c>
      <c r="M1292" s="75">
        <v>20</v>
      </c>
      <c r="N1292" s="75">
        <v>555</v>
      </c>
      <c r="O1292" s="195" t="s">
        <v>5</v>
      </c>
      <c r="P1292" s="31"/>
      <c r="Q1292" s="5"/>
      <c r="R1292" s="4"/>
      <c r="S1292" s="4"/>
      <c r="T1292" s="5"/>
      <c r="U1292" s="4"/>
      <c r="V1292" s="4"/>
      <c r="W1292" s="6"/>
      <c r="X1292" s="23"/>
      <c r="Y1292" s="23"/>
      <c r="Z1292" s="23"/>
      <c r="AA1292" s="23"/>
      <c r="AB1292" s="23"/>
      <c r="AC1292" s="23"/>
      <c r="AD1292" s="23"/>
      <c r="AE1292" s="23"/>
      <c r="AF1292" s="23"/>
      <c r="AG1292" s="23"/>
      <c r="AH1292" s="485"/>
    </row>
    <row r="1293" spans="1:34" s="191" customFormat="1" ht="12" hidden="1" customHeight="1" x14ac:dyDescent="0.2">
      <c r="A1293" s="309">
        <v>1</v>
      </c>
      <c r="B1293" s="23"/>
      <c r="C1293" s="310" t="s">
        <v>47</v>
      </c>
      <c r="D1293" s="11" t="s">
        <v>113</v>
      </c>
      <c r="E1293" s="502">
        <v>2007</v>
      </c>
      <c r="F1293" s="385">
        <v>13</v>
      </c>
      <c r="G1293" s="62">
        <v>287</v>
      </c>
      <c r="H1293" s="95">
        <v>273</v>
      </c>
      <c r="I1293" s="96">
        <v>560</v>
      </c>
      <c r="J1293" s="62">
        <v>443</v>
      </c>
      <c r="K1293" s="95">
        <v>112</v>
      </c>
      <c r="L1293" s="96">
        <v>555</v>
      </c>
      <c r="M1293" s="75">
        <v>3</v>
      </c>
      <c r="N1293" s="75">
        <v>1107</v>
      </c>
      <c r="O1293" s="195"/>
      <c r="P1293" s="26"/>
      <c r="Q1293" s="4"/>
      <c r="R1293" s="4"/>
      <c r="S1293" s="4"/>
      <c r="T1293" s="4"/>
      <c r="U1293" s="4"/>
      <c r="V1293" s="4"/>
      <c r="W1293" s="4"/>
      <c r="X1293" s="23"/>
      <c r="Y1293" s="23"/>
      <c r="Z1293" s="23"/>
      <c r="AA1293" s="23"/>
      <c r="AB1293" s="23"/>
      <c r="AC1293" s="23"/>
      <c r="AD1293" s="23"/>
      <c r="AE1293" s="23"/>
      <c r="AF1293" s="23"/>
      <c r="AG1293" s="23"/>
      <c r="AH1293" s="485"/>
    </row>
    <row r="1294" spans="1:34" s="191" customFormat="1" ht="12" hidden="1" customHeight="1" x14ac:dyDescent="0.2">
      <c r="A1294" s="309">
        <v>1</v>
      </c>
      <c r="B1294" s="23"/>
      <c r="C1294" s="310" t="s">
        <v>47</v>
      </c>
      <c r="D1294" s="11" t="s">
        <v>113</v>
      </c>
      <c r="E1294" s="502">
        <v>2008</v>
      </c>
      <c r="F1294" s="385">
        <v>14</v>
      </c>
      <c r="G1294" s="62">
        <v>74</v>
      </c>
      <c r="H1294" s="95">
        <v>81</v>
      </c>
      <c r="I1294" s="96">
        <v>155</v>
      </c>
      <c r="J1294" s="62">
        <v>518</v>
      </c>
      <c r="K1294" s="95">
        <v>186</v>
      </c>
      <c r="L1294" s="96">
        <v>704</v>
      </c>
      <c r="M1294" s="75">
        <v>0</v>
      </c>
      <c r="N1294" s="75">
        <v>1811</v>
      </c>
      <c r="O1294" s="195"/>
      <c r="P1294" s="26"/>
      <c r="Q1294" s="4"/>
      <c r="R1294" s="4"/>
      <c r="S1294" s="4"/>
      <c r="T1294" s="4"/>
      <c r="U1294" s="4"/>
      <c r="V1294" s="4"/>
      <c r="W1294" s="4"/>
      <c r="X1294" s="23"/>
      <c r="Y1294" s="23"/>
      <c r="Z1294" s="23"/>
      <c r="AA1294" s="23"/>
      <c r="AB1294" s="23"/>
      <c r="AC1294" s="23"/>
      <c r="AD1294" s="23"/>
      <c r="AE1294" s="23"/>
      <c r="AF1294" s="23"/>
      <c r="AG1294" s="23"/>
      <c r="AH1294" s="485"/>
    </row>
    <row r="1295" spans="1:34" s="191" customFormat="1" ht="12" customHeight="1" x14ac:dyDescent="0.2">
      <c r="A1295" s="309">
        <v>1</v>
      </c>
      <c r="B1295" s="23"/>
      <c r="C1295" s="310" t="s">
        <v>47</v>
      </c>
      <c r="D1295" s="11" t="s">
        <v>113</v>
      </c>
      <c r="E1295" s="502">
        <v>2009</v>
      </c>
      <c r="F1295" s="385">
        <v>15</v>
      </c>
      <c r="G1295" s="62">
        <v>766</v>
      </c>
      <c r="H1295" s="95">
        <v>779</v>
      </c>
      <c r="I1295" s="96">
        <v>1545</v>
      </c>
      <c r="J1295" s="62">
        <v>163</v>
      </c>
      <c r="K1295" s="90">
        <v>122</v>
      </c>
      <c r="L1295" s="96">
        <v>285</v>
      </c>
      <c r="M1295" s="75">
        <v>195</v>
      </c>
      <c r="N1295" s="75">
        <v>2543</v>
      </c>
      <c r="O1295" s="448" t="s">
        <v>5</v>
      </c>
      <c r="P1295" s="26"/>
      <c r="Q1295" s="4"/>
      <c r="R1295" s="4"/>
      <c r="S1295" s="4"/>
      <c r="T1295" s="4"/>
      <c r="U1295" s="4"/>
      <c r="V1295" s="4"/>
      <c r="W1295" s="4"/>
      <c r="X1295" s="23"/>
      <c r="Y1295" s="23"/>
      <c r="Z1295" s="23"/>
      <c r="AA1295" s="23"/>
      <c r="AB1295" s="23"/>
      <c r="AC1295" s="23"/>
      <c r="AD1295" s="23"/>
      <c r="AE1295" s="23"/>
      <c r="AF1295" s="23"/>
      <c r="AG1295" s="23"/>
      <c r="AH1295" s="485"/>
    </row>
    <row r="1296" spans="1:34" s="191" customFormat="1" ht="12" customHeight="1" x14ac:dyDescent="0.2">
      <c r="A1296" s="309">
        <v>1</v>
      </c>
      <c r="B1296" s="23"/>
      <c r="C1296" s="310"/>
      <c r="D1296" s="11"/>
      <c r="E1296" s="503">
        <v>2010</v>
      </c>
      <c r="F1296" s="385">
        <v>16</v>
      </c>
      <c r="G1296" s="444">
        <v>484</v>
      </c>
      <c r="H1296" s="445">
        <v>460</v>
      </c>
      <c r="I1296" s="446">
        <f>SUM(H1296,G1296)</f>
        <v>944</v>
      </c>
      <c r="J1296" s="444">
        <v>404</v>
      </c>
      <c r="K1296" s="447">
        <v>642</v>
      </c>
      <c r="L1296" s="446">
        <f>SUM(K1296,J1296)</f>
        <v>1046</v>
      </c>
      <c r="M1296" s="77">
        <v>73</v>
      </c>
      <c r="N1296" s="77">
        <v>3516</v>
      </c>
      <c r="O1296" s="211"/>
      <c r="P1296" s="26"/>
      <c r="Q1296" s="4"/>
      <c r="R1296" s="4"/>
      <c r="S1296" s="4"/>
      <c r="T1296" s="4"/>
      <c r="U1296" s="4"/>
      <c r="V1296" s="4"/>
      <c r="W1296" s="4"/>
      <c r="X1296" s="23"/>
      <c r="Y1296" s="23"/>
      <c r="Z1296" s="23"/>
      <c r="AA1296" s="23"/>
      <c r="AB1296" s="23"/>
      <c r="AC1296" s="23"/>
      <c r="AD1296" s="23"/>
      <c r="AE1296" s="23"/>
      <c r="AF1296" s="23"/>
      <c r="AG1296" s="23"/>
      <c r="AH1296" s="476"/>
    </row>
    <row r="1297" spans="1:34" s="485" customFormat="1" ht="12" customHeight="1" x14ac:dyDescent="0.2">
      <c r="A1297" s="309"/>
      <c r="B1297" s="23"/>
      <c r="C1297" s="310"/>
      <c r="D1297" s="11"/>
      <c r="E1297" s="503">
        <v>2011</v>
      </c>
      <c r="F1297" s="385"/>
      <c r="G1297" s="444">
        <v>402</v>
      </c>
      <c r="H1297" s="445">
        <v>693</v>
      </c>
      <c r="I1297" s="446">
        <f>SUM(H1297,G1297)</f>
        <v>1095</v>
      </c>
      <c r="J1297" s="444">
        <v>248</v>
      </c>
      <c r="K1297" s="447">
        <v>217</v>
      </c>
      <c r="L1297" s="446">
        <f>SUM(K1297,J1297)</f>
        <v>465</v>
      </c>
      <c r="M1297" s="77">
        <v>2</v>
      </c>
      <c r="N1297" s="77">
        <v>3983</v>
      </c>
      <c r="O1297" s="448" t="s">
        <v>5</v>
      </c>
      <c r="P1297" s="295"/>
      <c r="Q1297" s="297"/>
      <c r="R1297" s="297"/>
      <c r="S1297" s="297"/>
      <c r="T1297" s="297"/>
      <c r="U1297" s="297"/>
      <c r="V1297" s="297"/>
      <c r="W1297" s="297"/>
      <c r="X1297" s="63"/>
      <c r="Y1297" s="63"/>
      <c r="Z1297" s="63"/>
      <c r="AA1297" s="63"/>
      <c r="AB1297" s="63"/>
      <c r="AC1297" s="63"/>
      <c r="AD1297" s="63"/>
      <c r="AE1297" s="63"/>
      <c r="AF1297" s="63"/>
      <c r="AG1297" s="63"/>
      <c r="AH1297" s="476">
        <v>3983</v>
      </c>
    </row>
    <row r="1298" spans="1:34" s="485" customFormat="1" ht="12" customHeight="1" x14ac:dyDescent="0.2">
      <c r="A1298" s="309"/>
      <c r="B1298" s="23"/>
      <c r="C1298" s="310"/>
      <c r="D1298" s="11"/>
      <c r="E1298" s="503" t="s">
        <v>383</v>
      </c>
      <c r="F1298" s="385"/>
      <c r="G1298" s="376">
        <v>332</v>
      </c>
      <c r="H1298" s="377">
        <v>949</v>
      </c>
      <c r="I1298" s="378">
        <v>1281</v>
      </c>
      <c r="J1298" s="379">
        <v>232</v>
      </c>
      <c r="K1298" s="377">
        <v>233</v>
      </c>
      <c r="L1298" s="378">
        <v>465</v>
      </c>
      <c r="M1298" s="380">
        <v>0</v>
      </c>
      <c r="N1298" s="380">
        <v>4448</v>
      </c>
      <c r="O1298" s="306"/>
      <c r="P1298" s="295"/>
      <c r="Q1298" s="297"/>
      <c r="R1298" s="297"/>
      <c r="S1298" s="297"/>
      <c r="T1298" s="297"/>
      <c r="U1298" s="297"/>
      <c r="V1298" s="297"/>
      <c r="W1298" s="297"/>
      <c r="X1298" s="63"/>
      <c r="Y1298" s="63"/>
      <c r="Z1298" s="63"/>
      <c r="AA1298" s="63"/>
      <c r="AB1298" s="63"/>
      <c r="AC1298" s="63"/>
      <c r="AD1298" s="63"/>
      <c r="AE1298" s="63"/>
      <c r="AF1298" s="63"/>
      <c r="AG1298" s="63"/>
      <c r="AH1298" s="476">
        <f>N1297+L1298-M1298</f>
        <v>4448</v>
      </c>
    </row>
    <row r="1299" spans="1:34" s="485" customFormat="1" ht="12" customHeight="1" x14ac:dyDescent="0.2">
      <c r="A1299" s="309"/>
      <c r="B1299" s="23"/>
      <c r="C1299" s="310"/>
      <c r="D1299" s="11"/>
      <c r="E1299" s="504">
        <v>2013</v>
      </c>
      <c r="F1299" s="386"/>
      <c r="G1299" s="377">
        <v>475</v>
      </c>
      <c r="H1299" s="377">
        <v>1069</v>
      </c>
      <c r="I1299" s="378">
        <v>1544</v>
      </c>
      <c r="J1299" s="379">
        <v>166</v>
      </c>
      <c r="K1299" s="377">
        <v>102</v>
      </c>
      <c r="L1299" s="378">
        <v>268</v>
      </c>
      <c r="M1299" s="380">
        <v>0</v>
      </c>
      <c r="N1299" s="380">
        <v>4716</v>
      </c>
      <c r="O1299" s="306"/>
      <c r="P1299" s="295"/>
      <c r="Q1299" s="297"/>
      <c r="R1299" s="297"/>
      <c r="S1299" s="297"/>
      <c r="T1299" s="297"/>
      <c r="U1299" s="297"/>
      <c r="V1299" s="297"/>
      <c r="W1299" s="297"/>
      <c r="X1299" s="63"/>
      <c r="Y1299" s="63"/>
      <c r="Z1299" s="63"/>
      <c r="AA1299" s="63"/>
      <c r="AB1299" s="63"/>
      <c r="AC1299" s="63"/>
      <c r="AD1299" s="63"/>
      <c r="AE1299" s="63"/>
      <c r="AF1299" s="63"/>
      <c r="AG1299" s="63"/>
      <c r="AH1299" s="476"/>
    </row>
    <row r="1300" spans="1:34" s="191" customFormat="1" ht="6.75" customHeight="1" thickBot="1" x14ac:dyDescent="0.25">
      <c r="A1300" s="309"/>
      <c r="B1300" s="27"/>
      <c r="C1300" s="310"/>
      <c r="D1300" s="11"/>
      <c r="E1300" s="503"/>
      <c r="F1300" s="385">
        <v>17</v>
      </c>
      <c r="G1300" s="62"/>
      <c r="H1300" s="95"/>
      <c r="I1300" s="96"/>
      <c r="J1300" s="62"/>
      <c r="K1300" s="95"/>
      <c r="L1300" s="96"/>
      <c r="M1300" s="75"/>
      <c r="N1300" s="75"/>
      <c r="O1300" s="448"/>
      <c r="P1300" s="28"/>
      <c r="Q1300" s="29"/>
      <c r="R1300" s="29"/>
      <c r="S1300" s="29"/>
      <c r="T1300" s="29"/>
      <c r="U1300" s="29"/>
      <c r="V1300" s="29"/>
      <c r="W1300" s="29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485"/>
    </row>
    <row r="1301" spans="1:34" s="191" customFormat="1" ht="12" hidden="1" customHeight="1" x14ac:dyDescent="0.2">
      <c r="A1301" s="309">
        <v>1</v>
      </c>
      <c r="B1301" s="23"/>
      <c r="C1301" s="310"/>
      <c r="D1301" s="3" t="s">
        <v>115</v>
      </c>
      <c r="E1301" s="503">
        <v>1984</v>
      </c>
      <c r="F1301" s="385">
        <v>18</v>
      </c>
      <c r="G1301" s="444" t="s">
        <v>116</v>
      </c>
      <c r="H1301" s="445" t="s">
        <v>116</v>
      </c>
      <c r="I1301" s="446" t="s">
        <v>116</v>
      </c>
      <c r="J1301" s="444" t="s">
        <v>116</v>
      </c>
      <c r="K1301" s="445" t="s">
        <v>116</v>
      </c>
      <c r="L1301" s="446" t="s">
        <v>116</v>
      </c>
      <c r="M1301" s="77" t="s">
        <v>116</v>
      </c>
      <c r="N1301" s="77" t="s">
        <v>116</v>
      </c>
      <c r="O1301" s="211"/>
      <c r="P1301" s="31">
        <v>3302</v>
      </c>
      <c r="Q1301" s="5">
        <v>-1.4778325123152709E-2</v>
      </c>
      <c r="R1301" s="4">
        <v>-0.43396226415094341</v>
      </c>
      <c r="S1301" s="4">
        <v>-6.3180827886710242E-2</v>
      </c>
      <c r="T1301" s="5">
        <v>2</v>
      </c>
      <c r="U1301" s="4">
        <v>3</v>
      </c>
      <c r="V1301" s="4">
        <v>2.0294117647058822</v>
      </c>
      <c r="W1301" s="6">
        <v>2.9622700342999689E-2</v>
      </c>
      <c r="X1301" s="23"/>
      <c r="Y1301" s="23"/>
      <c r="Z1301" s="23"/>
      <c r="AA1301" s="23"/>
      <c r="AB1301" s="23"/>
      <c r="AC1301" s="23"/>
      <c r="AD1301" s="23"/>
      <c r="AE1301" s="23"/>
      <c r="AF1301" s="23"/>
      <c r="AG1301" s="23"/>
      <c r="AH1301" s="485"/>
    </row>
    <row r="1302" spans="1:34" s="191" customFormat="1" ht="12" hidden="1" customHeight="1" x14ac:dyDescent="0.2">
      <c r="A1302" s="309">
        <v>1</v>
      </c>
      <c r="B1302" s="23"/>
      <c r="C1302" s="30" t="s">
        <v>117</v>
      </c>
      <c r="D1302" s="3" t="s">
        <v>115</v>
      </c>
      <c r="E1302" s="503">
        <v>1985</v>
      </c>
      <c r="F1302" s="385">
        <v>19</v>
      </c>
      <c r="G1302" s="444">
        <v>213</v>
      </c>
      <c r="H1302" s="445">
        <v>13</v>
      </c>
      <c r="I1302" s="446">
        <v>226</v>
      </c>
      <c r="J1302" s="444">
        <v>150</v>
      </c>
      <c r="K1302" s="445">
        <v>11</v>
      </c>
      <c r="L1302" s="446">
        <v>161</v>
      </c>
      <c r="M1302" s="77" t="s">
        <v>116</v>
      </c>
      <c r="N1302" s="77">
        <v>1481</v>
      </c>
      <c r="O1302" s="211"/>
      <c r="P1302" s="31">
        <v>3377</v>
      </c>
      <c r="Q1302" s="5">
        <v>-0.36499999999999999</v>
      </c>
      <c r="R1302" s="4">
        <v>6.6666666666666666E-2</v>
      </c>
      <c r="S1302" s="4">
        <v>-0.33488372093023255</v>
      </c>
      <c r="T1302" s="5">
        <v>8.0808080808080815E-2</v>
      </c>
      <c r="U1302" s="4">
        <v>3.25</v>
      </c>
      <c r="V1302" s="4">
        <v>0.20388349514563106</v>
      </c>
      <c r="W1302" s="6">
        <v>2.2713506965475468E-2</v>
      </c>
      <c r="X1302" s="23"/>
      <c r="Y1302" s="23"/>
      <c r="Z1302" s="23"/>
      <c r="AA1302" s="23"/>
      <c r="AB1302" s="23"/>
      <c r="AC1302" s="23"/>
      <c r="AD1302" s="23"/>
      <c r="AE1302" s="23"/>
      <c r="AF1302" s="23"/>
      <c r="AG1302" s="23"/>
      <c r="AH1302" s="485"/>
    </row>
    <row r="1303" spans="1:34" s="191" customFormat="1" ht="12" hidden="1" customHeight="1" x14ac:dyDescent="0.2">
      <c r="A1303" s="309">
        <v>1</v>
      </c>
      <c r="B1303" s="23"/>
      <c r="C1303" s="30" t="s">
        <v>117</v>
      </c>
      <c r="D1303" s="3" t="s">
        <v>115</v>
      </c>
      <c r="E1303" s="503">
        <v>1986</v>
      </c>
      <c r="F1303" s="385">
        <v>20</v>
      </c>
      <c r="G1303" s="444">
        <v>146</v>
      </c>
      <c r="H1303" s="445">
        <v>14</v>
      </c>
      <c r="I1303" s="446">
        <v>160</v>
      </c>
      <c r="J1303" s="444">
        <v>209</v>
      </c>
      <c r="K1303" s="445">
        <v>18</v>
      </c>
      <c r="L1303" s="446">
        <v>227</v>
      </c>
      <c r="M1303" s="77">
        <v>3</v>
      </c>
      <c r="N1303" s="77">
        <v>1705</v>
      </c>
      <c r="O1303" s="211"/>
      <c r="P1303" s="31">
        <v>3790</v>
      </c>
      <c r="Q1303" s="5">
        <v>5.905511811023622E-2</v>
      </c>
      <c r="R1303" s="4">
        <v>-3.125E-2</v>
      </c>
      <c r="S1303" s="4">
        <v>4.8951048951048952E-2</v>
      </c>
      <c r="T1303" s="5">
        <v>1.219626168224299</v>
      </c>
      <c r="U1303" s="4">
        <v>0.5</v>
      </c>
      <c r="V1303" s="4">
        <v>1.1209677419354838</v>
      </c>
      <c r="W1303" s="6">
        <v>0.12229789754219722</v>
      </c>
      <c r="X1303" s="23"/>
      <c r="Y1303" s="23"/>
      <c r="Z1303" s="23"/>
      <c r="AA1303" s="23"/>
      <c r="AB1303" s="23"/>
      <c r="AC1303" s="23"/>
      <c r="AD1303" s="23"/>
      <c r="AE1303" s="23"/>
      <c r="AF1303" s="23"/>
      <c r="AG1303" s="23"/>
      <c r="AH1303" s="485"/>
    </row>
    <row r="1304" spans="1:34" s="191" customFormat="1" ht="12" hidden="1" customHeight="1" x14ac:dyDescent="0.2">
      <c r="A1304" s="309">
        <v>1</v>
      </c>
      <c r="B1304" s="23"/>
      <c r="C1304" s="30" t="s">
        <v>117</v>
      </c>
      <c r="D1304" s="3" t="s">
        <v>115</v>
      </c>
      <c r="E1304" s="503">
        <v>1987</v>
      </c>
      <c r="F1304" s="385">
        <v>21</v>
      </c>
      <c r="G1304" s="444">
        <v>209</v>
      </c>
      <c r="H1304" s="445">
        <v>15</v>
      </c>
      <c r="I1304" s="446">
        <v>224</v>
      </c>
      <c r="J1304" s="444">
        <v>170</v>
      </c>
      <c r="K1304" s="445">
        <v>17</v>
      </c>
      <c r="L1304" s="446">
        <v>187</v>
      </c>
      <c r="M1304" s="77" t="s">
        <v>116</v>
      </c>
      <c r="N1304" s="77">
        <v>1892</v>
      </c>
      <c r="O1304" s="211"/>
      <c r="P1304" s="31">
        <v>4037</v>
      </c>
      <c r="Q1304" s="5">
        <v>-4.4609665427509292E-2</v>
      </c>
      <c r="R1304" s="4">
        <v>-3.2258064516129031E-2</v>
      </c>
      <c r="S1304" s="4">
        <v>-4.3333333333333335E-2</v>
      </c>
      <c r="T1304" s="5">
        <v>-0.27368421052631581</v>
      </c>
      <c r="U1304" s="4">
        <v>-0.37254901960784315</v>
      </c>
      <c r="V1304" s="4">
        <v>-0.28326996197718629</v>
      </c>
      <c r="W1304" s="6">
        <v>6.5171503957783636E-2</v>
      </c>
      <c r="X1304" s="23"/>
      <c r="Y1304" s="23">
        <v>2002</v>
      </c>
      <c r="Z1304" s="23">
        <v>257</v>
      </c>
      <c r="AA1304" s="23">
        <v>30</v>
      </c>
      <c r="AB1304" s="23">
        <v>287</v>
      </c>
      <c r="AC1304" s="23">
        <v>345</v>
      </c>
      <c r="AD1304" s="23">
        <v>32</v>
      </c>
      <c r="AE1304" s="23">
        <v>377</v>
      </c>
      <c r="AF1304" s="23">
        <v>130</v>
      </c>
      <c r="AG1304" s="23">
        <v>4037</v>
      </c>
      <c r="AH1304" s="485"/>
    </row>
    <row r="1305" spans="1:34" s="191" customFormat="1" ht="12" hidden="1" customHeight="1" x14ac:dyDescent="0.2">
      <c r="A1305" s="309">
        <v>1</v>
      </c>
      <c r="B1305" s="15"/>
      <c r="C1305" s="30" t="s">
        <v>117</v>
      </c>
      <c r="D1305" s="11" t="s">
        <v>115</v>
      </c>
      <c r="E1305" s="504">
        <v>1988</v>
      </c>
      <c r="F1305" s="385">
        <v>22</v>
      </c>
      <c r="G1305" s="108">
        <v>241.5</v>
      </c>
      <c r="H1305" s="109">
        <v>29</v>
      </c>
      <c r="I1305" s="110">
        <v>270.5</v>
      </c>
      <c r="J1305" s="108">
        <v>138.5</v>
      </c>
      <c r="K1305" s="109">
        <v>20</v>
      </c>
      <c r="L1305" s="110">
        <v>230</v>
      </c>
      <c r="M1305" s="83">
        <v>0</v>
      </c>
      <c r="N1305" s="443">
        <v>2122</v>
      </c>
      <c r="O1305" s="448"/>
      <c r="P1305" s="34"/>
      <c r="Q1305" s="13"/>
      <c r="R1305" s="12"/>
      <c r="S1305" s="12"/>
      <c r="T1305" s="13"/>
      <c r="U1305" s="12"/>
      <c r="V1305" s="12"/>
      <c r="W1305" s="14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485"/>
    </row>
    <row r="1306" spans="1:34" s="191" customFormat="1" ht="12" hidden="1" customHeight="1" x14ac:dyDescent="0.2">
      <c r="A1306" s="309">
        <v>1</v>
      </c>
      <c r="B1306" s="23"/>
      <c r="C1306" s="310" t="s">
        <v>117</v>
      </c>
      <c r="D1306" s="3" t="s">
        <v>115</v>
      </c>
      <c r="E1306" s="503">
        <v>1989</v>
      </c>
      <c r="F1306" s="385">
        <v>23</v>
      </c>
      <c r="G1306" s="444">
        <v>274</v>
      </c>
      <c r="H1306" s="445">
        <v>43</v>
      </c>
      <c r="I1306" s="446">
        <v>317</v>
      </c>
      <c r="J1306" s="444">
        <v>107</v>
      </c>
      <c r="K1306" s="445">
        <v>0</v>
      </c>
      <c r="L1306" s="446">
        <v>107</v>
      </c>
      <c r="M1306" s="77">
        <v>1</v>
      </c>
      <c r="N1306" s="77">
        <v>2228</v>
      </c>
      <c r="O1306" s="211"/>
      <c r="P1306" s="26"/>
      <c r="Q1306" s="5"/>
      <c r="R1306" s="4"/>
      <c r="S1306" s="4"/>
      <c r="T1306" s="5"/>
      <c r="U1306" s="4"/>
      <c r="V1306" s="4"/>
      <c r="W1306" s="6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485"/>
    </row>
    <row r="1307" spans="1:34" s="191" customFormat="1" ht="12" hidden="1" customHeight="1" x14ac:dyDescent="0.2">
      <c r="A1307" s="309">
        <v>1</v>
      </c>
      <c r="B1307" s="23"/>
      <c r="C1307" s="30" t="s">
        <v>117</v>
      </c>
      <c r="D1307" s="3" t="s">
        <v>115</v>
      </c>
      <c r="E1307" s="503">
        <v>1990</v>
      </c>
      <c r="F1307" s="386">
        <v>24</v>
      </c>
      <c r="G1307" s="62">
        <v>254</v>
      </c>
      <c r="H1307" s="95">
        <v>18</v>
      </c>
      <c r="I1307" s="96">
        <v>272</v>
      </c>
      <c r="J1307" s="62">
        <v>122</v>
      </c>
      <c r="K1307" s="95">
        <v>9</v>
      </c>
      <c r="L1307" s="96">
        <v>131</v>
      </c>
      <c r="M1307" s="75">
        <v>24</v>
      </c>
      <c r="N1307" s="76">
        <v>2336</v>
      </c>
      <c r="O1307" s="211"/>
      <c r="P1307" s="26"/>
      <c r="Q1307" s="5"/>
      <c r="R1307" s="4"/>
      <c r="S1307" s="4"/>
      <c r="T1307" s="5"/>
      <c r="U1307" s="4"/>
      <c r="V1307" s="4"/>
      <c r="W1307" s="6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485"/>
    </row>
    <row r="1308" spans="1:34" s="191" customFormat="1" ht="12" hidden="1" customHeight="1" x14ac:dyDescent="0.2">
      <c r="A1308" s="309">
        <v>1</v>
      </c>
      <c r="B1308" s="23"/>
      <c r="C1308" s="30" t="s">
        <v>117</v>
      </c>
      <c r="D1308" s="3" t="s">
        <v>115</v>
      </c>
      <c r="E1308" s="503">
        <v>1991</v>
      </c>
      <c r="F1308" s="385">
        <v>25</v>
      </c>
      <c r="G1308" s="62">
        <v>257</v>
      </c>
      <c r="H1308" s="95">
        <v>14</v>
      </c>
      <c r="I1308" s="96">
        <v>271</v>
      </c>
      <c r="J1308" s="62">
        <v>197</v>
      </c>
      <c r="K1308" s="95">
        <v>18</v>
      </c>
      <c r="L1308" s="96">
        <v>215</v>
      </c>
      <c r="M1308" s="75">
        <v>133</v>
      </c>
      <c r="N1308" s="76">
        <v>2418</v>
      </c>
      <c r="O1308" s="211"/>
      <c r="P1308" s="26"/>
      <c r="Q1308" s="5"/>
      <c r="R1308" s="4"/>
      <c r="S1308" s="4"/>
      <c r="T1308" s="5"/>
      <c r="U1308" s="4"/>
      <c r="V1308" s="4"/>
      <c r="W1308" s="6"/>
      <c r="X1308" s="23"/>
      <c r="Y1308" s="23"/>
      <c r="Z1308" s="23"/>
      <c r="AA1308" s="23"/>
      <c r="AB1308" s="23"/>
      <c r="AC1308" s="23"/>
      <c r="AD1308" s="23"/>
      <c r="AE1308" s="23"/>
      <c r="AF1308" s="23"/>
      <c r="AG1308" s="23"/>
      <c r="AH1308" s="485"/>
    </row>
    <row r="1309" spans="1:34" s="191" customFormat="1" ht="12" hidden="1" customHeight="1" x14ac:dyDescent="0.2">
      <c r="A1309" s="309">
        <v>1</v>
      </c>
      <c r="B1309" s="23"/>
      <c r="C1309" s="30" t="s">
        <v>117</v>
      </c>
      <c r="D1309" s="3" t="s">
        <v>115</v>
      </c>
      <c r="E1309" s="503">
        <v>1992</v>
      </c>
      <c r="F1309" s="386">
        <v>26</v>
      </c>
      <c r="G1309" s="62">
        <v>271</v>
      </c>
      <c r="H1309" s="95">
        <v>16</v>
      </c>
      <c r="I1309" s="96">
        <v>287</v>
      </c>
      <c r="J1309" s="62">
        <v>308</v>
      </c>
      <c r="K1309" s="95">
        <v>32</v>
      </c>
      <c r="L1309" s="96">
        <v>340</v>
      </c>
      <c r="M1309" s="75">
        <v>95</v>
      </c>
      <c r="N1309" s="76">
        <v>2663</v>
      </c>
      <c r="O1309" s="211"/>
      <c r="P1309" s="26"/>
      <c r="Q1309" s="5"/>
      <c r="R1309" s="4"/>
      <c r="S1309" s="4"/>
      <c r="T1309" s="5"/>
      <c r="U1309" s="4"/>
      <c r="V1309" s="4"/>
      <c r="W1309" s="6"/>
      <c r="X1309" s="23"/>
      <c r="Y1309" s="23"/>
      <c r="Z1309" s="23"/>
      <c r="AA1309" s="23"/>
      <c r="AB1309" s="23"/>
      <c r="AC1309" s="23"/>
      <c r="AD1309" s="23"/>
      <c r="AE1309" s="23"/>
      <c r="AF1309" s="23"/>
      <c r="AG1309" s="23"/>
      <c r="AH1309" s="485"/>
    </row>
    <row r="1310" spans="1:34" s="191" customFormat="1" ht="12" hidden="1" customHeight="1" x14ac:dyDescent="0.2">
      <c r="A1310" s="309">
        <v>1</v>
      </c>
      <c r="B1310" s="23"/>
      <c r="C1310" s="30" t="s">
        <v>117</v>
      </c>
      <c r="D1310" s="3" t="s">
        <v>115</v>
      </c>
      <c r="E1310" s="503">
        <v>1993</v>
      </c>
      <c r="F1310" s="385">
        <v>27</v>
      </c>
      <c r="G1310" s="62">
        <v>294</v>
      </c>
      <c r="H1310" s="95">
        <v>14</v>
      </c>
      <c r="I1310" s="96">
        <v>308</v>
      </c>
      <c r="J1310" s="62">
        <v>227</v>
      </c>
      <c r="K1310" s="95">
        <v>13</v>
      </c>
      <c r="L1310" s="96">
        <v>240</v>
      </c>
      <c r="M1310" s="75">
        <v>104</v>
      </c>
      <c r="N1310" s="76">
        <v>2799</v>
      </c>
      <c r="O1310" s="211"/>
      <c r="P1310" s="26"/>
      <c r="Q1310" s="5"/>
      <c r="R1310" s="4"/>
      <c r="S1310" s="4"/>
      <c r="T1310" s="5"/>
      <c r="U1310" s="4"/>
      <c r="V1310" s="4"/>
      <c r="W1310" s="6"/>
      <c r="X1310" s="23"/>
      <c r="Y1310" s="23"/>
      <c r="Z1310" s="23"/>
      <c r="AA1310" s="23"/>
      <c r="AB1310" s="23"/>
      <c r="AC1310" s="23"/>
      <c r="AD1310" s="23"/>
      <c r="AE1310" s="23"/>
      <c r="AF1310" s="23"/>
      <c r="AG1310" s="23"/>
      <c r="AH1310" s="485"/>
    </row>
    <row r="1311" spans="1:34" s="191" customFormat="1" ht="12" hidden="1" customHeight="1" x14ac:dyDescent="0.2">
      <c r="A1311" s="309">
        <v>1</v>
      </c>
      <c r="B1311" s="23"/>
      <c r="C1311" s="30" t="s">
        <v>117</v>
      </c>
      <c r="D1311" s="3" t="s">
        <v>115</v>
      </c>
      <c r="E1311" s="503">
        <v>1994</v>
      </c>
      <c r="F1311" s="386">
        <v>28</v>
      </c>
      <c r="G1311" s="62">
        <v>276</v>
      </c>
      <c r="H1311" s="95">
        <v>19</v>
      </c>
      <c r="I1311" s="96">
        <v>295</v>
      </c>
      <c r="J1311" s="62">
        <v>201</v>
      </c>
      <c r="K1311" s="95">
        <v>7</v>
      </c>
      <c r="L1311" s="96">
        <v>208</v>
      </c>
      <c r="M1311" s="75">
        <v>121</v>
      </c>
      <c r="N1311" s="81">
        <v>87</v>
      </c>
      <c r="O1311" s="211"/>
      <c r="P1311" s="26"/>
      <c r="Q1311" s="5"/>
      <c r="R1311" s="4"/>
      <c r="S1311" s="4"/>
      <c r="T1311" s="5"/>
      <c r="U1311" s="4"/>
      <c r="V1311" s="4"/>
      <c r="W1311" s="6"/>
      <c r="X1311" s="23"/>
      <c r="Y1311" s="23"/>
      <c r="Z1311" s="23"/>
      <c r="AA1311" s="23"/>
      <c r="AB1311" s="23"/>
      <c r="AC1311" s="23"/>
      <c r="AD1311" s="23"/>
      <c r="AE1311" s="23"/>
      <c r="AF1311" s="23"/>
      <c r="AG1311" s="23"/>
      <c r="AH1311" s="485"/>
    </row>
    <row r="1312" spans="1:34" s="191" customFormat="1" ht="12" hidden="1" customHeight="1" thickBot="1" x14ac:dyDescent="0.25">
      <c r="A1312" s="309">
        <v>1</v>
      </c>
      <c r="B1312" s="23"/>
      <c r="C1312" s="30" t="s">
        <v>117</v>
      </c>
      <c r="D1312" s="3" t="s">
        <v>115</v>
      </c>
      <c r="E1312" s="503">
        <v>1995</v>
      </c>
      <c r="F1312" s="387">
        <v>29</v>
      </c>
      <c r="G1312" s="62">
        <v>0</v>
      </c>
      <c r="H1312" s="95">
        <v>0</v>
      </c>
      <c r="I1312" s="96">
        <v>352</v>
      </c>
      <c r="J1312" s="62">
        <v>0</v>
      </c>
      <c r="K1312" s="95">
        <v>0</v>
      </c>
      <c r="L1312" s="96">
        <v>215</v>
      </c>
      <c r="M1312" s="75">
        <v>70</v>
      </c>
      <c r="N1312" s="76">
        <v>2995</v>
      </c>
      <c r="O1312" s="211"/>
      <c r="P1312" s="26"/>
      <c r="Q1312" s="5"/>
      <c r="R1312" s="4"/>
      <c r="S1312" s="4"/>
      <c r="T1312" s="5"/>
      <c r="U1312" s="4"/>
      <c r="V1312" s="4"/>
      <c r="W1312" s="6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485"/>
    </row>
    <row r="1313" spans="1:34" s="191" customFormat="1" ht="12" hidden="1" customHeight="1" x14ac:dyDescent="0.2">
      <c r="A1313" s="309">
        <v>1</v>
      </c>
      <c r="B1313" s="23"/>
      <c r="C1313" s="30" t="s">
        <v>117</v>
      </c>
      <c r="D1313" s="3" t="s">
        <v>115</v>
      </c>
      <c r="E1313" s="503">
        <v>1996</v>
      </c>
      <c r="F1313" s="385">
        <v>3</v>
      </c>
      <c r="G1313" s="62">
        <v>346</v>
      </c>
      <c r="H1313" s="95">
        <v>40</v>
      </c>
      <c r="I1313" s="96">
        <v>386</v>
      </c>
      <c r="J1313" s="62">
        <v>179</v>
      </c>
      <c r="K1313" s="95">
        <v>13</v>
      </c>
      <c r="L1313" s="96">
        <v>192</v>
      </c>
      <c r="M1313" s="75">
        <v>87</v>
      </c>
      <c r="N1313" s="76">
        <v>3100</v>
      </c>
      <c r="O1313" s="211"/>
      <c r="P1313" s="26"/>
      <c r="Q1313" s="5"/>
      <c r="R1313" s="4"/>
      <c r="S1313" s="4"/>
      <c r="T1313" s="5"/>
      <c r="U1313" s="4"/>
      <c r="V1313" s="4"/>
      <c r="W1313" s="6"/>
      <c r="X1313" s="23"/>
      <c r="Y1313" s="23"/>
      <c r="Z1313" s="23"/>
      <c r="AA1313" s="23"/>
      <c r="AB1313" s="23"/>
      <c r="AC1313" s="23"/>
      <c r="AD1313" s="23"/>
      <c r="AE1313" s="23"/>
      <c r="AF1313" s="23"/>
      <c r="AG1313" s="23"/>
      <c r="AH1313" s="485"/>
    </row>
    <row r="1314" spans="1:34" s="191" customFormat="1" ht="12" hidden="1" customHeight="1" x14ac:dyDescent="0.2">
      <c r="A1314" s="309">
        <v>1</v>
      </c>
      <c r="B1314" s="23"/>
      <c r="C1314" s="30" t="s">
        <v>117</v>
      </c>
      <c r="D1314" s="3" t="s">
        <v>115</v>
      </c>
      <c r="E1314" s="503">
        <v>1997</v>
      </c>
      <c r="F1314" s="385">
        <v>4</v>
      </c>
      <c r="G1314" s="62">
        <v>345</v>
      </c>
      <c r="H1314" s="95">
        <v>55</v>
      </c>
      <c r="I1314" s="96">
        <v>400</v>
      </c>
      <c r="J1314" s="62">
        <v>167</v>
      </c>
      <c r="K1314" s="95">
        <v>20</v>
      </c>
      <c r="L1314" s="96">
        <v>187</v>
      </c>
      <c r="M1314" s="75">
        <v>141</v>
      </c>
      <c r="N1314" s="76">
        <v>3146</v>
      </c>
      <c r="O1314" s="211"/>
      <c r="P1314" s="26"/>
      <c r="Q1314" s="5"/>
      <c r="R1314" s="4"/>
      <c r="S1314" s="4"/>
      <c r="T1314" s="5"/>
      <c r="U1314" s="4"/>
      <c r="V1314" s="4"/>
      <c r="W1314" s="6"/>
      <c r="X1314" s="23"/>
      <c r="Y1314" s="23"/>
      <c r="Z1314" s="23"/>
      <c r="AA1314" s="23"/>
      <c r="AB1314" s="23"/>
      <c r="AC1314" s="23"/>
      <c r="AD1314" s="23"/>
      <c r="AE1314" s="23"/>
      <c r="AF1314" s="23"/>
      <c r="AG1314" s="23"/>
      <c r="AH1314" s="485"/>
    </row>
    <row r="1315" spans="1:34" s="191" customFormat="1" ht="12" hidden="1" customHeight="1" x14ac:dyDescent="0.2">
      <c r="A1315" s="309">
        <v>1</v>
      </c>
      <c r="B1315" s="23"/>
      <c r="C1315" s="30" t="s">
        <v>117</v>
      </c>
      <c r="D1315" s="3" t="s">
        <v>115</v>
      </c>
      <c r="E1315" s="503">
        <v>1998</v>
      </c>
      <c r="F1315" s="385">
        <v>5</v>
      </c>
      <c r="G1315" s="62">
        <v>406</v>
      </c>
      <c r="H1315" s="95">
        <v>53</v>
      </c>
      <c r="I1315" s="96">
        <v>459</v>
      </c>
      <c r="J1315" s="62">
        <v>66</v>
      </c>
      <c r="K1315" s="95">
        <v>2</v>
      </c>
      <c r="L1315" s="96">
        <v>68</v>
      </c>
      <c r="M1315" s="76">
        <v>7</v>
      </c>
      <c r="N1315" s="76">
        <v>3207</v>
      </c>
      <c r="O1315" s="211"/>
      <c r="P1315" s="26"/>
      <c r="Q1315" s="5"/>
      <c r="R1315" s="4"/>
      <c r="S1315" s="4"/>
      <c r="T1315" s="5"/>
      <c r="U1315" s="4"/>
      <c r="V1315" s="4"/>
      <c r="W1315" s="6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485"/>
    </row>
    <row r="1316" spans="1:34" s="191" customFormat="1" ht="12" hidden="1" customHeight="1" x14ac:dyDescent="0.2">
      <c r="A1316" s="309">
        <v>1</v>
      </c>
      <c r="B1316" s="23"/>
      <c r="C1316" s="30" t="s">
        <v>117</v>
      </c>
      <c r="D1316" s="3" t="s">
        <v>115</v>
      </c>
      <c r="E1316" s="503">
        <v>1999</v>
      </c>
      <c r="F1316" s="385">
        <v>6</v>
      </c>
      <c r="G1316" s="62">
        <v>400</v>
      </c>
      <c r="H1316" s="95">
        <v>30</v>
      </c>
      <c r="I1316" s="96">
        <v>430</v>
      </c>
      <c r="J1316" s="62">
        <v>198</v>
      </c>
      <c r="K1316" s="95">
        <v>8</v>
      </c>
      <c r="L1316" s="96">
        <v>206</v>
      </c>
      <c r="M1316" s="76">
        <v>111</v>
      </c>
      <c r="N1316" s="76">
        <v>3302</v>
      </c>
      <c r="O1316" s="211"/>
      <c r="P1316" s="26"/>
      <c r="Q1316" s="5"/>
      <c r="R1316" s="4"/>
      <c r="S1316" s="4"/>
      <c r="T1316" s="5"/>
      <c r="U1316" s="4"/>
      <c r="V1316" s="4"/>
      <c r="W1316" s="6"/>
      <c r="X1316" s="23"/>
      <c r="Y1316" s="23"/>
      <c r="Z1316" s="23"/>
      <c r="AA1316" s="23"/>
      <c r="AB1316" s="23"/>
      <c r="AC1316" s="23"/>
      <c r="AD1316" s="23"/>
      <c r="AE1316" s="23"/>
      <c r="AF1316" s="23"/>
      <c r="AG1316" s="23"/>
      <c r="AH1316" s="485"/>
    </row>
    <row r="1317" spans="1:34" s="191" customFormat="1" ht="12" hidden="1" customHeight="1" x14ac:dyDescent="0.2">
      <c r="A1317" s="309">
        <v>1</v>
      </c>
      <c r="B1317" s="23"/>
      <c r="C1317" s="30" t="s">
        <v>117</v>
      </c>
      <c r="D1317" s="3" t="s">
        <v>115</v>
      </c>
      <c r="E1317" s="503">
        <v>2000</v>
      </c>
      <c r="F1317" s="385">
        <v>7</v>
      </c>
      <c r="G1317" s="62">
        <v>254</v>
      </c>
      <c r="H1317" s="95">
        <v>32</v>
      </c>
      <c r="I1317" s="96">
        <v>286</v>
      </c>
      <c r="J1317" s="62">
        <v>214</v>
      </c>
      <c r="K1317" s="95">
        <v>34</v>
      </c>
      <c r="L1317" s="96">
        <v>248</v>
      </c>
      <c r="M1317" s="76">
        <v>173</v>
      </c>
      <c r="N1317" s="76">
        <v>3377</v>
      </c>
      <c r="O1317" s="211"/>
      <c r="P1317" s="26"/>
      <c r="Q1317" s="5"/>
      <c r="R1317" s="4"/>
      <c r="S1317" s="4"/>
      <c r="T1317" s="5"/>
      <c r="U1317" s="4"/>
      <c r="V1317" s="4"/>
      <c r="W1317" s="6"/>
      <c r="X1317" s="23"/>
      <c r="Y1317" s="23"/>
      <c r="Z1317" s="23"/>
      <c r="AA1317" s="23"/>
      <c r="AB1317" s="23"/>
      <c r="AC1317" s="23"/>
      <c r="AD1317" s="23"/>
      <c r="AE1317" s="23"/>
      <c r="AF1317" s="23"/>
      <c r="AG1317" s="23"/>
      <c r="AH1317" s="485"/>
    </row>
    <row r="1318" spans="1:34" s="191" customFormat="1" ht="12" hidden="1" customHeight="1" x14ac:dyDescent="0.2">
      <c r="A1318" s="309">
        <v>1</v>
      </c>
      <c r="B1318" s="23"/>
      <c r="C1318" s="30" t="s">
        <v>117</v>
      </c>
      <c r="D1318" s="3" t="s">
        <v>115</v>
      </c>
      <c r="E1318" s="503">
        <v>2001</v>
      </c>
      <c r="F1318" s="385">
        <v>8</v>
      </c>
      <c r="G1318" s="62">
        <v>269</v>
      </c>
      <c r="H1318" s="95">
        <v>31</v>
      </c>
      <c r="I1318" s="96">
        <v>300</v>
      </c>
      <c r="J1318" s="62">
        <v>475</v>
      </c>
      <c r="K1318" s="95">
        <v>51</v>
      </c>
      <c r="L1318" s="96">
        <v>526</v>
      </c>
      <c r="M1318" s="76">
        <v>113</v>
      </c>
      <c r="N1318" s="76">
        <v>3790</v>
      </c>
      <c r="O1318" s="211"/>
      <c r="P1318" s="26"/>
      <c r="Q1318" s="5"/>
      <c r="R1318" s="4"/>
      <c r="S1318" s="4"/>
      <c r="T1318" s="5"/>
      <c r="U1318" s="4"/>
      <c r="V1318" s="4"/>
      <c r="W1318" s="6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485"/>
    </row>
    <row r="1319" spans="1:34" s="191" customFormat="1" ht="12" hidden="1" customHeight="1" x14ac:dyDescent="0.2">
      <c r="A1319" s="309">
        <v>1</v>
      </c>
      <c r="B1319" s="23"/>
      <c r="C1319" s="30" t="s">
        <v>117</v>
      </c>
      <c r="D1319" s="3" t="s">
        <v>115</v>
      </c>
      <c r="E1319" s="503">
        <v>2002</v>
      </c>
      <c r="F1319" s="385">
        <v>9</v>
      </c>
      <c r="G1319" s="62">
        <v>257</v>
      </c>
      <c r="H1319" s="95">
        <v>30</v>
      </c>
      <c r="I1319" s="96">
        <v>287</v>
      </c>
      <c r="J1319" s="62">
        <v>345</v>
      </c>
      <c r="K1319" s="95">
        <v>32</v>
      </c>
      <c r="L1319" s="96">
        <v>377</v>
      </c>
      <c r="M1319" s="76">
        <v>130</v>
      </c>
      <c r="N1319" s="76">
        <v>4037</v>
      </c>
      <c r="O1319" s="211"/>
      <c r="P1319" s="26"/>
      <c r="Q1319" s="5"/>
      <c r="R1319" s="4"/>
      <c r="S1319" s="4"/>
      <c r="T1319" s="5"/>
      <c r="U1319" s="4"/>
      <c r="V1319" s="4"/>
      <c r="W1319" s="6"/>
      <c r="X1319" s="23"/>
      <c r="Y1319" s="23"/>
      <c r="Z1319" s="23"/>
      <c r="AA1319" s="23"/>
      <c r="AB1319" s="23"/>
      <c r="AC1319" s="23"/>
      <c r="AD1319" s="23"/>
      <c r="AE1319" s="23"/>
      <c r="AF1319" s="23"/>
      <c r="AG1319" s="23"/>
      <c r="AH1319" s="485"/>
    </row>
    <row r="1320" spans="1:34" s="191" customFormat="1" ht="12" hidden="1" customHeight="1" x14ac:dyDescent="0.2">
      <c r="A1320" s="309">
        <v>1</v>
      </c>
      <c r="B1320" s="23"/>
      <c r="C1320" s="30" t="s">
        <v>117</v>
      </c>
      <c r="D1320" s="3" t="s">
        <v>115</v>
      </c>
      <c r="E1320" s="503">
        <v>2003</v>
      </c>
      <c r="F1320" s="385">
        <v>10</v>
      </c>
      <c r="G1320" s="62">
        <v>304</v>
      </c>
      <c r="H1320" s="95">
        <v>38</v>
      </c>
      <c r="I1320" s="96">
        <v>342</v>
      </c>
      <c r="J1320" s="62">
        <v>307</v>
      </c>
      <c r="K1320" s="95">
        <v>11</v>
      </c>
      <c r="L1320" s="96">
        <v>318</v>
      </c>
      <c r="M1320" s="76">
        <v>181</v>
      </c>
      <c r="N1320" s="76">
        <v>4174</v>
      </c>
      <c r="O1320" s="211"/>
      <c r="P1320" s="26"/>
      <c r="Q1320" s="5"/>
      <c r="R1320" s="4"/>
      <c r="S1320" s="4"/>
      <c r="T1320" s="5"/>
      <c r="U1320" s="4"/>
      <c r="V1320" s="4"/>
      <c r="W1320" s="6"/>
      <c r="X1320" s="23"/>
      <c r="Y1320" s="23"/>
      <c r="Z1320" s="23"/>
      <c r="AA1320" s="23"/>
      <c r="AB1320" s="23"/>
      <c r="AC1320" s="23"/>
      <c r="AD1320" s="23"/>
      <c r="AE1320" s="23"/>
      <c r="AF1320" s="23"/>
      <c r="AG1320" s="23"/>
      <c r="AH1320" s="485"/>
    </row>
    <row r="1321" spans="1:34" s="191" customFormat="1" ht="12" hidden="1" customHeight="1" x14ac:dyDescent="0.2">
      <c r="A1321" s="309">
        <v>1</v>
      </c>
      <c r="B1321" s="23"/>
      <c r="C1321" s="30" t="s">
        <v>117</v>
      </c>
      <c r="D1321" s="3" t="s">
        <v>115</v>
      </c>
      <c r="E1321" s="503">
        <v>2004</v>
      </c>
      <c r="F1321" s="385">
        <v>11</v>
      </c>
      <c r="G1321" s="62">
        <v>291</v>
      </c>
      <c r="H1321" s="95">
        <v>36</v>
      </c>
      <c r="I1321" s="96">
        <v>327</v>
      </c>
      <c r="J1321" s="62">
        <v>388</v>
      </c>
      <c r="K1321" s="95">
        <v>33</v>
      </c>
      <c r="L1321" s="96">
        <v>421</v>
      </c>
      <c r="M1321" s="75">
        <v>263</v>
      </c>
      <c r="N1321" s="75">
        <v>4343</v>
      </c>
      <c r="O1321" s="211" t="s">
        <v>5</v>
      </c>
      <c r="P1321" s="26"/>
      <c r="Q1321" s="5"/>
      <c r="R1321" s="4"/>
      <c r="S1321" s="4"/>
      <c r="T1321" s="5"/>
      <c r="U1321" s="4"/>
      <c r="V1321" s="4"/>
      <c r="W1321" s="6"/>
      <c r="X1321" s="23"/>
      <c r="Y1321" s="23"/>
      <c r="Z1321" s="23"/>
      <c r="AA1321" s="23"/>
      <c r="AB1321" s="23"/>
      <c r="AC1321" s="23"/>
      <c r="AD1321" s="23"/>
      <c r="AE1321" s="23"/>
      <c r="AF1321" s="23"/>
      <c r="AG1321" s="23"/>
      <c r="AH1321" s="485"/>
    </row>
    <row r="1322" spans="1:34" s="191" customFormat="1" ht="12" hidden="1" customHeight="1" x14ac:dyDescent="0.2">
      <c r="A1322" s="309">
        <v>1</v>
      </c>
      <c r="B1322" s="23"/>
      <c r="C1322" s="30" t="s">
        <v>117</v>
      </c>
      <c r="D1322" s="3" t="s">
        <v>239</v>
      </c>
      <c r="E1322" s="502">
        <v>2006</v>
      </c>
      <c r="F1322" s="385">
        <v>12</v>
      </c>
      <c r="G1322" s="62">
        <v>299</v>
      </c>
      <c r="H1322" s="95">
        <v>32</v>
      </c>
      <c r="I1322" s="96">
        <v>331</v>
      </c>
      <c r="J1322" s="62">
        <v>214</v>
      </c>
      <c r="K1322" s="95">
        <v>27</v>
      </c>
      <c r="L1322" s="96">
        <v>241</v>
      </c>
      <c r="M1322" s="75">
        <v>199</v>
      </c>
      <c r="N1322" s="75">
        <v>4418</v>
      </c>
      <c r="O1322" s="211"/>
      <c r="P1322" s="26"/>
      <c r="Q1322" s="5"/>
      <c r="R1322" s="4"/>
      <c r="S1322" s="4"/>
      <c r="T1322" s="5"/>
      <c r="U1322" s="4"/>
      <c r="V1322" s="4"/>
      <c r="W1322" s="6"/>
      <c r="X1322" s="23"/>
      <c r="Y1322" s="23"/>
      <c r="Z1322" s="23"/>
      <c r="AA1322" s="23"/>
      <c r="AB1322" s="23"/>
      <c r="AC1322" s="23"/>
      <c r="AD1322" s="23"/>
      <c r="AE1322" s="23"/>
      <c r="AF1322" s="23"/>
      <c r="AG1322" s="23"/>
      <c r="AH1322" s="485"/>
    </row>
    <row r="1323" spans="1:34" s="191" customFormat="1" ht="12" hidden="1" customHeight="1" x14ac:dyDescent="0.2">
      <c r="A1323" s="309">
        <v>1</v>
      </c>
      <c r="B1323" s="23"/>
      <c r="C1323" s="30" t="s">
        <v>48</v>
      </c>
      <c r="D1323" s="3" t="s">
        <v>239</v>
      </c>
      <c r="E1323" s="502">
        <v>2007</v>
      </c>
      <c r="F1323" s="385">
        <v>13</v>
      </c>
      <c r="G1323" s="62">
        <v>376</v>
      </c>
      <c r="H1323" s="95">
        <v>60</v>
      </c>
      <c r="I1323" s="96">
        <v>436</v>
      </c>
      <c r="J1323" s="62">
        <v>296</v>
      </c>
      <c r="K1323" s="95">
        <v>31</v>
      </c>
      <c r="L1323" s="96">
        <v>327</v>
      </c>
      <c r="M1323" s="75">
        <v>125</v>
      </c>
      <c r="N1323" s="75">
        <v>4620</v>
      </c>
      <c r="O1323" s="211"/>
      <c r="P1323" s="26"/>
      <c r="Q1323" s="4"/>
      <c r="R1323" s="4"/>
      <c r="S1323" s="4"/>
      <c r="T1323" s="4"/>
      <c r="U1323" s="4"/>
      <c r="V1323" s="4"/>
      <c r="W1323" s="4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485"/>
    </row>
    <row r="1324" spans="1:34" s="191" customFormat="1" ht="12" hidden="1" customHeight="1" x14ac:dyDescent="0.2">
      <c r="A1324" s="309">
        <v>1</v>
      </c>
      <c r="B1324" s="23"/>
      <c r="C1324" s="30" t="s">
        <v>48</v>
      </c>
      <c r="D1324" s="3" t="s">
        <v>239</v>
      </c>
      <c r="E1324" s="502">
        <v>2008</v>
      </c>
      <c r="F1324" s="385">
        <v>14</v>
      </c>
      <c r="G1324" s="62">
        <v>366</v>
      </c>
      <c r="H1324" s="95">
        <v>59</v>
      </c>
      <c r="I1324" s="96">
        <v>425</v>
      </c>
      <c r="J1324" s="62">
        <v>314</v>
      </c>
      <c r="K1324" s="95">
        <v>35</v>
      </c>
      <c r="L1324" s="96">
        <v>349</v>
      </c>
      <c r="M1324" s="75">
        <v>133</v>
      </c>
      <c r="N1324" s="75">
        <v>4836</v>
      </c>
      <c r="O1324" s="211"/>
      <c r="P1324" s="26"/>
      <c r="Q1324" s="4"/>
      <c r="R1324" s="4"/>
      <c r="S1324" s="4"/>
      <c r="T1324" s="4"/>
      <c r="U1324" s="4"/>
      <c r="V1324" s="4"/>
      <c r="W1324" s="4"/>
      <c r="X1324" s="23"/>
      <c r="Y1324" s="23"/>
      <c r="Z1324" s="23"/>
      <c r="AA1324" s="23"/>
      <c r="AB1324" s="23"/>
      <c r="AC1324" s="23"/>
      <c r="AD1324" s="23"/>
      <c r="AE1324" s="23"/>
      <c r="AF1324" s="23"/>
      <c r="AG1324" s="23"/>
      <c r="AH1324" s="485"/>
    </row>
    <row r="1325" spans="1:34" s="191" customFormat="1" ht="12" customHeight="1" x14ac:dyDescent="0.2">
      <c r="A1325" s="309">
        <v>1</v>
      </c>
      <c r="B1325" s="23"/>
      <c r="C1325" s="30" t="s">
        <v>48</v>
      </c>
      <c r="D1325" s="3" t="s">
        <v>239</v>
      </c>
      <c r="E1325" s="502">
        <v>2009</v>
      </c>
      <c r="F1325" s="385">
        <v>15</v>
      </c>
      <c r="G1325" s="62">
        <v>453</v>
      </c>
      <c r="H1325" s="95">
        <v>49</v>
      </c>
      <c r="I1325" s="96">
        <v>502</v>
      </c>
      <c r="J1325" s="62">
        <v>265</v>
      </c>
      <c r="K1325" s="90">
        <v>34</v>
      </c>
      <c r="L1325" s="96">
        <v>299</v>
      </c>
      <c r="M1325" s="75">
        <v>222</v>
      </c>
      <c r="N1325" s="75">
        <v>4913</v>
      </c>
      <c r="O1325" s="211"/>
      <c r="P1325" s="26"/>
      <c r="Q1325" s="4"/>
      <c r="R1325" s="4"/>
      <c r="S1325" s="4"/>
      <c r="T1325" s="4"/>
      <c r="U1325" s="4"/>
      <c r="V1325" s="4"/>
      <c r="W1325" s="4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485"/>
    </row>
    <row r="1326" spans="1:34" s="191" customFormat="1" ht="12" customHeight="1" x14ac:dyDescent="0.2">
      <c r="A1326" s="309">
        <v>1</v>
      </c>
      <c r="B1326" s="23"/>
      <c r="C1326" s="30"/>
      <c r="D1326" s="71" t="s">
        <v>240</v>
      </c>
      <c r="E1326" s="503">
        <v>2010</v>
      </c>
      <c r="F1326" s="385">
        <v>16</v>
      </c>
      <c r="G1326" s="444">
        <v>609</v>
      </c>
      <c r="H1326" s="445">
        <v>45</v>
      </c>
      <c r="I1326" s="446">
        <f>SUM(H1326,G1326)</f>
        <v>654</v>
      </c>
      <c r="J1326" s="444">
        <v>362</v>
      </c>
      <c r="K1326" s="447">
        <v>34</v>
      </c>
      <c r="L1326" s="446">
        <f>SUM(K1326,J1326)</f>
        <v>396</v>
      </c>
      <c r="M1326" s="77">
        <v>325</v>
      </c>
      <c r="N1326" s="77">
        <v>4984</v>
      </c>
      <c r="O1326" s="211"/>
      <c r="P1326" s="26"/>
      <c r="Q1326" s="4"/>
      <c r="R1326" s="4"/>
      <c r="S1326" s="4"/>
      <c r="T1326" s="4"/>
      <c r="U1326" s="4"/>
      <c r="V1326" s="4"/>
      <c r="W1326" s="4"/>
      <c r="X1326" s="23"/>
      <c r="Y1326" s="23"/>
      <c r="Z1326" s="23"/>
      <c r="AA1326" s="23"/>
      <c r="AB1326" s="23"/>
      <c r="AC1326" s="23"/>
      <c r="AD1326" s="23"/>
      <c r="AE1326" s="23"/>
      <c r="AF1326" s="23"/>
      <c r="AG1326" s="23"/>
      <c r="AH1326" s="476"/>
    </row>
    <row r="1327" spans="1:34" s="485" customFormat="1" ht="12" customHeight="1" x14ac:dyDescent="0.2">
      <c r="A1327" s="309"/>
      <c r="B1327" s="23"/>
      <c r="C1327" s="30"/>
      <c r="D1327" s="312" t="s">
        <v>241</v>
      </c>
      <c r="E1327" s="503">
        <v>2011</v>
      </c>
      <c r="F1327" s="385"/>
      <c r="G1327" s="444">
        <v>374</v>
      </c>
      <c r="H1327" s="445">
        <v>100</v>
      </c>
      <c r="I1327" s="446">
        <f>SUM(H1327,G1327)</f>
        <v>474</v>
      </c>
      <c r="J1327" s="444">
        <v>252</v>
      </c>
      <c r="K1327" s="447">
        <v>24</v>
      </c>
      <c r="L1327" s="446">
        <f>SUM(K1327,J1327)</f>
        <v>276</v>
      </c>
      <c r="M1327" s="77">
        <v>224</v>
      </c>
      <c r="N1327" s="77">
        <v>5007</v>
      </c>
      <c r="O1327" s="448" t="s">
        <v>5</v>
      </c>
      <c r="P1327" s="295"/>
      <c r="Q1327" s="297"/>
      <c r="R1327" s="297"/>
      <c r="S1327" s="297"/>
      <c r="T1327" s="297"/>
      <c r="U1327" s="297"/>
      <c r="V1327" s="297"/>
      <c r="W1327" s="297"/>
      <c r="X1327" s="63"/>
      <c r="Y1327" s="63"/>
      <c r="Z1327" s="63"/>
      <c r="AA1327" s="63"/>
      <c r="AB1327" s="63"/>
      <c r="AC1327" s="63"/>
      <c r="AD1327" s="63"/>
      <c r="AE1327" s="63"/>
      <c r="AF1327" s="63"/>
      <c r="AG1327" s="63"/>
      <c r="AH1327" s="476">
        <v>5007</v>
      </c>
    </row>
    <row r="1328" spans="1:34" s="485" customFormat="1" ht="12" customHeight="1" x14ac:dyDescent="0.2">
      <c r="A1328" s="309"/>
      <c r="B1328" s="23"/>
      <c r="C1328" s="30"/>
      <c r="D1328" s="3"/>
      <c r="E1328" s="503" t="s">
        <v>383</v>
      </c>
      <c r="F1328" s="385"/>
      <c r="G1328" s="376">
        <v>402</v>
      </c>
      <c r="H1328" s="377">
        <v>97</v>
      </c>
      <c r="I1328" s="378">
        <v>499</v>
      </c>
      <c r="J1328" s="379">
        <v>224</v>
      </c>
      <c r="K1328" s="377">
        <v>52</v>
      </c>
      <c r="L1328" s="378">
        <v>276</v>
      </c>
      <c r="M1328" s="380">
        <v>206</v>
      </c>
      <c r="N1328" s="380">
        <v>5077</v>
      </c>
      <c r="O1328" s="306"/>
      <c r="P1328" s="295"/>
      <c r="Q1328" s="297"/>
      <c r="R1328" s="297"/>
      <c r="S1328" s="297"/>
      <c r="T1328" s="297"/>
      <c r="U1328" s="297"/>
      <c r="V1328" s="297"/>
      <c r="W1328" s="297"/>
      <c r="X1328" s="63"/>
      <c r="Y1328" s="63"/>
      <c r="Z1328" s="63"/>
      <c r="AA1328" s="63"/>
      <c r="AB1328" s="63"/>
      <c r="AC1328" s="63"/>
      <c r="AD1328" s="63"/>
      <c r="AE1328" s="63"/>
      <c r="AF1328" s="63"/>
      <c r="AG1328" s="63"/>
      <c r="AH1328" s="476">
        <f>N1327+L1328-M1328</f>
        <v>5077</v>
      </c>
    </row>
    <row r="1329" spans="1:34" s="485" customFormat="1" ht="12" customHeight="1" x14ac:dyDescent="0.2">
      <c r="A1329" s="309"/>
      <c r="B1329" s="23"/>
      <c r="C1329" s="30"/>
      <c r="D1329" s="3"/>
      <c r="E1329" s="503">
        <v>2013</v>
      </c>
      <c r="F1329" s="385"/>
      <c r="G1329" s="377">
        <v>353</v>
      </c>
      <c r="H1329" s="377">
        <v>130</v>
      </c>
      <c r="I1329" s="378">
        <v>483</v>
      </c>
      <c r="J1329" s="379">
        <v>839</v>
      </c>
      <c r="K1329" s="377">
        <v>173</v>
      </c>
      <c r="L1329" s="378">
        <v>1012</v>
      </c>
      <c r="M1329" s="380">
        <v>88</v>
      </c>
      <c r="N1329" s="380">
        <v>6001</v>
      </c>
      <c r="O1329" s="306"/>
      <c r="P1329" s="295"/>
      <c r="Q1329" s="297"/>
      <c r="R1329" s="297"/>
      <c r="S1329" s="297"/>
      <c r="T1329" s="297"/>
      <c r="U1329" s="297"/>
      <c r="V1329" s="297"/>
      <c r="W1329" s="297"/>
      <c r="X1329" s="63"/>
      <c r="Y1329" s="63"/>
      <c r="Z1329" s="63"/>
      <c r="AA1329" s="63"/>
      <c r="AB1329" s="63"/>
      <c r="AC1329" s="63"/>
      <c r="AD1329" s="63"/>
      <c r="AE1329" s="63"/>
      <c r="AF1329" s="63"/>
      <c r="AG1329" s="63"/>
      <c r="AH1329" s="476"/>
    </row>
    <row r="1330" spans="1:34" s="191" customFormat="1" ht="6.75" customHeight="1" thickBot="1" x14ac:dyDescent="0.25">
      <c r="A1330" s="309"/>
      <c r="B1330" s="27"/>
      <c r="C1330" s="30"/>
      <c r="D1330" s="3"/>
      <c r="E1330" s="503"/>
      <c r="F1330" s="385">
        <v>17</v>
      </c>
      <c r="G1330" s="62"/>
      <c r="H1330" s="95"/>
      <c r="I1330" s="96"/>
      <c r="J1330" s="62"/>
      <c r="K1330" s="95"/>
      <c r="L1330" s="96"/>
      <c r="M1330" s="75"/>
      <c r="N1330" s="75"/>
      <c r="O1330" s="211"/>
      <c r="P1330" s="28"/>
      <c r="Q1330" s="29"/>
      <c r="R1330" s="29"/>
      <c r="S1330" s="29"/>
      <c r="T1330" s="29"/>
      <c r="U1330" s="29"/>
      <c r="V1330" s="29"/>
      <c r="W1330" s="29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485"/>
    </row>
    <row r="1331" spans="1:34" s="191" customFormat="1" ht="12" hidden="1" customHeight="1" x14ac:dyDescent="0.2">
      <c r="A1331" s="309">
        <v>1</v>
      </c>
      <c r="B1331" s="23"/>
      <c r="C1331" s="30"/>
      <c r="D1331" s="11" t="s">
        <v>115</v>
      </c>
      <c r="E1331" s="503">
        <v>1984</v>
      </c>
      <c r="F1331" s="385">
        <v>18</v>
      </c>
      <c r="G1331" s="444">
        <v>159</v>
      </c>
      <c r="H1331" s="445">
        <v>94</v>
      </c>
      <c r="I1331" s="446">
        <v>253</v>
      </c>
      <c r="J1331" s="444">
        <v>161</v>
      </c>
      <c r="K1331" s="445">
        <v>51</v>
      </c>
      <c r="L1331" s="446">
        <v>212</v>
      </c>
      <c r="M1331" s="77">
        <v>85</v>
      </c>
      <c r="N1331" s="77">
        <v>2583</v>
      </c>
      <c r="O1331" s="211"/>
      <c r="P1331" s="31">
        <v>6431</v>
      </c>
      <c r="Q1331" s="5">
        <v>0.21676300578034682</v>
      </c>
      <c r="R1331" s="4">
        <v>0.18181818181818182</v>
      </c>
      <c r="S1331" s="4">
        <v>0.1986111111111111</v>
      </c>
      <c r="T1331" s="5">
        <v>-0.17959183673469387</v>
      </c>
      <c r="U1331" s="4">
        <v>-0.30379746835443039</v>
      </c>
      <c r="V1331" s="4">
        <v>-0.24955436720142601</v>
      </c>
      <c r="W1331" s="6">
        <v>4.2470416599124657E-2</v>
      </c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485"/>
    </row>
    <row r="1332" spans="1:34" s="191" customFormat="1" ht="12" hidden="1" customHeight="1" x14ac:dyDescent="0.2">
      <c r="A1332" s="309">
        <v>1</v>
      </c>
      <c r="B1332" s="23"/>
      <c r="C1332" s="310" t="s">
        <v>118</v>
      </c>
      <c r="D1332" s="11" t="s">
        <v>115</v>
      </c>
      <c r="E1332" s="503">
        <v>1985</v>
      </c>
      <c r="F1332" s="385">
        <v>19</v>
      </c>
      <c r="G1332" s="444">
        <v>144</v>
      </c>
      <c r="H1332" s="445">
        <v>87</v>
      </c>
      <c r="I1332" s="446">
        <v>231</v>
      </c>
      <c r="J1332" s="444">
        <v>142</v>
      </c>
      <c r="K1332" s="445">
        <v>100</v>
      </c>
      <c r="L1332" s="446">
        <v>242</v>
      </c>
      <c r="M1332" s="77">
        <v>72</v>
      </c>
      <c r="N1332" s="77">
        <v>2753</v>
      </c>
      <c r="O1332" s="211"/>
      <c r="P1332" s="31">
        <v>6768</v>
      </c>
      <c r="Q1332" s="5">
        <v>-0.20902612826603326</v>
      </c>
      <c r="R1332" s="4">
        <v>4.9773755656108594E-2</v>
      </c>
      <c r="S1332" s="4">
        <v>-7.6477404403244492E-2</v>
      </c>
      <c r="T1332" s="5">
        <v>0.15422885572139303</v>
      </c>
      <c r="U1332" s="4">
        <v>0.43636363636363634</v>
      </c>
      <c r="V1332" s="4">
        <v>0.30166270783847982</v>
      </c>
      <c r="W1332" s="6">
        <v>5.2402425750272118E-2</v>
      </c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485"/>
    </row>
    <row r="1333" spans="1:34" s="191" customFormat="1" ht="12" hidden="1" customHeight="1" x14ac:dyDescent="0.2">
      <c r="A1333" s="309">
        <v>1</v>
      </c>
      <c r="B1333" s="15"/>
      <c r="C1333" s="310" t="s">
        <v>118</v>
      </c>
      <c r="D1333" s="11" t="s">
        <v>115</v>
      </c>
      <c r="E1333" s="503">
        <v>1986</v>
      </c>
      <c r="F1333" s="385">
        <v>20</v>
      </c>
      <c r="G1333" s="444">
        <v>193</v>
      </c>
      <c r="H1333" s="445">
        <v>127</v>
      </c>
      <c r="I1333" s="446">
        <v>320</v>
      </c>
      <c r="J1333" s="444">
        <v>150</v>
      </c>
      <c r="K1333" s="445">
        <v>74</v>
      </c>
      <c r="L1333" s="446">
        <v>224</v>
      </c>
      <c r="M1333" s="77">
        <v>103</v>
      </c>
      <c r="N1333" s="77">
        <v>2874</v>
      </c>
      <c r="O1333" s="211"/>
      <c r="P1333" s="33">
        <v>7175</v>
      </c>
      <c r="Q1333" s="13">
        <v>0.3003003003003003</v>
      </c>
      <c r="R1333" s="12">
        <v>0.10129310344827586</v>
      </c>
      <c r="S1333" s="12">
        <v>0.18444165621079048</v>
      </c>
      <c r="T1333" s="13">
        <v>0.60344827586206895</v>
      </c>
      <c r="U1333" s="12">
        <v>-0.32911392405063289</v>
      </c>
      <c r="V1333" s="12">
        <v>6.569343065693431E-2</v>
      </c>
      <c r="W1333" s="14">
        <v>6.0135933806146569E-2</v>
      </c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485"/>
    </row>
    <row r="1334" spans="1:34" s="191" customFormat="1" ht="12" hidden="1" customHeight="1" x14ac:dyDescent="0.2">
      <c r="A1334" s="309">
        <v>1</v>
      </c>
      <c r="B1334" s="23"/>
      <c r="C1334" s="310" t="s">
        <v>118</v>
      </c>
      <c r="D1334" s="11" t="s">
        <v>115</v>
      </c>
      <c r="E1334" s="503">
        <v>1987</v>
      </c>
      <c r="F1334" s="385">
        <v>21</v>
      </c>
      <c r="G1334" s="444">
        <v>222</v>
      </c>
      <c r="H1334" s="445">
        <v>163</v>
      </c>
      <c r="I1334" s="446">
        <v>385</v>
      </c>
      <c r="J1334" s="444">
        <v>131</v>
      </c>
      <c r="K1334" s="445">
        <v>98</v>
      </c>
      <c r="L1334" s="446">
        <v>229</v>
      </c>
      <c r="M1334" s="77">
        <v>52</v>
      </c>
      <c r="N1334" s="77">
        <v>3051</v>
      </c>
      <c r="O1334" s="211"/>
      <c r="P1334" s="31">
        <v>8094</v>
      </c>
      <c r="Q1334" s="5">
        <v>4.8498845265588918E-2</v>
      </c>
      <c r="R1334" s="4">
        <v>0.35029354207436397</v>
      </c>
      <c r="S1334" s="4">
        <v>0.21186440677966101</v>
      </c>
      <c r="T1334" s="5">
        <v>0.39247311827956988</v>
      </c>
      <c r="U1334" s="4">
        <v>1.9009433962264151</v>
      </c>
      <c r="V1334" s="4">
        <v>0.94006849315068497</v>
      </c>
      <c r="W1334" s="6">
        <v>0.12808362369337978</v>
      </c>
      <c r="X1334" s="23"/>
      <c r="Y1334" s="23">
        <v>2002</v>
      </c>
      <c r="Z1334" s="23">
        <v>454</v>
      </c>
      <c r="AA1334" s="23">
        <v>690</v>
      </c>
      <c r="AB1334" s="23">
        <v>1144</v>
      </c>
      <c r="AC1334" s="23">
        <v>518</v>
      </c>
      <c r="AD1334" s="23">
        <v>615</v>
      </c>
      <c r="AE1334" s="23">
        <v>1133</v>
      </c>
      <c r="AF1334" s="23">
        <v>214</v>
      </c>
      <c r="AG1334" s="23">
        <v>8094</v>
      </c>
      <c r="AH1334" s="485"/>
    </row>
    <row r="1335" spans="1:34" s="191" customFormat="1" ht="12" hidden="1" customHeight="1" x14ac:dyDescent="0.2">
      <c r="A1335" s="309">
        <v>1</v>
      </c>
      <c r="B1335" s="23"/>
      <c r="C1335" s="310" t="s">
        <v>118</v>
      </c>
      <c r="D1335" s="11" t="s">
        <v>115</v>
      </c>
      <c r="E1335" s="503">
        <v>1988</v>
      </c>
      <c r="F1335" s="385">
        <v>22</v>
      </c>
      <c r="G1335" s="444">
        <v>240</v>
      </c>
      <c r="H1335" s="445">
        <v>137</v>
      </c>
      <c r="I1335" s="446">
        <v>377</v>
      </c>
      <c r="J1335" s="444">
        <v>260</v>
      </c>
      <c r="K1335" s="445">
        <v>165</v>
      </c>
      <c r="L1335" s="446">
        <v>425</v>
      </c>
      <c r="M1335" s="77">
        <v>71</v>
      </c>
      <c r="N1335" s="77">
        <v>3405</v>
      </c>
      <c r="O1335" s="211"/>
      <c r="P1335" s="26"/>
      <c r="Q1335" s="5"/>
      <c r="R1335" s="4"/>
      <c r="S1335" s="4"/>
      <c r="T1335" s="5"/>
      <c r="U1335" s="4"/>
      <c r="V1335" s="4"/>
      <c r="W1335" s="6"/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485"/>
    </row>
    <row r="1336" spans="1:34" s="191" customFormat="1" ht="12" hidden="1" customHeight="1" x14ac:dyDescent="0.2">
      <c r="A1336" s="309">
        <v>1</v>
      </c>
      <c r="B1336" s="23"/>
      <c r="C1336" s="310" t="s">
        <v>118</v>
      </c>
      <c r="D1336" s="11" t="s">
        <v>115</v>
      </c>
      <c r="E1336" s="503">
        <v>1989</v>
      </c>
      <c r="F1336" s="385">
        <v>23</v>
      </c>
      <c r="G1336" s="444">
        <v>208</v>
      </c>
      <c r="H1336" s="445">
        <v>175</v>
      </c>
      <c r="I1336" s="446">
        <v>383</v>
      </c>
      <c r="J1336" s="444">
        <v>345</v>
      </c>
      <c r="K1336" s="445">
        <v>242</v>
      </c>
      <c r="L1336" s="446">
        <v>587</v>
      </c>
      <c r="M1336" s="77">
        <v>199</v>
      </c>
      <c r="N1336" s="77">
        <v>3793</v>
      </c>
      <c r="O1336" s="211"/>
      <c r="P1336" s="26"/>
      <c r="Q1336" s="5"/>
      <c r="R1336" s="4"/>
      <c r="S1336" s="4"/>
      <c r="T1336" s="5"/>
      <c r="U1336" s="4"/>
      <c r="V1336" s="4"/>
      <c r="W1336" s="6"/>
      <c r="X1336" s="23"/>
      <c r="Y1336" s="23"/>
      <c r="Z1336" s="23"/>
      <c r="AA1336" s="23"/>
      <c r="AB1336" s="23"/>
      <c r="AC1336" s="23"/>
      <c r="AD1336" s="23"/>
      <c r="AE1336" s="23"/>
      <c r="AF1336" s="23"/>
      <c r="AG1336" s="23"/>
      <c r="AH1336" s="485"/>
    </row>
    <row r="1337" spans="1:34" s="191" customFormat="1" ht="12" hidden="1" customHeight="1" x14ac:dyDescent="0.2">
      <c r="A1337" s="309">
        <v>1</v>
      </c>
      <c r="B1337" s="23"/>
      <c r="C1337" s="310" t="s">
        <v>118</v>
      </c>
      <c r="D1337" s="11" t="s">
        <v>115</v>
      </c>
      <c r="E1337" s="503">
        <v>1990</v>
      </c>
      <c r="F1337" s="386">
        <v>24</v>
      </c>
      <c r="G1337" s="62">
        <v>255</v>
      </c>
      <c r="H1337" s="95">
        <v>163</v>
      </c>
      <c r="I1337" s="96">
        <v>418</v>
      </c>
      <c r="J1337" s="62">
        <v>153</v>
      </c>
      <c r="K1337" s="95">
        <v>165</v>
      </c>
      <c r="L1337" s="96">
        <v>318</v>
      </c>
      <c r="M1337" s="75">
        <v>132</v>
      </c>
      <c r="N1337" s="76">
        <v>3949</v>
      </c>
      <c r="O1337" s="211"/>
      <c r="P1337" s="26"/>
      <c r="Q1337" s="5"/>
      <c r="R1337" s="4"/>
      <c r="S1337" s="4"/>
      <c r="T1337" s="5"/>
      <c r="U1337" s="4"/>
      <c r="V1337" s="4"/>
      <c r="W1337" s="6"/>
      <c r="X1337" s="23"/>
      <c r="Y1337" s="23"/>
      <c r="Z1337" s="23"/>
      <c r="AA1337" s="23"/>
      <c r="AB1337" s="23"/>
      <c r="AC1337" s="23"/>
      <c r="AD1337" s="23"/>
      <c r="AE1337" s="23"/>
      <c r="AF1337" s="23"/>
      <c r="AG1337" s="23"/>
      <c r="AH1337" s="485"/>
    </row>
    <row r="1338" spans="1:34" s="191" customFormat="1" ht="12" hidden="1" customHeight="1" x14ac:dyDescent="0.2">
      <c r="A1338" s="309">
        <v>1</v>
      </c>
      <c r="B1338" s="23"/>
      <c r="C1338" s="310" t="s">
        <v>118</v>
      </c>
      <c r="D1338" s="11" t="s">
        <v>115</v>
      </c>
      <c r="E1338" s="503">
        <v>1991</v>
      </c>
      <c r="F1338" s="385">
        <v>25</v>
      </c>
      <c r="G1338" s="62">
        <v>227</v>
      </c>
      <c r="H1338" s="95">
        <v>236</v>
      </c>
      <c r="I1338" s="96">
        <v>463</v>
      </c>
      <c r="J1338" s="62">
        <v>237</v>
      </c>
      <c r="K1338" s="95">
        <v>116</v>
      </c>
      <c r="L1338" s="96">
        <v>353</v>
      </c>
      <c r="M1338" s="75">
        <v>157</v>
      </c>
      <c r="N1338" s="76">
        <v>4175</v>
      </c>
      <c r="O1338" s="211"/>
      <c r="P1338" s="26"/>
      <c r="Q1338" s="5"/>
      <c r="R1338" s="4"/>
      <c r="S1338" s="4"/>
      <c r="T1338" s="5"/>
      <c r="U1338" s="4"/>
      <c r="V1338" s="4"/>
      <c r="W1338" s="6"/>
      <c r="X1338" s="23"/>
      <c r="Y1338" s="23"/>
      <c r="Z1338" s="23"/>
      <c r="AA1338" s="23"/>
      <c r="AB1338" s="23"/>
      <c r="AC1338" s="23"/>
      <c r="AD1338" s="23"/>
      <c r="AE1338" s="23"/>
      <c r="AF1338" s="23"/>
      <c r="AG1338" s="23"/>
      <c r="AH1338" s="485"/>
    </row>
    <row r="1339" spans="1:34" s="191" customFormat="1" ht="12" hidden="1" customHeight="1" x14ac:dyDescent="0.2">
      <c r="A1339" s="309">
        <v>1</v>
      </c>
      <c r="B1339" s="23"/>
      <c r="C1339" s="310" t="s">
        <v>118</v>
      </c>
      <c r="D1339" s="11" t="s">
        <v>115</v>
      </c>
      <c r="E1339" s="503">
        <v>1992</v>
      </c>
      <c r="F1339" s="386">
        <v>26</v>
      </c>
      <c r="G1339" s="62">
        <v>192</v>
      </c>
      <c r="H1339" s="95">
        <v>162</v>
      </c>
      <c r="I1339" s="96">
        <v>354</v>
      </c>
      <c r="J1339" s="62">
        <v>196</v>
      </c>
      <c r="K1339" s="95">
        <v>125</v>
      </c>
      <c r="L1339" s="96">
        <v>321</v>
      </c>
      <c r="M1339" s="75">
        <v>249</v>
      </c>
      <c r="N1339" s="76">
        <v>4247</v>
      </c>
      <c r="O1339" s="211"/>
      <c r="P1339" s="26"/>
      <c r="Q1339" s="5"/>
      <c r="R1339" s="4"/>
      <c r="S1339" s="4"/>
      <c r="T1339" s="5"/>
      <c r="U1339" s="4"/>
      <c r="V1339" s="4"/>
      <c r="W1339" s="6"/>
      <c r="X1339" s="23"/>
      <c r="Y1339" s="23"/>
      <c r="Z1339" s="23"/>
      <c r="AA1339" s="23"/>
      <c r="AB1339" s="23"/>
      <c r="AC1339" s="23"/>
      <c r="AD1339" s="23"/>
      <c r="AE1339" s="23"/>
      <c r="AF1339" s="23"/>
      <c r="AG1339" s="23"/>
      <c r="AH1339" s="485"/>
    </row>
    <row r="1340" spans="1:34" s="191" customFormat="1" ht="12" hidden="1" customHeight="1" x14ac:dyDescent="0.2">
      <c r="A1340" s="309">
        <v>1</v>
      </c>
      <c r="B1340" s="23"/>
      <c r="C1340" s="310" t="s">
        <v>118</v>
      </c>
      <c r="D1340" s="11" t="s">
        <v>115</v>
      </c>
      <c r="E1340" s="503">
        <v>1993</v>
      </c>
      <c r="F1340" s="385">
        <v>27</v>
      </c>
      <c r="G1340" s="62">
        <v>220</v>
      </c>
      <c r="H1340" s="95">
        <v>141</v>
      </c>
      <c r="I1340" s="96">
        <v>361</v>
      </c>
      <c r="J1340" s="62">
        <v>236</v>
      </c>
      <c r="K1340" s="95">
        <v>206</v>
      </c>
      <c r="L1340" s="96">
        <v>442</v>
      </c>
      <c r="M1340" s="75">
        <v>176</v>
      </c>
      <c r="N1340" s="76">
        <v>4513</v>
      </c>
      <c r="O1340" s="211"/>
      <c r="P1340" s="26"/>
      <c r="Q1340" s="5"/>
      <c r="R1340" s="4"/>
      <c r="S1340" s="4"/>
      <c r="T1340" s="5"/>
      <c r="U1340" s="4"/>
      <c r="V1340" s="4"/>
      <c r="W1340" s="6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485"/>
    </row>
    <row r="1341" spans="1:34" s="191" customFormat="1" ht="12" hidden="1" customHeight="1" x14ac:dyDescent="0.2">
      <c r="A1341" s="309">
        <v>1</v>
      </c>
      <c r="B1341" s="23"/>
      <c r="C1341" s="310" t="s">
        <v>118</v>
      </c>
      <c r="D1341" s="11" t="s">
        <v>115</v>
      </c>
      <c r="E1341" s="503">
        <v>1994</v>
      </c>
      <c r="F1341" s="386">
        <v>28</v>
      </c>
      <c r="G1341" s="62">
        <v>231</v>
      </c>
      <c r="H1341" s="95">
        <v>228</v>
      </c>
      <c r="I1341" s="96">
        <v>459</v>
      </c>
      <c r="J1341" s="62">
        <v>283</v>
      </c>
      <c r="K1341" s="95">
        <v>216</v>
      </c>
      <c r="L1341" s="96">
        <v>499</v>
      </c>
      <c r="M1341" s="75">
        <v>173</v>
      </c>
      <c r="N1341" s="76">
        <v>4839</v>
      </c>
      <c r="O1341" s="211"/>
      <c r="P1341" s="26"/>
      <c r="Q1341" s="5"/>
      <c r="R1341" s="4"/>
      <c r="S1341" s="4"/>
      <c r="T1341" s="5"/>
      <c r="U1341" s="4"/>
      <c r="V1341" s="4"/>
      <c r="W1341" s="6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485"/>
    </row>
    <row r="1342" spans="1:34" s="191" customFormat="1" ht="12" hidden="1" customHeight="1" thickBot="1" x14ac:dyDescent="0.25">
      <c r="A1342" s="309">
        <v>1</v>
      </c>
      <c r="B1342" s="23"/>
      <c r="C1342" s="310" t="s">
        <v>118</v>
      </c>
      <c r="D1342" s="11" t="s">
        <v>115</v>
      </c>
      <c r="E1342" s="503">
        <v>1995</v>
      </c>
      <c r="F1342" s="387">
        <v>29</v>
      </c>
      <c r="G1342" s="62">
        <v>232</v>
      </c>
      <c r="H1342" s="95">
        <v>220</v>
      </c>
      <c r="I1342" s="96">
        <v>452</v>
      </c>
      <c r="J1342" s="62">
        <v>201</v>
      </c>
      <c r="K1342" s="95">
        <v>186</v>
      </c>
      <c r="L1342" s="96">
        <v>387</v>
      </c>
      <c r="M1342" s="75">
        <v>186</v>
      </c>
      <c r="N1342" s="76">
        <v>5040</v>
      </c>
      <c r="O1342" s="211"/>
      <c r="P1342" s="26"/>
      <c r="Q1342" s="5"/>
      <c r="R1342" s="4"/>
      <c r="S1342" s="4"/>
      <c r="T1342" s="5"/>
      <c r="U1342" s="4"/>
      <c r="V1342" s="4"/>
      <c r="W1342" s="6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485"/>
    </row>
    <row r="1343" spans="1:34" s="191" customFormat="1" ht="12" hidden="1" customHeight="1" x14ac:dyDescent="0.2">
      <c r="A1343" s="309">
        <v>1</v>
      </c>
      <c r="B1343" s="23"/>
      <c r="C1343" s="310" t="s">
        <v>118</v>
      </c>
      <c r="D1343" s="11" t="s">
        <v>115</v>
      </c>
      <c r="E1343" s="503">
        <v>1996</v>
      </c>
      <c r="F1343" s="385">
        <v>0</v>
      </c>
      <c r="G1343" s="62">
        <v>331</v>
      </c>
      <c r="H1343" s="95">
        <v>334</v>
      </c>
      <c r="I1343" s="96">
        <v>665</v>
      </c>
      <c r="J1343" s="62">
        <v>183</v>
      </c>
      <c r="K1343" s="95">
        <v>179</v>
      </c>
      <c r="L1343" s="96">
        <v>362</v>
      </c>
      <c r="M1343" s="75">
        <v>131</v>
      </c>
      <c r="N1343" s="76">
        <v>5271</v>
      </c>
      <c r="O1343" s="211"/>
      <c r="P1343" s="26"/>
      <c r="Q1343" s="5"/>
      <c r="R1343" s="4"/>
      <c r="S1343" s="4"/>
      <c r="T1343" s="5"/>
      <c r="U1343" s="4"/>
      <c r="V1343" s="4"/>
      <c r="W1343" s="6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23"/>
      <c r="AH1343" s="485"/>
    </row>
    <row r="1344" spans="1:34" s="191" customFormat="1" ht="12" hidden="1" customHeight="1" x14ac:dyDescent="0.2">
      <c r="A1344" s="309">
        <v>1</v>
      </c>
      <c r="B1344" s="23"/>
      <c r="C1344" s="310" t="s">
        <v>118</v>
      </c>
      <c r="D1344" s="11" t="s">
        <v>115</v>
      </c>
      <c r="E1344" s="503">
        <v>1997</v>
      </c>
      <c r="F1344" s="385">
        <v>1</v>
      </c>
      <c r="G1344" s="62">
        <v>264</v>
      </c>
      <c r="H1344" s="95">
        <v>357</v>
      </c>
      <c r="I1344" s="96">
        <v>621</v>
      </c>
      <c r="J1344" s="62">
        <v>230</v>
      </c>
      <c r="K1344" s="95">
        <v>164</v>
      </c>
      <c r="L1344" s="96">
        <v>394</v>
      </c>
      <c r="M1344" s="75">
        <v>117</v>
      </c>
      <c r="N1344" s="76">
        <v>5548</v>
      </c>
      <c r="O1344" s="211"/>
      <c r="P1344" s="26"/>
      <c r="Q1344" s="5"/>
      <c r="R1344" s="4"/>
      <c r="S1344" s="4"/>
      <c r="T1344" s="5"/>
      <c r="U1344" s="4"/>
      <c r="V1344" s="4"/>
      <c r="W1344" s="6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485"/>
    </row>
    <row r="1345" spans="1:34" s="191" customFormat="1" ht="12" hidden="1" customHeight="1" x14ac:dyDescent="0.2">
      <c r="A1345" s="309">
        <v>1</v>
      </c>
      <c r="B1345" s="23"/>
      <c r="C1345" s="310" t="s">
        <v>118</v>
      </c>
      <c r="D1345" s="11" t="s">
        <v>115</v>
      </c>
      <c r="E1345" s="503">
        <v>1998</v>
      </c>
      <c r="F1345" s="385">
        <v>2</v>
      </c>
      <c r="G1345" s="444">
        <v>346</v>
      </c>
      <c r="H1345" s="95">
        <v>374</v>
      </c>
      <c r="I1345" s="96">
        <v>720</v>
      </c>
      <c r="J1345" s="62">
        <v>245</v>
      </c>
      <c r="K1345" s="95">
        <v>316</v>
      </c>
      <c r="L1345" s="96">
        <v>561</v>
      </c>
      <c r="M1345" s="76">
        <v>183</v>
      </c>
      <c r="N1345" s="76">
        <v>6169</v>
      </c>
      <c r="O1345" s="211" t="s">
        <v>5</v>
      </c>
      <c r="P1345" s="26"/>
      <c r="Q1345" s="5"/>
      <c r="R1345" s="4"/>
      <c r="S1345" s="4"/>
      <c r="T1345" s="5"/>
      <c r="U1345" s="4"/>
      <c r="V1345" s="4"/>
      <c r="W1345" s="6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485"/>
    </row>
    <row r="1346" spans="1:34" s="191" customFormat="1" ht="12" hidden="1" customHeight="1" x14ac:dyDescent="0.2">
      <c r="A1346" s="309">
        <v>1</v>
      </c>
      <c r="B1346" s="23"/>
      <c r="C1346" s="310" t="s">
        <v>118</v>
      </c>
      <c r="D1346" s="11" t="s">
        <v>115</v>
      </c>
      <c r="E1346" s="503">
        <v>1999</v>
      </c>
      <c r="F1346" s="385">
        <v>3</v>
      </c>
      <c r="G1346" s="444">
        <v>421</v>
      </c>
      <c r="H1346" s="95">
        <v>442</v>
      </c>
      <c r="I1346" s="96">
        <v>863</v>
      </c>
      <c r="J1346" s="62">
        <v>201</v>
      </c>
      <c r="K1346" s="95">
        <v>220</v>
      </c>
      <c r="L1346" s="96">
        <v>421</v>
      </c>
      <c r="M1346" s="76">
        <v>159</v>
      </c>
      <c r="N1346" s="76">
        <v>6431</v>
      </c>
      <c r="O1346" s="211"/>
      <c r="P1346" s="26"/>
      <c r="Q1346" s="5"/>
      <c r="R1346" s="4"/>
      <c r="S1346" s="4"/>
      <c r="T1346" s="5"/>
      <c r="U1346" s="4"/>
      <c r="V1346" s="4"/>
      <c r="W1346" s="6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485"/>
    </row>
    <row r="1347" spans="1:34" s="191" customFormat="1" ht="12" hidden="1" customHeight="1" x14ac:dyDescent="0.2">
      <c r="A1347" s="309">
        <v>1</v>
      </c>
      <c r="B1347" s="23"/>
      <c r="C1347" s="310" t="s">
        <v>118</v>
      </c>
      <c r="D1347" s="11" t="s">
        <v>115</v>
      </c>
      <c r="E1347" s="503">
        <v>2000</v>
      </c>
      <c r="F1347" s="385">
        <v>4</v>
      </c>
      <c r="G1347" s="444">
        <v>333</v>
      </c>
      <c r="H1347" s="95">
        <v>464</v>
      </c>
      <c r="I1347" s="96">
        <v>797</v>
      </c>
      <c r="J1347" s="62">
        <v>232</v>
      </c>
      <c r="K1347" s="95">
        <v>316</v>
      </c>
      <c r="L1347" s="96">
        <v>548</v>
      </c>
      <c r="M1347" s="76">
        <v>211</v>
      </c>
      <c r="N1347" s="76">
        <v>6768</v>
      </c>
      <c r="O1347" s="211"/>
      <c r="P1347" s="26"/>
      <c r="Q1347" s="5"/>
      <c r="R1347" s="4"/>
      <c r="S1347" s="4"/>
      <c r="T1347" s="5"/>
      <c r="U1347" s="4"/>
      <c r="V1347" s="4"/>
      <c r="W1347" s="6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485"/>
    </row>
    <row r="1348" spans="1:34" s="191" customFormat="1" ht="12" hidden="1" customHeight="1" x14ac:dyDescent="0.2">
      <c r="A1348" s="309">
        <v>1</v>
      </c>
      <c r="B1348" s="23"/>
      <c r="C1348" s="310" t="s">
        <v>118</v>
      </c>
      <c r="D1348" s="11" t="s">
        <v>115</v>
      </c>
      <c r="E1348" s="503">
        <v>2001</v>
      </c>
      <c r="F1348" s="385">
        <v>5</v>
      </c>
      <c r="G1348" s="444">
        <v>433</v>
      </c>
      <c r="H1348" s="95">
        <v>511</v>
      </c>
      <c r="I1348" s="96">
        <v>944</v>
      </c>
      <c r="J1348" s="62">
        <v>372</v>
      </c>
      <c r="K1348" s="95">
        <v>212</v>
      </c>
      <c r="L1348" s="96">
        <v>584</v>
      </c>
      <c r="M1348" s="76">
        <v>177</v>
      </c>
      <c r="N1348" s="76">
        <v>7175</v>
      </c>
      <c r="O1348" s="448"/>
      <c r="P1348" s="26"/>
      <c r="Q1348" s="5"/>
      <c r="R1348" s="4"/>
      <c r="S1348" s="4"/>
      <c r="T1348" s="5"/>
      <c r="U1348" s="4"/>
      <c r="V1348" s="4"/>
      <c r="W1348" s="6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485"/>
    </row>
    <row r="1349" spans="1:34" s="191" customFormat="1" ht="12" hidden="1" customHeight="1" x14ac:dyDescent="0.2">
      <c r="A1349" s="309">
        <v>1</v>
      </c>
      <c r="B1349" s="23"/>
      <c r="C1349" s="310" t="s">
        <v>118</v>
      </c>
      <c r="D1349" s="11" t="s">
        <v>115</v>
      </c>
      <c r="E1349" s="503">
        <v>2002</v>
      </c>
      <c r="F1349" s="385">
        <v>6</v>
      </c>
      <c r="G1349" s="62">
        <v>454</v>
      </c>
      <c r="H1349" s="95">
        <v>690</v>
      </c>
      <c r="I1349" s="96">
        <v>1144</v>
      </c>
      <c r="J1349" s="62">
        <v>518</v>
      </c>
      <c r="K1349" s="95">
        <v>615</v>
      </c>
      <c r="L1349" s="96">
        <v>1133</v>
      </c>
      <c r="M1349" s="75">
        <v>214</v>
      </c>
      <c r="N1349" s="75">
        <v>8094</v>
      </c>
      <c r="O1349" s="211"/>
      <c r="P1349" s="26"/>
      <c r="Q1349" s="5"/>
      <c r="R1349" s="4"/>
      <c r="S1349" s="4"/>
      <c r="T1349" s="5"/>
      <c r="U1349" s="4"/>
      <c r="V1349" s="4"/>
      <c r="W1349" s="6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485"/>
    </row>
    <row r="1350" spans="1:34" s="191" customFormat="1" ht="12" hidden="1" customHeight="1" x14ac:dyDescent="0.2">
      <c r="A1350" s="309">
        <v>1</v>
      </c>
      <c r="B1350" s="23"/>
      <c r="C1350" s="310" t="s">
        <v>118</v>
      </c>
      <c r="D1350" s="11" t="s">
        <v>115</v>
      </c>
      <c r="E1350" s="503">
        <v>2003</v>
      </c>
      <c r="F1350" s="385">
        <v>7</v>
      </c>
      <c r="G1350" s="62">
        <v>384</v>
      </c>
      <c r="H1350" s="95">
        <v>616</v>
      </c>
      <c r="I1350" s="96">
        <v>1000</v>
      </c>
      <c r="J1350" s="62">
        <v>395</v>
      </c>
      <c r="K1350" s="95">
        <v>599</v>
      </c>
      <c r="L1350" s="96">
        <v>994</v>
      </c>
      <c r="M1350" s="75">
        <v>302</v>
      </c>
      <c r="N1350" s="75">
        <v>8786</v>
      </c>
      <c r="O1350" s="211"/>
      <c r="P1350" s="26"/>
      <c r="Q1350" s="5"/>
      <c r="R1350" s="4"/>
      <c r="S1350" s="4"/>
      <c r="T1350" s="5"/>
      <c r="U1350" s="4"/>
      <c r="V1350" s="4"/>
      <c r="W1350" s="6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485"/>
    </row>
    <row r="1351" spans="1:34" s="191" customFormat="1" ht="12" hidden="1" customHeight="1" x14ac:dyDescent="0.2">
      <c r="A1351" s="309">
        <v>1</v>
      </c>
      <c r="B1351" s="23"/>
      <c r="C1351" s="310" t="s">
        <v>118</v>
      </c>
      <c r="D1351" s="11" t="s">
        <v>115</v>
      </c>
      <c r="E1351" s="503">
        <v>2004</v>
      </c>
      <c r="F1351" s="385">
        <v>8</v>
      </c>
      <c r="G1351" s="62">
        <v>417</v>
      </c>
      <c r="H1351" s="95">
        <v>804</v>
      </c>
      <c r="I1351" s="96">
        <v>1221</v>
      </c>
      <c r="J1351" s="62">
        <v>428</v>
      </c>
      <c r="K1351" s="95">
        <v>588</v>
      </c>
      <c r="L1351" s="96">
        <v>1016</v>
      </c>
      <c r="M1351" s="75">
        <v>239</v>
      </c>
      <c r="N1351" s="75">
        <v>9563</v>
      </c>
      <c r="O1351" s="211"/>
      <c r="P1351" s="26"/>
      <c r="Q1351" s="5"/>
      <c r="R1351" s="4"/>
      <c r="S1351" s="4"/>
      <c r="T1351" s="5"/>
      <c r="U1351" s="4"/>
      <c r="V1351" s="4"/>
      <c r="W1351" s="6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485"/>
    </row>
    <row r="1352" spans="1:34" s="191" customFormat="1" ht="12" hidden="1" customHeight="1" x14ac:dyDescent="0.2">
      <c r="A1352" s="309">
        <v>1</v>
      </c>
      <c r="B1352" s="23"/>
      <c r="C1352" s="310" t="s">
        <v>118</v>
      </c>
      <c r="D1352" s="312" t="s">
        <v>242</v>
      </c>
      <c r="E1352" s="502">
        <v>2006</v>
      </c>
      <c r="F1352" s="385">
        <v>9</v>
      </c>
      <c r="G1352" s="62">
        <v>374</v>
      </c>
      <c r="H1352" s="95">
        <v>777</v>
      </c>
      <c r="I1352" s="96">
        <v>1151</v>
      </c>
      <c r="J1352" s="62">
        <v>430</v>
      </c>
      <c r="K1352" s="95">
        <v>719</v>
      </c>
      <c r="L1352" s="96">
        <v>1149</v>
      </c>
      <c r="M1352" s="75">
        <v>309</v>
      </c>
      <c r="N1352" s="75">
        <v>10854</v>
      </c>
      <c r="O1352" s="211"/>
      <c r="P1352" s="26"/>
      <c r="Q1352" s="5"/>
      <c r="R1352" s="4"/>
      <c r="S1352" s="4"/>
      <c r="T1352" s="5"/>
      <c r="U1352" s="4"/>
      <c r="V1352" s="4"/>
      <c r="W1352" s="6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485"/>
    </row>
    <row r="1353" spans="1:34" s="191" customFormat="1" ht="12" hidden="1" customHeight="1" x14ac:dyDescent="0.2">
      <c r="A1353" s="309">
        <v>1</v>
      </c>
      <c r="B1353" s="23"/>
      <c r="C1353" s="310"/>
      <c r="D1353" s="312" t="s">
        <v>242</v>
      </c>
      <c r="E1353" s="502">
        <v>2007</v>
      </c>
      <c r="F1353" s="385">
        <v>10</v>
      </c>
      <c r="G1353" s="62">
        <v>338</v>
      </c>
      <c r="H1353" s="95">
        <v>711</v>
      </c>
      <c r="I1353" s="96">
        <v>1049</v>
      </c>
      <c r="J1353" s="62">
        <v>364</v>
      </c>
      <c r="K1353" s="95">
        <v>683</v>
      </c>
      <c r="L1353" s="96">
        <v>1047</v>
      </c>
      <c r="M1353" s="75">
        <v>421</v>
      </c>
      <c r="N1353" s="75">
        <v>11480</v>
      </c>
      <c r="O1353" s="211"/>
      <c r="P1353" s="26"/>
      <c r="Q1353" s="4"/>
      <c r="R1353" s="4"/>
      <c r="S1353" s="4"/>
      <c r="T1353" s="4"/>
      <c r="U1353" s="4"/>
      <c r="V1353" s="4"/>
      <c r="W1353" s="4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485"/>
    </row>
    <row r="1354" spans="1:34" s="191" customFormat="1" ht="12" hidden="1" customHeight="1" x14ac:dyDescent="0.2">
      <c r="A1354" s="309">
        <v>1</v>
      </c>
      <c r="B1354" s="23"/>
      <c r="C1354" s="310"/>
      <c r="D1354" s="312" t="s">
        <v>242</v>
      </c>
      <c r="E1354" s="502">
        <v>2008</v>
      </c>
      <c r="F1354" s="386">
        <v>11</v>
      </c>
      <c r="G1354" s="62">
        <v>430</v>
      </c>
      <c r="H1354" s="95">
        <v>779</v>
      </c>
      <c r="I1354" s="96">
        <v>1209</v>
      </c>
      <c r="J1354" s="62">
        <v>433</v>
      </c>
      <c r="K1354" s="95">
        <v>807</v>
      </c>
      <c r="L1354" s="96">
        <v>1240</v>
      </c>
      <c r="M1354" s="75">
        <v>363</v>
      </c>
      <c r="N1354" s="75">
        <v>12357</v>
      </c>
      <c r="O1354" s="211"/>
      <c r="P1354" s="26"/>
      <c r="Q1354" s="4"/>
      <c r="R1354" s="4"/>
      <c r="S1354" s="4"/>
      <c r="T1354" s="4"/>
      <c r="U1354" s="4"/>
      <c r="V1354" s="4"/>
      <c r="W1354" s="4"/>
      <c r="X1354" s="23"/>
      <c r="Y1354" s="23"/>
      <c r="Z1354" s="23"/>
      <c r="AA1354" s="23"/>
      <c r="AB1354" s="23"/>
      <c r="AC1354" s="23"/>
      <c r="AD1354" s="23"/>
      <c r="AE1354" s="23"/>
      <c r="AF1354" s="23"/>
      <c r="AG1354" s="23"/>
      <c r="AH1354" s="485"/>
    </row>
    <row r="1355" spans="1:34" s="191" customFormat="1" ht="12" customHeight="1" x14ac:dyDescent="0.2">
      <c r="A1355" s="309">
        <v>1</v>
      </c>
      <c r="B1355" s="23"/>
      <c r="C1355" s="310"/>
      <c r="D1355" s="312" t="s">
        <v>242</v>
      </c>
      <c r="E1355" s="502">
        <v>2009</v>
      </c>
      <c r="F1355" s="385">
        <v>12</v>
      </c>
      <c r="G1355" s="62">
        <v>329</v>
      </c>
      <c r="H1355" s="95">
        <v>630</v>
      </c>
      <c r="I1355" s="96">
        <v>959</v>
      </c>
      <c r="J1355" s="62">
        <v>389</v>
      </c>
      <c r="K1355" s="90">
        <v>620</v>
      </c>
      <c r="L1355" s="96">
        <v>1009</v>
      </c>
      <c r="M1355" s="75">
        <v>360</v>
      </c>
      <c r="N1355" s="75">
        <v>13006</v>
      </c>
      <c r="O1355" s="211"/>
      <c r="P1355" s="26"/>
      <c r="Q1355" s="4"/>
      <c r="R1355" s="4"/>
      <c r="S1355" s="4"/>
      <c r="T1355" s="4"/>
      <c r="U1355" s="4"/>
      <c r="V1355" s="4"/>
      <c r="W1355" s="4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485"/>
    </row>
    <row r="1356" spans="1:34" s="191" customFormat="1" ht="12" customHeight="1" x14ac:dyDescent="0.2">
      <c r="A1356" s="309">
        <v>1</v>
      </c>
      <c r="B1356" s="23"/>
      <c r="C1356" s="310"/>
      <c r="D1356" s="11"/>
      <c r="E1356" s="503">
        <v>2010</v>
      </c>
      <c r="F1356" s="386">
        <v>13</v>
      </c>
      <c r="G1356" s="444">
        <v>390</v>
      </c>
      <c r="H1356" s="445">
        <v>602</v>
      </c>
      <c r="I1356" s="446">
        <f>SUM(G1356,H1356)</f>
        <v>992</v>
      </c>
      <c r="J1356" s="444">
        <v>297</v>
      </c>
      <c r="K1356" s="447">
        <v>684</v>
      </c>
      <c r="L1356" s="446">
        <f>SUM(K1356,J1356)</f>
        <v>981</v>
      </c>
      <c r="M1356" s="77">
        <v>417</v>
      </c>
      <c r="N1356" s="77">
        <v>13570</v>
      </c>
      <c r="O1356" s="211"/>
      <c r="P1356" s="26"/>
      <c r="Q1356" s="4"/>
      <c r="R1356" s="4"/>
      <c r="S1356" s="4"/>
      <c r="T1356" s="4"/>
      <c r="U1356" s="4"/>
      <c r="V1356" s="4"/>
      <c r="W1356" s="4"/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476"/>
    </row>
    <row r="1357" spans="1:34" s="485" customFormat="1" ht="12" customHeight="1" x14ac:dyDescent="0.2">
      <c r="A1357" s="309"/>
      <c r="B1357" s="23"/>
      <c r="C1357" s="310"/>
      <c r="D1357" s="11"/>
      <c r="E1357" s="503">
        <v>2011</v>
      </c>
      <c r="F1357" s="386"/>
      <c r="G1357" s="444">
        <v>455</v>
      </c>
      <c r="H1357" s="445">
        <v>684</v>
      </c>
      <c r="I1357" s="446">
        <f>SUM(H1357,G1357)</f>
        <v>1139</v>
      </c>
      <c r="J1357" s="444">
        <v>308</v>
      </c>
      <c r="K1357" s="447">
        <v>515</v>
      </c>
      <c r="L1357" s="446">
        <f>SUM(K1357,J1357)</f>
        <v>823</v>
      </c>
      <c r="M1357" s="77">
        <v>406</v>
      </c>
      <c r="N1357" s="77">
        <v>13987</v>
      </c>
      <c r="O1357" s="306"/>
      <c r="P1357" s="295"/>
      <c r="Q1357" s="297"/>
      <c r="R1357" s="297"/>
      <c r="S1357" s="297"/>
      <c r="T1357" s="297"/>
      <c r="U1357" s="297"/>
      <c r="V1357" s="297"/>
      <c r="W1357" s="297"/>
      <c r="X1357" s="63"/>
      <c r="Y1357" s="63"/>
      <c r="Z1357" s="63"/>
      <c r="AA1357" s="63"/>
      <c r="AB1357" s="63"/>
      <c r="AC1357" s="63"/>
      <c r="AD1357" s="63"/>
      <c r="AE1357" s="63"/>
      <c r="AF1357" s="63"/>
      <c r="AG1357" s="63"/>
      <c r="AH1357" s="476">
        <f>N1356+L1357-M1357</f>
        <v>13987</v>
      </c>
    </row>
    <row r="1358" spans="1:34" s="485" customFormat="1" ht="12" customHeight="1" x14ac:dyDescent="0.2">
      <c r="A1358" s="309"/>
      <c r="B1358" s="23"/>
      <c r="C1358" s="310"/>
      <c r="D1358" s="11"/>
      <c r="E1358" s="503" t="s">
        <v>383</v>
      </c>
      <c r="F1358" s="386"/>
      <c r="G1358" s="376">
        <v>411</v>
      </c>
      <c r="H1358" s="377">
        <v>738</v>
      </c>
      <c r="I1358" s="378">
        <v>1149</v>
      </c>
      <c r="J1358" s="379">
        <v>315</v>
      </c>
      <c r="K1358" s="377">
        <v>545</v>
      </c>
      <c r="L1358" s="378">
        <v>860</v>
      </c>
      <c r="M1358" s="380">
        <v>312</v>
      </c>
      <c r="N1358" s="380">
        <v>14535</v>
      </c>
      <c r="O1358" s="306"/>
      <c r="P1358" s="295"/>
      <c r="Q1358" s="297"/>
      <c r="R1358" s="297"/>
      <c r="S1358" s="297"/>
      <c r="T1358" s="297"/>
      <c r="U1358" s="297"/>
      <c r="V1358" s="297"/>
      <c r="W1358" s="297"/>
      <c r="X1358" s="63"/>
      <c r="Y1358" s="63"/>
      <c r="Z1358" s="63"/>
      <c r="AA1358" s="63"/>
      <c r="AB1358" s="63"/>
      <c r="AC1358" s="63"/>
      <c r="AD1358" s="63"/>
      <c r="AE1358" s="63"/>
      <c r="AF1358" s="63"/>
      <c r="AG1358" s="63"/>
      <c r="AH1358" s="476">
        <f>N1357+L1358-M1358</f>
        <v>14535</v>
      </c>
    </row>
    <row r="1359" spans="1:34" s="485" customFormat="1" ht="12" customHeight="1" x14ac:dyDescent="0.2">
      <c r="A1359" s="309"/>
      <c r="B1359" s="23"/>
      <c r="C1359" s="310"/>
      <c r="D1359" s="11"/>
      <c r="E1359" s="503">
        <v>2013</v>
      </c>
      <c r="F1359" s="386"/>
      <c r="G1359" s="377">
        <v>532</v>
      </c>
      <c r="H1359" s="377">
        <v>874</v>
      </c>
      <c r="I1359" s="378">
        <v>1406</v>
      </c>
      <c r="J1359" s="379">
        <v>354</v>
      </c>
      <c r="K1359" s="377">
        <v>493</v>
      </c>
      <c r="L1359" s="378">
        <v>847</v>
      </c>
      <c r="M1359" s="380">
        <v>342</v>
      </c>
      <c r="N1359" s="380">
        <v>15040</v>
      </c>
      <c r="O1359" s="306"/>
      <c r="P1359" s="295"/>
      <c r="Q1359" s="297"/>
      <c r="R1359" s="297"/>
      <c r="S1359" s="297"/>
      <c r="T1359" s="297"/>
      <c r="U1359" s="297"/>
      <c r="V1359" s="297"/>
      <c r="W1359" s="297"/>
      <c r="X1359" s="63"/>
      <c r="Y1359" s="63"/>
      <c r="Z1359" s="63"/>
      <c r="AA1359" s="63"/>
      <c r="AB1359" s="63"/>
      <c r="AC1359" s="63"/>
      <c r="AD1359" s="63"/>
      <c r="AE1359" s="63"/>
      <c r="AF1359" s="63"/>
      <c r="AG1359" s="63"/>
      <c r="AH1359" s="476"/>
    </row>
    <row r="1360" spans="1:34" s="191" customFormat="1" ht="6.75" customHeight="1" x14ac:dyDescent="0.2">
      <c r="A1360" s="309"/>
      <c r="B1360" s="23"/>
      <c r="C1360" s="310"/>
      <c r="D1360" s="11"/>
      <c r="E1360" s="503"/>
      <c r="F1360" s="385">
        <v>14</v>
      </c>
      <c r="G1360" s="62"/>
      <c r="H1360" s="95"/>
      <c r="I1360" s="96"/>
      <c r="J1360" s="62"/>
      <c r="K1360" s="95"/>
      <c r="L1360" s="96"/>
      <c r="M1360" s="75"/>
      <c r="N1360" s="75"/>
      <c r="O1360" s="211"/>
      <c r="P1360" s="26"/>
      <c r="Q1360" s="4"/>
      <c r="R1360" s="4"/>
      <c r="S1360" s="4"/>
      <c r="T1360" s="4"/>
      <c r="U1360" s="4"/>
      <c r="V1360" s="4"/>
      <c r="W1360" s="4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485"/>
    </row>
    <row r="1361" spans="1:34" s="191" customFormat="1" ht="12" hidden="1" customHeight="1" x14ac:dyDescent="0.2">
      <c r="A1361" s="309">
        <v>1</v>
      </c>
      <c r="B1361" s="23"/>
      <c r="C1361" s="310"/>
      <c r="D1361" s="11" t="s">
        <v>50</v>
      </c>
      <c r="E1361" s="503">
        <v>1994</v>
      </c>
      <c r="F1361" s="385">
        <v>15</v>
      </c>
      <c r="G1361" s="62"/>
      <c r="H1361" s="95"/>
      <c r="I1361" s="96"/>
      <c r="J1361" s="62"/>
      <c r="K1361" s="95"/>
      <c r="L1361" s="96"/>
      <c r="M1361" s="75"/>
      <c r="N1361" s="76"/>
      <c r="O1361" s="211"/>
      <c r="P1361" s="26"/>
      <c r="Q1361" s="5"/>
      <c r="R1361" s="4"/>
      <c r="S1361" s="4"/>
      <c r="T1361" s="5"/>
      <c r="U1361" s="4"/>
      <c r="V1361" s="4"/>
      <c r="W1361" s="6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485"/>
    </row>
    <row r="1362" spans="1:34" s="191" customFormat="1" ht="12" hidden="1" customHeight="1" x14ac:dyDescent="0.2">
      <c r="A1362" s="309">
        <v>1</v>
      </c>
      <c r="B1362" s="23"/>
      <c r="C1362" s="30" t="s">
        <v>49</v>
      </c>
      <c r="D1362" s="11" t="s">
        <v>50</v>
      </c>
      <c r="E1362" s="503">
        <v>1995</v>
      </c>
      <c r="F1362" s="386">
        <v>16</v>
      </c>
      <c r="G1362" s="62">
        <v>0</v>
      </c>
      <c r="H1362" s="95">
        <v>0</v>
      </c>
      <c r="I1362" s="96">
        <v>0</v>
      </c>
      <c r="J1362" s="62">
        <v>0</v>
      </c>
      <c r="K1362" s="95">
        <v>0</v>
      </c>
      <c r="L1362" s="96">
        <v>0</v>
      </c>
      <c r="M1362" s="75">
        <v>0</v>
      </c>
      <c r="N1362" s="76">
        <v>0</v>
      </c>
      <c r="O1362" s="211"/>
      <c r="P1362" s="26"/>
      <c r="Q1362" s="5"/>
      <c r="R1362" s="4"/>
      <c r="S1362" s="4"/>
      <c r="T1362" s="5"/>
      <c r="U1362" s="4"/>
      <c r="V1362" s="4"/>
      <c r="W1362" s="6"/>
      <c r="X1362" s="23"/>
      <c r="Y1362" s="23"/>
      <c r="Z1362" s="23"/>
      <c r="AA1362" s="23"/>
      <c r="AB1362" s="23"/>
      <c r="AC1362" s="23"/>
      <c r="AD1362" s="23"/>
      <c r="AE1362" s="23"/>
      <c r="AF1362" s="23"/>
      <c r="AG1362" s="23"/>
      <c r="AH1362" s="485"/>
    </row>
    <row r="1363" spans="1:34" s="191" customFormat="1" ht="12" hidden="1" customHeight="1" x14ac:dyDescent="0.2">
      <c r="A1363" s="309">
        <v>1</v>
      </c>
      <c r="B1363" s="23"/>
      <c r="C1363" s="30" t="s">
        <v>49</v>
      </c>
      <c r="D1363" s="11" t="s">
        <v>50</v>
      </c>
      <c r="E1363" s="503">
        <v>1996</v>
      </c>
      <c r="F1363" s="385">
        <v>0</v>
      </c>
      <c r="G1363" s="62">
        <v>13</v>
      </c>
      <c r="H1363" s="95">
        <v>6</v>
      </c>
      <c r="I1363" s="96">
        <v>19</v>
      </c>
      <c r="J1363" s="62">
        <v>10</v>
      </c>
      <c r="K1363" s="95">
        <v>7</v>
      </c>
      <c r="L1363" s="96">
        <v>17</v>
      </c>
      <c r="M1363" s="75">
        <v>6</v>
      </c>
      <c r="N1363" s="76">
        <v>38</v>
      </c>
      <c r="O1363" s="211"/>
      <c r="P1363" s="26"/>
      <c r="Q1363" s="5"/>
      <c r="R1363" s="4"/>
      <c r="S1363" s="4"/>
      <c r="T1363" s="5"/>
      <c r="U1363" s="4"/>
      <c r="V1363" s="4"/>
      <c r="W1363" s="6"/>
      <c r="X1363" s="23"/>
      <c r="Y1363" s="23"/>
      <c r="Z1363" s="23"/>
      <c r="AA1363" s="23"/>
      <c r="AB1363" s="23"/>
      <c r="AC1363" s="23"/>
      <c r="AD1363" s="23"/>
      <c r="AE1363" s="23"/>
      <c r="AF1363" s="23"/>
      <c r="AG1363" s="23"/>
      <c r="AH1363" s="485"/>
    </row>
    <row r="1364" spans="1:34" s="191" customFormat="1" ht="12" hidden="1" customHeight="1" x14ac:dyDescent="0.2">
      <c r="A1364" s="309">
        <v>1</v>
      </c>
      <c r="B1364" s="23"/>
      <c r="C1364" s="30" t="s">
        <v>49</v>
      </c>
      <c r="D1364" s="11" t="s">
        <v>50</v>
      </c>
      <c r="E1364" s="503">
        <v>1997</v>
      </c>
      <c r="F1364" s="386">
        <v>1</v>
      </c>
      <c r="G1364" s="62">
        <v>3</v>
      </c>
      <c r="H1364" s="95">
        <v>17</v>
      </c>
      <c r="I1364" s="96">
        <v>20</v>
      </c>
      <c r="J1364" s="62">
        <v>12</v>
      </c>
      <c r="K1364" s="95">
        <v>1</v>
      </c>
      <c r="L1364" s="96">
        <v>13</v>
      </c>
      <c r="M1364" s="75">
        <v>0</v>
      </c>
      <c r="N1364" s="76">
        <v>49</v>
      </c>
      <c r="O1364" s="211"/>
      <c r="P1364" s="26"/>
      <c r="Q1364" s="5"/>
      <c r="R1364" s="4"/>
      <c r="S1364" s="4"/>
      <c r="T1364" s="5"/>
      <c r="U1364" s="4"/>
      <c r="V1364" s="4"/>
      <c r="W1364" s="6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23"/>
      <c r="AH1364" s="485"/>
    </row>
    <row r="1365" spans="1:34" s="191" customFormat="1" ht="12" hidden="1" customHeight="1" x14ac:dyDescent="0.2">
      <c r="A1365" s="309">
        <v>1</v>
      </c>
      <c r="B1365" s="23"/>
      <c r="C1365" s="30" t="s">
        <v>49</v>
      </c>
      <c r="D1365" s="11" t="s">
        <v>50</v>
      </c>
      <c r="E1365" s="503">
        <v>1998</v>
      </c>
      <c r="F1365" s="385">
        <v>2</v>
      </c>
      <c r="G1365" s="62">
        <v>7</v>
      </c>
      <c r="H1365" s="95">
        <v>4</v>
      </c>
      <c r="I1365" s="96">
        <v>11</v>
      </c>
      <c r="J1365" s="62">
        <v>9</v>
      </c>
      <c r="K1365" s="95">
        <v>14</v>
      </c>
      <c r="L1365" s="96">
        <v>23</v>
      </c>
      <c r="M1365" s="76">
        <v>0</v>
      </c>
      <c r="N1365" s="76">
        <v>72</v>
      </c>
      <c r="O1365" s="211"/>
      <c r="P1365" s="23"/>
      <c r="Q1365" s="5"/>
      <c r="R1365" s="4"/>
      <c r="S1365" s="4"/>
      <c r="T1365" s="5"/>
      <c r="U1365" s="4"/>
      <c r="V1365" s="4"/>
      <c r="W1365" s="6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485"/>
    </row>
    <row r="1366" spans="1:34" s="191" customFormat="1" ht="12" hidden="1" customHeight="1" x14ac:dyDescent="0.2">
      <c r="A1366" s="309">
        <v>1</v>
      </c>
      <c r="B1366" s="15"/>
      <c r="C1366" s="30" t="s">
        <v>49</v>
      </c>
      <c r="D1366" s="11" t="s">
        <v>50</v>
      </c>
      <c r="E1366" s="503">
        <v>1999</v>
      </c>
      <c r="F1366" s="386">
        <v>3</v>
      </c>
      <c r="G1366" s="62"/>
      <c r="H1366" s="95"/>
      <c r="I1366" s="446"/>
      <c r="J1366" s="62"/>
      <c r="K1366" s="95"/>
      <c r="L1366" s="446"/>
      <c r="M1366" s="77"/>
      <c r="N1366" s="76">
        <v>76</v>
      </c>
      <c r="O1366" s="211" t="s">
        <v>5</v>
      </c>
      <c r="P1366" s="33"/>
      <c r="Q1366" s="13"/>
      <c r="R1366" s="12"/>
      <c r="S1366" s="12"/>
      <c r="T1366" s="13"/>
      <c r="U1366" s="12"/>
      <c r="V1366" s="12"/>
      <c r="W1366" s="14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485"/>
    </row>
    <row r="1367" spans="1:34" s="191" customFormat="1" ht="12" hidden="1" customHeight="1" x14ac:dyDescent="0.2">
      <c r="A1367" s="309">
        <v>1</v>
      </c>
      <c r="B1367" s="15"/>
      <c r="C1367" s="30" t="s">
        <v>49</v>
      </c>
      <c r="D1367" s="11" t="s">
        <v>50</v>
      </c>
      <c r="E1367" s="503">
        <v>2000</v>
      </c>
      <c r="F1367" s="385">
        <v>4</v>
      </c>
      <c r="G1367" s="62">
        <v>9</v>
      </c>
      <c r="H1367" s="95">
        <v>12</v>
      </c>
      <c r="I1367" s="96">
        <v>21</v>
      </c>
      <c r="J1367" s="62">
        <v>2</v>
      </c>
      <c r="K1367" s="95">
        <v>7</v>
      </c>
      <c r="L1367" s="96">
        <v>9</v>
      </c>
      <c r="M1367" s="76">
        <v>9</v>
      </c>
      <c r="N1367" s="76">
        <v>76</v>
      </c>
      <c r="O1367" s="448"/>
      <c r="P1367" s="33"/>
      <c r="Q1367" s="13"/>
      <c r="R1367" s="12"/>
      <c r="S1367" s="12"/>
      <c r="T1367" s="13"/>
      <c r="U1367" s="12"/>
      <c r="V1367" s="12"/>
      <c r="W1367" s="14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485"/>
    </row>
    <row r="1368" spans="1:34" s="191" customFormat="1" ht="12" hidden="1" customHeight="1" x14ac:dyDescent="0.2">
      <c r="A1368" s="309">
        <v>1</v>
      </c>
      <c r="B1368" s="15"/>
      <c r="C1368" s="30" t="s">
        <v>49</v>
      </c>
      <c r="D1368" s="11" t="s">
        <v>50</v>
      </c>
      <c r="E1368" s="503">
        <v>2001</v>
      </c>
      <c r="F1368" s="386">
        <v>5</v>
      </c>
      <c r="G1368" s="62">
        <v>5</v>
      </c>
      <c r="H1368" s="95">
        <v>6</v>
      </c>
      <c r="I1368" s="96">
        <v>11</v>
      </c>
      <c r="J1368" s="62">
        <v>5</v>
      </c>
      <c r="K1368" s="95">
        <v>21</v>
      </c>
      <c r="L1368" s="96">
        <v>26</v>
      </c>
      <c r="M1368" s="76">
        <v>11</v>
      </c>
      <c r="N1368" s="76">
        <v>91</v>
      </c>
      <c r="O1368" s="448"/>
      <c r="P1368" s="33"/>
      <c r="Q1368" s="13"/>
      <c r="R1368" s="12"/>
      <c r="S1368" s="12"/>
      <c r="T1368" s="13"/>
      <c r="U1368" s="12"/>
      <c r="V1368" s="12"/>
      <c r="W1368" s="14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485"/>
    </row>
    <row r="1369" spans="1:34" s="191" customFormat="1" ht="12" hidden="1" customHeight="1" x14ac:dyDescent="0.2">
      <c r="A1369" s="309">
        <v>1</v>
      </c>
      <c r="B1369" s="338"/>
      <c r="C1369" s="30" t="s">
        <v>49</v>
      </c>
      <c r="D1369" s="11" t="s">
        <v>50</v>
      </c>
      <c r="E1369" s="503">
        <v>2002</v>
      </c>
      <c r="F1369" s="385">
        <v>6</v>
      </c>
      <c r="G1369" s="62">
        <v>5</v>
      </c>
      <c r="H1369" s="95">
        <v>14</v>
      </c>
      <c r="I1369" s="96">
        <v>19</v>
      </c>
      <c r="J1369" s="62">
        <v>15</v>
      </c>
      <c r="K1369" s="95">
        <v>9</v>
      </c>
      <c r="L1369" s="96">
        <v>24</v>
      </c>
      <c r="M1369" s="75">
        <v>7</v>
      </c>
      <c r="N1369" s="75">
        <v>108</v>
      </c>
      <c r="O1369" s="448"/>
      <c r="P1369" s="15"/>
      <c r="Q1369" s="13"/>
      <c r="R1369" s="12"/>
      <c r="S1369" s="12"/>
      <c r="T1369" s="13"/>
      <c r="U1369" s="12"/>
      <c r="V1369" s="12"/>
      <c r="W1369" s="14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485"/>
    </row>
    <row r="1370" spans="1:34" s="191" customFormat="1" ht="12" hidden="1" customHeight="1" x14ac:dyDescent="0.2">
      <c r="A1370" s="309">
        <v>1</v>
      </c>
      <c r="B1370" s="15"/>
      <c r="C1370" s="30" t="s">
        <v>49</v>
      </c>
      <c r="D1370" s="11" t="s">
        <v>50</v>
      </c>
      <c r="E1370" s="504">
        <v>2003</v>
      </c>
      <c r="F1370" s="385">
        <v>0</v>
      </c>
      <c r="G1370" s="62">
        <v>5</v>
      </c>
      <c r="H1370" s="95">
        <v>41</v>
      </c>
      <c r="I1370" s="96">
        <v>46</v>
      </c>
      <c r="J1370" s="62">
        <v>1</v>
      </c>
      <c r="K1370" s="95">
        <v>11</v>
      </c>
      <c r="L1370" s="96">
        <v>12</v>
      </c>
      <c r="M1370" s="75">
        <v>2</v>
      </c>
      <c r="N1370" s="75">
        <v>154</v>
      </c>
      <c r="O1370" s="448" t="s">
        <v>5</v>
      </c>
      <c r="P1370" s="33" t="e">
        <v>#REF!</v>
      </c>
      <c r="Q1370" s="13"/>
      <c r="R1370" s="12"/>
      <c r="S1370" s="12"/>
      <c r="T1370" s="13"/>
      <c r="U1370" s="12"/>
      <c r="V1370" s="12"/>
      <c r="W1370" s="14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485"/>
    </row>
    <row r="1371" spans="1:34" s="191" customFormat="1" ht="12" hidden="1" customHeight="1" x14ac:dyDescent="0.2">
      <c r="A1371" s="309">
        <v>1</v>
      </c>
      <c r="B1371" s="15"/>
      <c r="C1371" s="310" t="s">
        <v>49</v>
      </c>
      <c r="D1371" s="11" t="s">
        <v>50</v>
      </c>
      <c r="E1371" s="504">
        <v>2004</v>
      </c>
      <c r="F1371" s="385">
        <v>1</v>
      </c>
      <c r="G1371" s="62">
        <v>6</v>
      </c>
      <c r="H1371" s="95">
        <v>18</v>
      </c>
      <c r="I1371" s="96">
        <v>24</v>
      </c>
      <c r="J1371" s="62">
        <v>4</v>
      </c>
      <c r="K1371" s="95">
        <v>38</v>
      </c>
      <c r="L1371" s="96">
        <v>42</v>
      </c>
      <c r="M1371" s="75">
        <v>5</v>
      </c>
      <c r="N1371" s="75">
        <v>156</v>
      </c>
      <c r="O1371" s="448" t="s">
        <v>5</v>
      </c>
      <c r="P1371" s="33"/>
      <c r="Q1371" s="13"/>
      <c r="R1371" s="12"/>
      <c r="S1371" s="12"/>
      <c r="T1371" s="13"/>
      <c r="U1371" s="12"/>
      <c r="V1371" s="12"/>
      <c r="W1371" s="14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485"/>
    </row>
    <row r="1372" spans="1:34" s="191" customFormat="1" ht="12" hidden="1" customHeight="1" x14ac:dyDescent="0.2">
      <c r="A1372" s="309">
        <v>1</v>
      </c>
      <c r="B1372" s="15"/>
      <c r="C1372" s="310" t="s">
        <v>49</v>
      </c>
      <c r="D1372" s="11" t="s">
        <v>50</v>
      </c>
      <c r="E1372" s="502">
        <v>2006</v>
      </c>
      <c r="F1372" s="385">
        <v>2</v>
      </c>
      <c r="G1372" s="62">
        <v>8</v>
      </c>
      <c r="H1372" s="95">
        <v>53</v>
      </c>
      <c r="I1372" s="96">
        <v>61</v>
      </c>
      <c r="J1372" s="62">
        <v>12</v>
      </c>
      <c r="K1372" s="95">
        <v>21</v>
      </c>
      <c r="L1372" s="96">
        <v>33</v>
      </c>
      <c r="M1372" s="75">
        <v>4</v>
      </c>
      <c r="N1372" s="75">
        <v>196</v>
      </c>
      <c r="O1372" s="448" t="s">
        <v>5</v>
      </c>
      <c r="P1372" s="33"/>
      <c r="Q1372" s="13"/>
      <c r="R1372" s="12"/>
      <c r="S1372" s="12"/>
      <c r="T1372" s="13"/>
      <c r="U1372" s="12"/>
      <c r="V1372" s="12"/>
      <c r="W1372" s="14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485"/>
    </row>
    <row r="1373" spans="1:34" s="191" customFormat="1" ht="12" hidden="1" customHeight="1" x14ac:dyDescent="0.2">
      <c r="A1373" s="309">
        <v>1</v>
      </c>
      <c r="B1373" s="15"/>
      <c r="C1373" s="310" t="s">
        <v>49</v>
      </c>
      <c r="D1373" s="11" t="s">
        <v>50</v>
      </c>
      <c r="E1373" s="502">
        <v>2007</v>
      </c>
      <c r="F1373" s="385">
        <v>3</v>
      </c>
      <c r="G1373" s="62">
        <v>7</v>
      </c>
      <c r="H1373" s="95">
        <v>56</v>
      </c>
      <c r="I1373" s="96">
        <v>63</v>
      </c>
      <c r="J1373" s="62">
        <v>10</v>
      </c>
      <c r="K1373" s="95">
        <v>44</v>
      </c>
      <c r="L1373" s="96">
        <v>54</v>
      </c>
      <c r="M1373" s="75">
        <v>3</v>
      </c>
      <c r="N1373" s="75">
        <v>247</v>
      </c>
      <c r="O1373" s="448"/>
      <c r="P1373" s="34"/>
      <c r="Q1373" s="12"/>
      <c r="R1373" s="12"/>
      <c r="S1373" s="12"/>
      <c r="T1373" s="12"/>
      <c r="U1373" s="12"/>
      <c r="V1373" s="12"/>
      <c r="W1373" s="12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485"/>
    </row>
    <row r="1374" spans="1:34" s="191" customFormat="1" ht="12" hidden="1" customHeight="1" thickBot="1" x14ac:dyDescent="0.25">
      <c r="A1374" s="309">
        <v>1</v>
      </c>
      <c r="B1374" s="15"/>
      <c r="C1374" s="310" t="s">
        <v>49</v>
      </c>
      <c r="D1374" s="11" t="s">
        <v>50</v>
      </c>
      <c r="E1374" s="502">
        <v>2008</v>
      </c>
      <c r="F1374" s="387">
        <v>4</v>
      </c>
      <c r="G1374" s="62">
        <v>13</v>
      </c>
      <c r="H1374" s="95">
        <v>30</v>
      </c>
      <c r="I1374" s="96">
        <v>43</v>
      </c>
      <c r="J1374" s="62">
        <v>2</v>
      </c>
      <c r="K1374" s="95">
        <v>30</v>
      </c>
      <c r="L1374" s="96">
        <v>32</v>
      </c>
      <c r="M1374" s="75">
        <v>6</v>
      </c>
      <c r="N1374" s="75">
        <v>273</v>
      </c>
      <c r="O1374" s="448"/>
      <c r="P1374" s="34"/>
      <c r="Q1374" s="12"/>
      <c r="R1374" s="12"/>
      <c r="S1374" s="12"/>
      <c r="T1374" s="12"/>
      <c r="U1374" s="12"/>
      <c r="V1374" s="12"/>
      <c r="W1374" s="12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485"/>
    </row>
    <row r="1375" spans="1:34" s="191" customFormat="1" ht="12" customHeight="1" x14ac:dyDescent="0.2">
      <c r="A1375" s="309">
        <v>1</v>
      </c>
      <c r="B1375" s="15"/>
      <c r="C1375" s="310" t="s">
        <v>49</v>
      </c>
      <c r="D1375" s="11" t="s">
        <v>50</v>
      </c>
      <c r="E1375" s="502">
        <v>2009</v>
      </c>
      <c r="F1375" s="385">
        <v>7</v>
      </c>
      <c r="G1375" s="62">
        <v>29</v>
      </c>
      <c r="H1375" s="95">
        <v>36</v>
      </c>
      <c r="I1375" s="96">
        <v>65</v>
      </c>
      <c r="J1375" s="62">
        <v>12</v>
      </c>
      <c r="K1375" s="90">
        <v>41</v>
      </c>
      <c r="L1375" s="96">
        <v>53</v>
      </c>
      <c r="M1375" s="75">
        <v>6</v>
      </c>
      <c r="N1375" s="75">
        <v>322</v>
      </c>
      <c r="O1375" s="448" t="s">
        <v>5</v>
      </c>
      <c r="P1375" s="34"/>
      <c r="Q1375" s="12"/>
      <c r="R1375" s="12"/>
      <c r="S1375" s="12"/>
      <c r="T1375" s="12"/>
      <c r="U1375" s="12"/>
      <c r="V1375" s="12"/>
      <c r="W1375" s="12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485"/>
    </row>
    <row r="1376" spans="1:34" s="191" customFormat="1" ht="12" customHeight="1" x14ac:dyDescent="0.2">
      <c r="A1376" s="309">
        <v>1</v>
      </c>
      <c r="B1376" s="15"/>
      <c r="C1376" s="310"/>
      <c r="D1376" s="11"/>
      <c r="E1376" s="503">
        <v>2010</v>
      </c>
      <c r="F1376" s="385">
        <v>8</v>
      </c>
      <c r="G1376" s="444">
        <v>10</v>
      </c>
      <c r="H1376" s="445">
        <v>36</v>
      </c>
      <c r="I1376" s="446">
        <f>SUM(H1376,G1376)</f>
        <v>46</v>
      </c>
      <c r="J1376" s="444">
        <v>5</v>
      </c>
      <c r="K1376" s="447">
        <v>33</v>
      </c>
      <c r="L1376" s="446">
        <f>SUM(K1376,J1376)</f>
        <v>38</v>
      </c>
      <c r="M1376" s="77">
        <v>2</v>
      </c>
      <c r="N1376" s="77">
        <v>358</v>
      </c>
      <c r="O1376" s="211"/>
      <c r="P1376" s="34"/>
      <c r="Q1376" s="12"/>
      <c r="R1376" s="12"/>
      <c r="S1376" s="12"/>
      <c r="T1376" s="12"/>
      <c r="U1376" s="12"/>
      <c r="V1376" s="12"/>
      <c r="W1376" s="12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476"/>
    </row>
    <row r="1377" spans="1:34" s="485" customFormat="1" ht="12" customHeight="1" x14ac:dyDescent="0.2">
      <c r="A1377" s="309"/>
      <c r="B1377" s="15"/>
      <c r="C1377" s="310"/>
      <c r="D1377" s="11"/>
      <c r="E1377" s="503">
        <v>2011</v>
      </c>
      <c r="F1377" s="385"/>
      <c r="G1377" s="444">
        <v>6</v>
      </c>
      <c r="H1377" s="445">
        <v>62</v>
      </c>
      <c r="I1377" s="446">
        <f>SUM(H1377,G1377)</f>
        <v>68</v>
      </c>
      <c r="J1377" s="444">
        <v>33</v>
      </c>
      <c r="K1377" s="447">
        <v>29</v>
      </c>
      <c r="L1377" s="446">
        <f>SUM(K1377,J1377)</f>
        <v>62</v>
      </c>
      <c r="M1377" s="77">
        <v>5</v>
      </c>
      <c r="N1377" s="77">
        <v>393</v>
      </c>
      <c r="O1377" s="448" t="s">
        <v>5</v>
      </c>
      <c r="P1377" s="301"/>
      <c r="Q1377" s="303"/>
      <c r="R1377" s="303"/>
      <c r="S1377" s="303"/>
      <c r="T1377" s="303"/>
      <c r="U1377" s="303"/>
      <c r="V1377" s="303"/>
      <c r="W1377" s="303"/>
      <c r="X1377" s="64"/>
      <c r="Y1377" s="64"/>
      <c r="Z1377" s="64"/>
      <c r="AA1377" s="64"/>
      <c r="AB1377" s="64"/>
      <c r="AC1377" s="64"/>
      <c r="AD1377" s="64"/>
      <c r="AE1377" s="64"/>
      <c r="AF1377" s="64"/>
      <c r="AG1377" s="64"/>
      <c r="AH1377" s="476">
        <v>393</v>
      </c>
    </row>
    <row r="1378" spans="1:34" s="485" customFormat="1" ht="12" customHeight="1" x14ac:dyDescent="0.2">
      <c r="A1378" s="309"/>
      <c r="B1378" s="15"/>
      <c r="C1378" s="310"/>
      <c r="D1378" s="11"/>
      <c r="E1378" s="503" t="s">
        <v>383</v>
      </c>
      <c r="F1378" s="385"/>
      <c r="G1378" s="376">
        <v>16</v>
      </c>
      <c r="H1378" s="377">
        <v>40</v>
      </c>
      <c r="I1378" s="378">
        <v>56</v>
      </c>
      <c r="J1378" s="379">
        <v>14</v>
      </c>
      <c r="K1378" s="377">
        <v>66</v>
      </c>
      <c r="L1378" s="378">
        <v>80</v>
      </c>
      <c r="M1378" s="380">
        <v>6</v>
      </c>
      <c r="N1378" s="380">
        <v>467</v>
      </c>
      <c r="O1378" s="306"/>
      <c r="P1378" s="301"/>
      <c r="Q1378" s="303"/>
      <c r="R1378" s="303"/>
      <c r="S1378" s="303"/>
      <c r="T1378" s="303"/>
      <c r="U1378" s="303"/>
      <c r="V1378" s="303"/>
      <c r="W1378" s="303"/>
      <c r="X1378" s="64"/>
      <c r="Y1378" s="64"/>
      <c r="Z1378" s="64"/>
      <c r="AA1378" s="64"/>
      <c r="AB1378" s="64"/>
      <c r="AC1378" s="64"/>
      <c r="AD1378" s="64"/>
      <c r="AE1378" s="64"/>
      <c r="AF1378" s="64"/>
      <c r="AG1378" s="64"/>
      <c r="AH1378" s="476">
        <f>N1377+L1378-M1378</f>
        <v>467</v>
      </c>
    </row>
    <row r="1379" spans="1:34" s="485" customFormat="1" ht="12" customHeight="1" x14ac:dyDescent="0.2">
      <c r="A1379" s="309"/>
      <c r="B1379" s="15"/>
      <c r="C1379" s="310"/>
      <c r="D1379" s="11"/>
      <c r="E1379" s="503">
        <v>2013</v>
      </c>
      <c r="F1379" s="385"/>
      <c r="G1379" s="602">
        <v>6</v>
      </c>
      <c r="H1379" s="377">
        <v>48</v>
      </c>
      <c r="I1379" s="378">
        <v>54</v>
      </c>
      <c r="J1379" s="379">
        <v>14</v>
      </c>
      <c r="K1379" s="377">
        <v>96</v>
      </c>
      <c r="L1379" s="378">
        <v>110</v>
      </c>
      <c r="M1379" s="380">
        <v>9</v>
      </c>
      <c r="N1379" s="380">
        <v>515</v>
      </c>
      <c r="O1379" s="306"/>
      <c r="P1379" s="301"/>
      <c r="Q1379" s="303"/>
      <c r="R1379" s="303"/>
      <c r="S1379" s="303"/>
      <c r="T1379" s="303"/>
      <c r="U1379" s="303"/>
      <c r="V1379" s="303"/>
      <c r="W1379" s="303"/>
      <c r="X1379" s="64"/>
      <c r="Y1379" s="64"/>
      <c r="Z1379" s="64"/>
      <c r="AA1379" s="64"/>
      <c r="AB1379" s="64"/>
      <c r="AC1379" s="64"/>
      <c r="AD1379" s="64"/>
      <c r="AE1379" s="64"/>
      <c r="AF1379" s="64"/>
      <c r="AG1379" s="64"/>
      <c r="AH1379" s="476"/>
    </row>
    <row r="1380" spans="1:34" s="191" customFormat="1" ht="6.75" customHeight="1" x14ac:dyDescent="0.2">
      <c r="A1380" s="309"/>
      <c r="B1380" s="15"/>
      <c r="C1380" s="310"/>
      <c r="D1380" s="11"/>
      <c r="E1380" s="504"/>
      <c r="F1380" s="385">
        <v>9</v>
      </c>
      <c r="G1380" s="62"/>
      <c r="H1380" s="95"/>
      <c r="I1380" s="96"/>
      <c r="J1380" s="62"/>
      <c r="K1380" s="95"/>
      <c r="L1380" s="96"/>
      <c r="M1380" s="75"/>
      <c r="N1380" s="75"/>
      <c r="O1380" s="448"/>
      <c r="P1380" s="34"/>
      <c r="Q1380" s="12"/>
      <c r="R1380" s="12"/>
      <c r="S1380" s="12"/>
      <c r="T1380" s="12"/>
      <c r="U1380" s="12"/>
      <c r="V1380" s="12"/>
      <c r="W1380" s="12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485"/>
    </row>
    <row r="1381" spans="1:34" s="191" customFormat="1" ht="12" hidden="1" customHeight="1" x14ac:dyDescent="0.2">
      <c r="A1381" s="309">
        <v>1</v>
      </c>
      <c r="B1381" s="15"/>
      <c r="C1381" s="310"/>
      <c r="D1381" s="11" t="s">
        <v>187</v>
      </c>
      <c r="E1381" s="503">
        <v>2004</v>
      </c>
      <c r="F1381" s="385">
        <v>10</v>
      </c>
      <c r="G1381" s="62">
        <v>14</v>
      </c>
      <c r="H1381" s="95">
        <v>0</v>
      </c>
      <c r="I1381" s="96">
        <v>14</v>
      </c>
      <c r="J1381" s="62">
        <v>6</v>
      </c>
      <c r="K1381" s="95">
        <v>0</v>
      </c>
      <c r="L1381" s="96">
        <v>6</v>
      </c>
      <c r="M1381" s="75">
        <v>0</v>
      </c>
      <c r="N1381" s="76">
        <v>30</v>
      </c>
      <c r="O1381" s="448" t="s">
        <v>5</v>
      </c>
      <c r="P1381" s="33"/>
      <c r="Q1381" s="13"/>
      <c r="R1381" s="12"/>
      <c r="S1381" s="12"/>
      <c r="T1381" s="13"/>
      <c r="U1381" s="12"/>
      <c r="V1381" s="12"/>
      <c r="W1381" s="14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485"/>
    </row>
    <row r="1382" spans="1:34" s="191" customFormat="1" ht="12" hidden="1" customHeight="1" x14ac:dyDescent="0.2">
      <c r="A1382" s="309">
        <v>1</v>
      </c>
      <c r="B1382" s="15"/>
      <c r="C1382" s="310" t="s">
        <v>129</v>
      </c>
      <c r="D1382" s="3" t="s">
        <v>243</v>
      </c>
      <c r="E1382" s="502">
        <v>2006</v>
      </c>
      <c r="F1382" s="385">
        <v>11</v>
      </c>
      <c r="G1382" s="62">
        <v>9</v>
      </c>
      <c r="H1382" s="95">
        <v>0</v>
      </c>
      <c r="I1382" s="96">
        <v>9</v>
      </c>
      <c r="J1382" s="62">
        <v>9</v>
      </c>
      <c r="K1382" s="95">
        <v>0</v>
      </c>
      <c r="L1382" s="96">
        <v>9</v>
      </c>
      <c r="M1382" s="75">
        <v>4</v>
      </c>
      <c r="N1382" s="75">
        <v>33</v>
      </c>
      <c r="O1382" s="448"/>
      <c r="P1382" s="33"/>
      <c r="Q1382" s="13"/>
      <c r="R1382" s="12"/>
      <c r="S1382" s="12"/>
      <c r="T1382" s="13"/>
      <c r="U1382" s="12"/>
      <c r="V1382" s="12"/>
      <c r="W1382" s="14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485"/>
    </row>
    <row r="1383" spans="1:34" s="191" customFormat="1" ht="12" hidden="1" customHeight="1" x14ac:dyDescent="0.2">
      <c r="A1383" s="309">
        <v>1</v>
      </c>
      <c r="B1383" s="15"/>
      <c r="C1383" s="310" t="s">
        <v>129</v>
      </c>
      <c r="D1383" s="3" t="s">
        <v>243</v>
      </c>
      <c r="E1383" s="502">
        <v>2007</v>
      </c>
      <c r="F1383" s="385">
        <v>12</v>
      </c>
      <c r="G1383" s="62">
        <v>11</v>
      </c>
      <c r="H1383" s="95">
        <v>2</v>
      </c>
      <c r="I1383" s="96">
        <v>13</v>
      </c>
      <c r="J1383" s="62">
        <v>8</v>
      </c>
      <c r="K1383" s="95">
        <v>0</v>
      </c>
      <c r="L1383" s="96">
        <v>8</v>
      </c>
      <c r="M1383" s="75">
        <v>3</v>
      </c>
      <c r="N1383" s="75">
        <v>38</v>
      </c>
      <c r="O1383" s="448"/>
      <c r="P1383" s="34"/>
      <c r="Q1383" s="12"/>
      <c r="R1383" s="12"/>
      <c r="S1383" s="12"/>
      <c r="T1383" s="12"/>
      <c r="U1383" s="12"/>
      <c r="V1383" s="12"/>
      <c r="W1383" s="12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485"/>
    </row>
    <row r="1384" spans="1:34" s="191" customFormat="1" ht="12" hidden="1" customHeight="1" x14ac:dyDescent="0.2">
      <c r="A1384" s="309">
        <v>1</v>
      </c>
      <c r="B1384" s="15"/>
      <c r="C1384" s="310" t="s">
        <v>129</v>
      </c>
      <c r="D1384" s="3" t="s">
        <v>243</v>
      </c>
      <c r="E1384" s="502">
        <v>2008</v>
      </c>
      <c r="F1384" s="385">
        <v>13</v>
      </c>
      <c r="G1384" s="62">
        <v>7</v>
      </c>
      <c r="H1384" s="95">
        <v>0</v>
      </c>
      <c r="I1384" s="96">
        <v>7</v>
      </c>
      <c r="J1384" s="62">
        <v>6</v>
      </c>
      <c r="K1384" s="95">
        <v>0</v>
      </c>
      <c r="L1384" s="96">
        <v>6</v>
      </c>
      <c r="M1384" s="75">
        <v>0</v>
      </c>
      <c r="N1384" s="75">
        <v>44</v>
      </c>
      <c r="O1384" s="448"/>
      <c r="P1384" s="34"/>
      <c r="Q1384" s="12"/>
      <c r="R1384" s="12"/>
      <c r="S1384" s="12"/>
      <c r="T1384" s="12"/>
      <c r="U1384" s="12"/>
      <c r="V1384" s="12"/>
      <c r="W1384" s="12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485"/>
    </row>
    <row r="1385" spans="1:34" s="191" customFormat="1" ht="12" customHeight="1" x14ac:dyDescent="0.2">
      <c r="A1385" s="309">
        <v>1</v>
      </c>
      <c r="B1385" s="15"/>
      <c r="C1385" s="310" t="s">
        <v>129</v>
      </c>
      <c r="D1385" s="3" t="s">
        <v>243</v>
      </c>
      <c r="E1385" s="502">
        <v>2009</v>
      </c>
      <c r="F1385" s="385">
        <v>14</v>
      </c>
      <c r="G1385" s="62">
        <v>9</v>
      </c>
      <c r="H1385" s="95">
        <v>0</v>
      </c>
      <c r="I1385" s="96">
        <v>9</v>
      </c>
      <c r="J1385" s="62">
        <v>11</v>
      </c>
      <c r="K1385" s="90">
        <v>0</v>
      </c>
      <c r="L1385" s="96">
        <v>11</v>
      </c>
      <c r="M1385" s="75">
        <v>1</v>
      </c>
      <c r="N1385" s="75">
        <v>54</v>
      </c>
      <c r="O1385" s="448"/>
      <c r="P1385" s="34"/>
      <c r="Q1385" s="12"/>
      <c r="R1385" s="12"/>
      <c r="S1385" s="12"/>
      <c r="T1385" s="12"/>
      <c r="U1385" s="12"/>
      <c r="V1385" s="12"/>
      <c r="W1385" s="12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485"/>
    </row>
    <row r="1386" spans="1:34" s="191" customFormat="1" ht="12" customHeight="1" x14ac:dyDescent="0.2">
      <c r="A1386" s="309">
        <v>1</v>
      </c>
      <c r="B1386" s="15"/>
      <c r="C1386" s="30"/>
      <c r="D1386" s="11"/>
      <c r="E1386" s="503">
        <v>2010</v>
      </c>
      <c r="F1386" s="385">
        <v>15</v>
      </c>
      <c r="G1386" s="444">
        <v>11</v>
      </c>
      <c r="H1386" s="445">
        <v>0</v>
      </c>
      <c r="I1386" s="446">
        <f>SUM(H1386,G1386)</f>
        <v>11</v>
      </c>
      <c r="J1386" s="444">
        <v>10</v>
      </c>
      <c r="K1386" s="447">
        <v>0</v>
      </c>
      <c r="L1386" s="446">
        <f>SUM(K1386,J1386)</f>
        <v>10</v>
      </c>
      <c r="M1386" s="77">
        <v>11</v>
      </c>
      <c r="N1386" s="77">
        <v>53</v>
      </c>
      <c r="O1386" s="211"/>
      <c r="P1386" s="34"/>
      <c r="Q1386" s="12"/>
      <c r="R1386" s="12"/>
      <c r="S1386" s="12"/>
      <c r="T1386" s="12"/>
      <c r="U1386" s="12"/>
      <c r="V1386" s="12"/>
      <c r="W1386" s="12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476"/>
    </row>
    <row r="1387" spans="1:34" s="485" customFormat="1" ht="12" customHeight="1" x14ac:dyDescent="0.2">
      <c r="A1387" s="309"/>
      <c r="B1387" s="15"/>
      <c r="C1387" s="310"/>
      <c r="D1387" s="11"/>
      <c r="E1387" s="503">
        <v>2011</v>
      </c>
      <c r="F1387" s="385"/>
      <c r="G1387" s="444">
        <v>13</v>
      </c>
      <c r="H1387" s="445">
        <v>1</v>
      </c>
      <c r="I1387" s="446">
        <f>SUM(H1387,G1387)</f>
        <v>14</v>
      </c>
      <c r="J1387" s="444">
        <v>8</v>
      </c>
      <c r="K1387" s="447">
        <v>0</v>
      </c>
      <c r="L1387" s="446">
        <f>SUM(K1387,J1387)</f>
        <v>8</v>
      </c>
      <c r="M1387" s="77">
        <v>18</v>
      </c>
      <c r="N1387" s="77">
        <v>43</v>
      </c>
      <c r="O1387" s="306"/>
      <c r="P1387" s="301"/>
      <c r="Q1387" s="303"/>
      <c r="R1387" s="303"/>
      <c r="S1387" s="303"/>
      <c r="T1387" s="303"/>
      <c r="U1387" s="303"/>
      <c r="V1387" s="303"/>
      <c r="W1387" s="303"/>
      <c r="X1387" s="64"/>
      <c r="Y1387" s="64"/>
      <c r="Z1387" s="64"/>
      <c r="AA1387" s="64"/>
      <c r="AB1387" s="64"/>
      <c r="AC1387" s="64"/>
      <c r="AD1387" s="64"/>
      <c r="AE1387" s="64"/>
      <c r="AF1387" s="64"/>
      <c r="AG1387" s="64"/>
      <c r="AH1387" s="476">
        <f>N1386+L1387-M1387</f>
        <v>43</v>
      </c>
    </row>
    <row r="1388" spans="1:34" s="485" customFormat="1" ht="12" customHeight="1" x14ac:dyDescent="0.2">
      <c r="A1388" s="309"/>
      <c r="B1388" s="15"/>
      <c r="C1388" s="310"/>
      <c r="D1388" s="11"/>
      <c r="E1388" s="503" t="s">
        <v>383</v>
      </c>
      <c r="F1388" s="385"/>
      <c r="G1388" s="444">
        <v>8</v>
      </c>
      <c r="H1388" s="445">
        <v>0</v>
      </c>
      <c r="I1388" s="446">
        <v>8</v>
      </c>
      <c r="J1388" s="444">
        <v>12</v>
      </c>
      <c r="K1388" s="447">
        <v>0</v>
      </c>
      <c r="L1388" s="446">
        <v>12</v>
      </c>
      <c r="M1388" s="443">
        <v>3</v>
      </c>
      <c r="N1388" s="443">
        <v>55</v>
      </c>
      <c r="O1388" s="448" t="s">
        <v>5</v>
      </c>
      <c r="P1388" s="301"/>
      <c r="Q1388" s="303"/>
      <c r="R1388" s="303"/>
      <c r="S1388" s="303"/>
      <c r="T1388" s="303"/>
      <c r="U1388" s="303"/>
      <c r="V1388" s="303"/>
      <c r="W1388" s="303"/>
      <c r="X1388" s="64"/>
      <c r="Y1388" s="64"/>
      <c r="Z1388" s="64"/>
      <c r="AA1388" s="64"/>
      <c r="AB1388" s="64"/>
      <c r="AC1388" s="64"/>
      <c r="AD1388" s="64"/>
      <c r="AE1388" s="64"/>
      <c r="AF1388" s="64"/>
      <c r="AG1388" s="64"/>
      <c r="AH1388" s="476">
        <f>N1387+L1388-M1388</f>
        <v>52</v>
      </c>
    </row>
    <row r="1389" spans="1:34" s="485" customFormat="1" ht="12" customHeight="1" x14ac:dyDescent="0.2">
      <c r="A1389" s="309"/>
      <c r="B1389" s="15"/>
      <c r="C1389" s="310"/>
      <c r="D1389" s="11"/>
      <c r="E1389" s="503">
        <v>2013</v>
      </c>
      <c r="F1389" s="385"/>
      <c r="G1389" s="444">
        <v>21</v>
      </c>
      <c r="H1389" s="445">
        <v>0</v>
      </c>
      <c r="I1389" s="446">
        <v>21</v>
      </c>
      <c r="J1389" s="444">
        <v>10</v>
      </c>
      <c r="K1389" s="447">
        <v>0</v>
      </c>
      <c r="L1389" s="446">
        <v>10</v>
      </c>
      <c r="M1389" s="443">
        <v>0</v>
      </c>
      <c r="N1389" s="443">
        <v>65</v>
      </c>
      <c r="O1389" s="306"/>
      <c r="P1389" s="301"/>
      <c r="Q1389" s="303"/>
      <c r="R1389" s="303"/>
      <c r="S1389" s="303"/>
      <c r="T1389" s="303"/>
      <c r="U1389" s="303"/>
      <c r="V1389" s="303"/>
      <c r="W1389" s="303"/>
      <c r="X1389" s="64"/>
      <c r="Y1389" s="64"/>
      <c r="Z1389" s="64"/>
      <c r="AA1389" s="64"/>
      <c r="AB1389" s="64"/>
      <c r="AC1389" s="64"/>
      <c r="AD1389" s="64"/>
      <c r="AE1389" s="64"/>
      <c r="AF1389" s="64"/>
      <c r="AG1389" s="64"/>
      <c r="AH1389" s="476"/>
    </row>
    <row r="1390" spans="1:34" s="191" customFormat="1" ht="6.75" customHeight="1" thickBot="1" x14ac:dyDescent="0.25">
      <c r="A1390" s="309"/>
      <c r="B1390" s="35"/>
      <c r="C1390" s="310"/>
      <c r="D1390" s="11"/>
      <c r="E1390" s="503"/>
      <c r="F1390" s="385">
        <v>16</v>
      </c>
      <c r="G1390" s="62"/>
      <c r="H1390" s="95"/>
      <c r="I1390" s="96"/>
      <c r="J1390" s="62"/>
      <c r="K1390" s="95"/>
      <c r="L1390" s="96"/>
      <c r="M1390" s="75"/>
      <c r="N1390" s="75"/>
      <c r="O1390" s="448"/>
      <c r="P1390" s="36"/>
      <c r="Q1390" s="37"/>
      <c r="R1390" s="37"/>
      <c r="S1390" s="37"/>
      <c r="T1390" s="37"/>
      <c r="U1390" s="37"/>
      <c r="V1390" s="37"/>
      <c r="W1390" s="37"/>
      <c r="X1390" s="35"/>
      <c r="Y1390" s="35"/>
      <c r="Z1390" s="35"/>
      <c r="AA1390" s="35"/>
      <c r="AB1390" s="35"/>
      <c r="AC1390" s="35"/>
      <c r="AD1390" s="35"/>
      <c r="AE1390" s="35"/>
      <c r="AF1390" s="35"/>
      <c r="AG1390" s="35"/>
      <c r="AH1390" s="485"/>
    </row>
    <row r="1391" spans="1:34" s="191" customFormat="1" ht="12" hidden="1" customHeight="1" x14ac:dyDescent="0.2">
      <c r="A1391" s="309">
        <v>1</v>
      </c>
      <c r="B1391" s="15"/>
      <c r="C1391" s="310"/>
      <c r="D1391" s="3" t="s">
        <v>244</v>
      </c>
      <c r="E1391" s="503">
        <v>2006</v>
      </c>
      <c r="F1391" s="385">
        <v>19</v>
      </c>
      <c r="G1391" s="62">
        <v>5</v>
      </c>
      <c r="H1391" s="95">
        <v>4</v>
      </c>
      <c r="I1391" s="96">
        <v>9</v>
      </c>
      <c r="J1391" s="62">
        <v>2</v>
      </c>
      <c r="K1391" s="95">
        <v>2</v>
      </c>
      <c r="L1391" s="96">
        <v>4</v>
      </c>
      <c r="M1391" s="75">
        <v>4</v>
      </c>
      <c r="N1391" s="75">
        <v>0</v>
      </c>
      <c r="O1391" s="448"/>
      <c r="P1391" s="34"/>
      <c r="Q1391" s="12"/>
      <c r="R1391" s="12"/>
      <c r="S1391" s="12"/>
      <c r="T1391" s="12"/>
      <c r="U1391" s="12"/>
      <c r="V1391" s="12"/>
      <c r="W1391" s="12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485"/>
    </row>
    <row r="1392" spans="1:34" s="191" customFormat="1" ht="12" hidden="1" customHeight="1" x14ac:dyDescent="0.2">
      <c r="A1392" s="309">
        <v>1</v>
      </c>
      <c r="B1392" s="15"/>
      <c r="C1392" s="30" t="s">
        <v>188</v>
      </c>
      <c r="D1392" s="3" t="s">
        <v>244</v>
      </c>
      <c r="E1392" s="503">
        <v>2007</v>
      </c>
      <c r="F1392" s="385">
        <v>20</v>
      </c>
      <c r="G1392" s="62">
        <v>13</v>
      </c>
      <c r="H1392" s="95">
        <v>15</v>
      </c>
      <c r="I1392" s="96">
        <v>28</v>
      </c>
      <c r="J1392" s="62">
        <v>2</v>
      </c>
      <c r="K1392" s="95">
        <v>3</v>
      </c>
      <c r="L1392" s="96">
        <v>5</v>
      </c>
      <c r="M1392" s="75">
        <v>0</v>
      </c>
      <c r="N1392" s="75">
        <v>5</v>
      </c>
      <c r="O1392" s="448"/>
      <c r="P1392" s="34"/>
      <c r="Q1392" s="12"/>
      <c r="R1392" s="12"/>
      <c r="S1392" s="12"/>
      <c r="T1392" s="12"/>
      <c r="U1392" s="12"/>
      <c r="V1392" s="12"/>
      <c r="W1392" s="12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485"/>
    </row>
    <row r="1393" spans="1:34" s="191" customFormat="1" ht="12" hidden="1" customHeight="1" x14ac:dyDescent="0.2">
      <c r="A1393" s="309">
        <v>1</v>
      </c>
      <c r="B1393" s="15"/>
      <c r="C1393" s="30" t="s">
        <v>188</v>
      </c>
      <c r="D1393" s="3" t="s">
        <v>244</v>
      </c>
      <c r="E1393" s="503">
        <v>2008</v>
      </c>
      <c r="F1393" s="385">
        <v>21</v>
      </c>
      <c r="G1393" s="62">
        <v>22</v>
      </c>
      <c r="H1393" s="95">
        <v>10</v>
      </c>
      <c r="I1393" s="96">
        <v>32</v>
      </c>
      <c r="J1393" s="62">
        <v>8</v>
      </c>
      <c r="K1393" s="95">
        <v>5</v>
      </c>
      <c r="L1393" s="96">
        <v>13</v>
      </c>
      <c r="M1393" s="75">
        <v>0</v>
      </c>
      <c r="N1393" s="75">
        <v>18</v>
      </c>
      <c r="O1393" s="448"/>
      <c r="P1393" s="34"/>
      <c r="Q1393" s="12"/>
      <c r="R1393" s="12"/>
      <c r="S1393" s="12"/>
      <c r="T1393" s="12"/>
      <c r="U1393" s="12"/>
      <c r="V1393" s="12"/>
      <c r="W1393" s="12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485"/>
    </row>
    <row r="1394" spans="1:34" s="191" customFormat="1" ht="12" customHeight="1" x14ac:dyDescent="0.2">
      <c r="A1394" s="309">
        <v>1</v>
      </c>
      <c r="B1394" s="15"/>
      <c r="C1394" s="30" t="s">
        <v>188</v>
      </c>
      <c r="D1394" s="3" t="s">
        <v>244</v>
      </c>
      <c r="E1394" s="503">
        <v>2009</v>
      </c>
      <c r="F1394" s="385">
        <v>22</v>
      </c>
      <c r="G1394" s="62" t="s">
        <v>332</v>
      </c>
      <c r="H1394" s="95" t="s">
        <v>332</v>
      </c>
      <c r="I1394" s="96" t="s">
        <v>332</v>
      </c>
      <c r="J1394" s="62" t="s">
        <v>332</v>
      </c>
      <c r="K1394" s="95" t="s">
        <v>332</v>
      </c>
      <c r="L1394" s="96" t="s">
        <v>332</v>
      </c>
      <c r="M1394" s="75" t="s">
        <v>332</v>
      </c>
      <c r="N1394" s="75" t="s">
        <v>332</v>
      </c>
      <c r="O1394" s="448"/>
      <c r="P1394" s="34"/>
      <c r="Q1394" s="12"/>
      <c r="R1394" s="12"/>
      <c r="S1394" s="12"/>
      <c r="T1394" s="12"/>
      <c r="U1394" s="12"/>
      <c r="V1394" s="12"/>
      <c r="W1394" s="12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485"/>
    </row>
    <row r="1395" spans="1:34" s="191" customFormat="1" ht="12" customHeight="1" x14ac:dyDescent="0.2">
      <c r="A1395" s="309"/>
      <c r="B1395" s="15"/>
      <c r="C1395" s="30"/>
      <c r="D1395" s="3"/>
      <c r="E1395" s="503">
        <v>2010</v>
      </c>
      <c r="F1395" s="385"/>
      <c r="G1395" s="62">
        <v>50</v>
      </c>
      <c r="H1395" s="95">
        <v>18</v>
      </c>
      <c r="I1395" s="446">
        <f>SUM(H1395,G1395)</f>
        <v>68</v>
      </c>
      <c r="J1395" s="62">
        <v>19</v>
      </c>
      <c r="K1395" s="95">
        <v>4</v>
      </c>
      <c r="L1395" s="446">
        <f>SUM(K1395,J1395)</f>
        <v>23</v>
      </c>
      <c r="M1395" s="75">
        <v>0</v>
      </c>
      <c r="N1395" s="75">
        <v>60</v>
      </c>
      <c r="O1395" s="448" t="s">
        <v>5</v>
      </c>
      <c r="P1395" s="34"/>
      <c r="Q1395" s="12"/>
      <c r="R1395" s="12"/>
      <c r="S1395" s="12"/>
      <c r="T1395" s="12"/>
      <c r="U1395" s="12"/>
      <c r="V1395" s="12"/>
      <c r="W1395" s="12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476"/>
    </row>
    <row r="1396" spans="1:34" s="485" customFormat="1" ht="12" customHeight="1" x14ac:dyDescent="0.2">
      <c r="A1396" s="309"/>
      <c r="B1396" s="15"/>
      <c r="C1396" s="30"/>
      <c r="D1396" s="3"/>
      <c r="E1396" s="503">
        <v>2011</v>
      </c>
      <c r="F1396" s="385"/>
      <c r="G1396" s="62">
        <v>28</v>
      </c>
      <c r="H1396" s="95">
        <v>24</v>
      </c>
      <c r="I1396" s="446">
        <f>SUM(H1396,G1396)</f>
        <v>52</v>
      </c>
      <c r="J1396" s="62">
        <v>20</v>
      </c>
      <c r="K1396" s="95">
        <v>19</v>
      </c>
      <c r="L1396" s="446">
        <f>SUM(K1396,J1396)</f>
        <v>39</v>
      </c>
      <c r="M1396" s="75">
        <v>0</v>
      </c>
      <c r="N1396" s="75">
        <v>99</v>
      </c>
      <c r="O1396" s="337"/>
      <c r="P1396" s="301"/>
      <c r="Q1396" s="303"/>
      <c r="R1396" s="303"/>
      <c r="S1396" s="303"/>
      <c r="T1396" s="303"/>
      <c r="U1396" s="303"/>
      <c r="V1396" s="303"/>
      <c r="W1396" s="303"/>
      <c r="X1396" s="64"/>
      <c r="Y1396" s="64"/>
      <c r="Z1396" s="64"/>
      <c r="AA1396" s="64"/>
      <c r="AB1396" s="64"/>
      <c r="AC1396" s="64"/>
      <c r="AD1396" s="64"/>
      <c r="AE1396" s="64"/>
      <c r="AF1396" s="64"/>
      <c r="AG1396" s="64"/>
      <c r="AH1396" s="476">
        <f>N1395+L1396-M1396</f>
        <v>99</v>
      </c>
    </row>
    <row r="1397" spans="1:34" s="485" customFormat="1" ht="12" customHeight="1" x14ac:dyDescent="0.2">
      <c r="A1397" s="309"/>
      <c r="B1397" s="15"/>
      <c r="C1397" s="30"/>
      <c r="D1397" s="3"/>
      <c r="E1397" s="503" t="s">
        <v>383</v>
      </c>
      <c r="F1397" s="385"/>
      <c r="G1397" s="376">
        <v>75</v>
      </c>
      <c r="H1397" s="377">
        <v>27</v>
      </c>
      <c r="I1397" s="378">
        <v>102</v>
      </c>
      <c r="J1397" s="379">
        <v>38</v>
      </c>
      <c r="K1397" s="377">
        <v>16</v>
      </c>
      <c r="L1397" s="378">
        <v>54</v>
      </c>
      <c r="M1397" s="380">
        <v>4</v>
      </c>
      <c r="N1397" s="380">
        <v>149</v>
      </c>
      <c r="O1397" s="337"/>
      <c r="P1397" s="301"/>
      <c r="Q1397" s="303"/>
      <c r="R1397" s="303"/>
      <c r="S1397" s="303"/>
      <c r="T1397" s="303"/>
      <c r="U1397" s="303"/>
      <c r="V1397" s="303"/>
      <c r="W1397" s="303"/>
      <c r="X1397" s="64"/>
      <c r="Y1397" s="64"/>
      <c r="Z1397" s="64"/>
      <c r="AA1397" s="64"/>
      <c r="AB1397" s="64"/>
      <c r="AC1397" s="64"/>
      <c r="AD1397" s="64"/>
      <c r="AE1397" s="64"/>
      <c r="AF1397" s="64"/>
      <c r="AG1397" s="64"/>
      <c r="AH1397" s="476">
        <f>N1396+L1397-M1397</f>
        <v>149</v>
      </c>
    </row>
    <row r="1398" spans="1:34" s="485" customFormat="1" ht="12" customHeight="1" x14ac:dyDescent="0.2">
      <c r="A1398" s="309"/>
      <c r="B1398" s="15"/>
      <c r="C1398" s="30"/>
      <c r="D1398" s="3"/>
      <c r="E1398" s="503">
        <v>2013</v>
      </c>
      <c r="F1398" s="385"/>
      <c r="G1398" s="377">
        <v>61</v>
      </c>
      <c r="H1398" s="377">
        <v>31</v>
      </c>
      <c r="I1398" s="378">
        <v>92</v>
      </c>
      <c r="J1398" s="379">
        <v>31</v>
      </c>
      <c r="K1398" s="377">
        <v>36</v>
      </c>
      <c r="L1398" s="378">
        <v>67</v>
      </c>
      <c r="M1398" s="380">
        <v>8</v>
      </c>
      <c r="N1398" s="380">
        <v>212</v>
      </c>
      <c r="O1398" s="337"/>
      <c r="P1398" s="301"/>
      <c r="Q1398" s="303"/>
      <c r="R1398" s="303"/>
      <c r="S1398" s="303"/>
      <c r="T1398" s="303"/>
      <c r="U1398" s="303"/>
      <c r="V1398" s="303"/>
      <c r="W1398" s="303"/>
      <c r="X1398" s="64"/>
      <c r="Y1398" s="64"/>
      <c r="Z1398" s="64"/>
      <c r="AA1398" s="64"/>
      <c r="AB1398" s="64"/>
      <c r="AC1398" s="64"/>
      <c r="AD1398" s="64"/>
      <c r="AE1398" s="64"/>
      <c r="AF1398" s="64"/>
      <c r="AG1398" s="64"/>
      <c r="AH1398" s="476"/>
    </row>
    <row r="1399" spans="1:34" s="191" customFormat="1" ht="6.75" customHeight="1" thickBot="1" x14ac:dyDescent="0.25">
      <c r="A1399" s="309"/>
      <c r="B1399" s="35"/>
      <c r="C1399" s="30"/>
      <c r="D1399" s="3"/>
      <c r="E1399" s="503"/>
      <c r="F1399" s="385">
        <v>23</v>
      </c>
      <c r="G1399" s="62"/>
      <c r="H1399" s="95"/>
      <c r="I1399" s="96"/>
      <c r="J1399" s="62"/>
      <c r="K1399" s="95"/>
      <c r="L1399" s="96"/>
      <c r="M1399" s="75"/>
      <c r="N1399" s="75"/>
      <c r="O1399" s="448"/>
      <c r="P1399" s="36"/>
      <c r="Q1399" s="37"/>
      <c r="R1399" s="37"/>
      <c r="S1399" s="37"/>
      <c r="T1399" s="37"/>
      <c r="U1399" s="37"/>
      <c r="V1399" s="37"/>
      <c r="W1399" s="37"/>
      <c r="X1399" s="35"/>
      <c r="Y1399" s="35"/>
      <c r="Z1399" s="35"/>
      <c r="AA1399" s="35"/>
      <c r="AB1399" s="35"/>
      <c r="AC1399" s="35"/>
      <c r="AD1399" s="35"/>
      <c r="AE1399" s="35"/>
      <c r="AF1399" s="35"/>
      <c r="AG1399" s="35"/>
      <c r="AH1399" s="485"/>
    </row>
    <row r="1400" spans="1:34" s="191" customFormat="1" ht="12" hidden="1" customHeight="1" x14ac:dyDescent="0.2">
      <c r="A1400" s="309">
        <v>1</v>
      </c>
      <c r="B1400" s="23"/>
      <c r="C1400" s="30"/>
      <c r="D1400" s="11" t="s">
        <v>114</v>
      </c>
      <c r="E1400" s="503">
        <v>1984</v>
      </c>
      <c r="F1400" s="385">
        <v>24</v>
      </c>
      <c r="G1400" s="444">
        <v>23</v>
      </c>
      <c r="H1400" s="445">
        <v>48</v>
      </c>
      <c r="I1400" s="446">
        <v>71</v>
      </c>
      <c r="J1400" s="444">
        <v>6</v>
      </c>
      <c r="K1400" s="445">
        <v>15</v>
      </c>
      <c r="L1400" s="446">
        <v>21</v>
      </c>
      <c r="M1400" s="77">
        <v>2</v>
      </c>
      <c r="N1400" s="77">
        <v>182</v>
      </c>
      <c r="O1400" s="211"/>
      <c r="P1400" s="31" t="e">
        <v>#REF!</v>
      </c>
      <c r="Q1400" s="5" t="e">
        <v>#REF!</v>
      </c>
      <c r="R1400" s="4" t="e">
        <v>#REF!</v>
      </c>
      <c r="S1400" s="4" t="e">
        <v>#REF!</v>
      </c>
      <c r="T1400" s="5" t="e">
        <v>#REF!</v>
      </c>
      <c r="U1400" s="4" t="e">
        <v>#REF!</v>
      </c>
      <c r="V1400" s="4" t="e">
        <v>#REF!</v>
      </c>
      <c r="W1400" s="6" t="e">
        <v>#REF!</v>
      </c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485"/>
    </row>
    <row r="1401" spans="1:34" s="191" customFormat="1" ht="12" hidden="1" customHeight="1" x14ac:dyDescent="0.2">
      <c r="A1401" s="309">
        <v>1</v>
      </c>
      <c r="B1401" s="23"/>
      <c r="C1401" s="310" t="s">
        <v>51</v>
      </c>
      <c r="D1401" s="11" t="s">
        <v>114</v>
      </c>
      <c r="E1401" s="503">
        <v>1985</v>
      </c>
      <c r="F1401" s="385">
        <v>25</v>
      </c>
      <c r="G1401" s="444">
        <v>20</v>
      </c>
      <c r="H1401" s="445">
        <v>33</v>
      </c>
      <c r="I1401" s="446">
        <v>53</v>
      </c>
      <c r="J1401" s="444">
        <v>26</v>
      </c>
      <c r="K1401" s="445">
        <v>43</v>
      </c>
      <c r="L1401" s="446">
        <v>69</v>
      </c>
      <c r="M1401" s="77">
        <v>18</v>
      </c>
      <c r="N1401" s="77">
        <v>233</v>
      </c>
      <c r="O1401" s="211"/>
      <c r="P1401" s="31" t="e">
        <v>#REF!</v>
      </c>
      <c r="Q1401" s="5" t="e">
        <v>#REF!</v>
      </c>
      <c r="R1401" s="4" t="e">
        <v>#REF!</v>
      </c>
      <c r="S1401" s="4" t="e">
        <v>#REF!</v>
      </c>
      <c r="T1401" s="5" t="e">
        <v>#REF!</v>
      </c>
      <c r="U1401" s="4" t="e">
        <v>#REF!</v>
      </c>
      <c r="V1401" s="4" t="e">
        <v>#REF!</v>
      </c>
      <c r="W1401" s="6" t="e">
        <v>#REF!</v>
      </c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485"/>
    </row>
    <row r="1402" spans="1:34" s="191" customFormat="1" ht="12" hidden="1" customHeight="1" x14ac:dyDescent="0.2">
      <c r="A1402" s="309">
        <v>1</v>
      </c>
      <c r="B1402" s="23"/>
      <c r="C1402" s="310" t="s">
        <v>51</v>
      </c>
      <c r="D1402" s="11" t="s">
        <v>114</v>
      </c>
      <c r="E1402" s="503">
        <v>1986</v>
      </c>
      <c r="F1402" s="385">
        <v>26</v>
      </c>
      <c r="G1402" s="444">
        <v>47</v>
      </c>
      <c r="H1402" s="445">
        <v>51</v>
      </c>
      <c r="I1402" s="446">
        <v>98</v>
      </c>
      <c r="J1402" s="444">
        <v>13</v>
      </c>
      <c r="K1402" s="445">
        <v>45</v>
      </c>
      <c r="L1402" s="446">
        <v>58</v>
      </c>
      <c r="M1402" s="77">
        <v>12</v>
      </c>
      <c r="N1402" s="77">
        <v>279</v>
      </c>
      <c r="O1402" s="211"/>
      <c r="P1402" s="31" t="e">
        <v>#REF!</v>
      </c>
      <c r="Q1402" s="5" t="e">
        <v>#REF!</v>
      </c>
      <c r="R1402" s="4" t="e">
        <v>#REF!</v>
      </c>
      <c r="S1402" s="4" t="e">
        <v>#REF!</v>
      </c>
      <c r="T1402" s="5" t="e">
        <v>#REF!</v>
      </c>
      <c r="U1402" s="4" t="e">
        <v>#REF!</v>
      </c>
      <c r="V1402" s="4" t="e">
        <v>#REF!</v>
      </c>
      <c r="W1402" s="6" t="e">
        <v>#REF!</v>
      </c>
      <c r="X1402" s="23"/>
      <c r="Y1402" s="23"/>
      <c r="Z1402" s="23"/>
      <c r="AA1402" s="23"/>
      <c r="AB1402" s="23"/>
      <c r="AC1402" s="23"/>
      <c r="AD1402" s="23"/>
      <c r="AE1402" s="23"/>
      <c r="AF1402" s="23"/>
      <c r="AG1402" s="23"/>
      <c r="AH1402" s="485"/>
    </row>
    <row r="1403" spans="1:34" s="191" customFormat="1" ht="12" hidden="1" customHeight="1" x14ac:dyDescent="0.2">
      <c r="A1403" s="309">
        <v>1</v>
      </c>
      <c r="B1403" s="23"/>
      <c r="C1403" s="310" t="s">
        <v>51</v>
      </c>
      <c r="D1403" s="11" t="s">
        <v>114</v>
      </c>
      <c r="E1403" s="503">
        <v>1987</v>
      </c>
      <c r="F1403" s="385">
        <v>27</v>
      </c>
      <c r="G1403" s="444">
        <v>56</v>
      </c>
      <c r="H1403" s="445">
        <v>43</v>
      </c>
      <c r="I1403" s="446">
        <v>99</v>
      </c>
      <c r="J1403" s="444">
        <v>22</v>
      </c>
      <c r="K1403" s="445">
        <v>25</v>
      </c>
      <c r="L1403" s="446">
        <v>47</v>
      </c>
      <c r="M1403" s="77">
        <v>13</v>
      </c>
      <c r="N1403" s="77">
        <v>313</v>
      </c>
      <c r="O1403" s="211"/>
      <c r="P1403" s="31" t="e">
        <v>#REF!</v>
      </c>
      <c r="Q1403" s="5" t="e">
        <v>#REF!</v>
      </c>
      <c r="R1403" s="4" t="e">
        <v>#REF!</v>
      </c>
      <c r="S1403" s="4" t="e">
        <v>#REF!</v>
      </c>
      <c r="T1403" s="5" t="e">
        <v>#REF!</v>
      </c>
      <c r="U1403" s="4" t="e">
        <v>#REF!</v>
      </c>
      <c r="V1403" s="4" t="e">
        <v>#REF!</v>
      </c>
      <c r="W1403" s="6" t="e">
        <v>#REF!</v>
      </c>
      <c r="X1403" s="23"/>
      <c r="Y1403" s="23" t="e">
        <v>#REF!</v>
      </c>
      <c r="Z1403" s="23" t="e">
        <v>#REF!</v>
      </c>
      <c r="AA1403" s="23" t="e">
        <v>#REF!</v>
      </c>
      <c r="AB1403" s="23" t="e">
        <v>#REF!</v>
      </c>
      <c r="AC1403" s="23" t="e">
        <v>#REF!</v>
      </c>
      <c r="AD1403" s="23" t="e">
        <v>#REF!</v>
      </c>
      <c r="AE1403" s="23" t="e">
        <v>#REF!</v>
      </c>
      <c r="AF1403" s="23" t="e">
        <v>#REF!</v>
      </c>
      <c r="AG1403" s="23" t="e">
        <v>#REF!</v>
      </c>
      <c r="AH1403" s="485"/>
    </row>
    <row r="1404" spans="1:34" s="191" customFormat="1" ht="12" hidden="1" customHeight="1" x14ac:dyDescent="0.2">
      <c r="A1404" s="309">
        <v>1</v>
      </c>
      <c r="B1404" s="23"/>
      <c r="C1404" s="310" t="s">
        <v>51</v>
      </c>
      <c r="D1404" s="11" t="s">
        <v>114</v>
      </c>
      <c r="E1404" s="503">
        <v>1988</v>
      </c>
      <c r="F1404" s="386">
        <v>28</v>
      </c>
      <c r="G1404" s="444">
        <v>43</v>
      </c>
      <c r="H1404" s="445">
        <v>87</v>
      </c>
      <c r="I1404" s="446">
        <v>130</v>
      </c>
      <c r="J1404" s="112">
        <v>50</v>
      </c>
      <c r="K1404" s="445">
        <v>46</v>
      </c>
      <c r="L1404" s="446">
        <v>96</v>
      </c>
      <c r="M1404" s="77">
        <v>16</v>
      </c>
      <c r="N1404" s="77">
        <v>393</v>
      </c>
      <c r="O1404" s="211"/>
      <c r="P1404" s="26"/>
      <c r="Q1404" s="5"/>
      <c r="R1404" s="4"/>
      <c r="S1404" s="4"/>
      <c r="T1404" s="5"/>
      <c r="U1404" s="4"/>
      <c r="V1404" s="4"/>
      <c r="W1404" s="6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23"/>
      <c r="AH1404" s="485"/>
    </row>
    <row r="1405" spans="1:34" s="191" customFormat="1" ht="12" hidden="1" customHeight="1" x14ac:dyDescent="0.2">
      <c r="A1405" s="309">
        <v>1</v>
      </c>
      <c r="B1405" s="23"/>
      <c r="C1405" s="310" t="s">
        <v>51</v>
      </c>
      <c r="D1405" s="11" t="s">
        <v>114</v>
      </c>
      <c r="E1405" s="503">
        <v>1989</v>
      </c>
      <c r="F1405" s="385">
        <v>29</v>
      </c>
      <c r="G1405" s="444">
        <v>74</v>
      </c>
      <c r="H1405" s="445">
        <v>23</v>
      </c>
      <c r="I1405" s="446">
        <v>97</v>
      </c>
      <c r="J1405" s="444">
        <v>23</v>
      </c>
      <c r="K1405" s="445">
        <v>29</v>
      </c>
      <c r="L1405" s="446">
        <v>52</v>
      </c>
      <c r="M1405" s="77">
        <v>7</v>
      </c>
      <c r="N1405" s="77">
        <v>436</v>
      </c>
      <c r="O1405" s="211"/>
      <c r="P1405" s="26"/>
      <c r="Q1405" s="5"/>
      <c r="R1405" s="4"/>
      <c r="S1405" s="4"/>
      <c r="T1405" s="5"/>
      <c r="U1405" s="4"/>
      <c r="V1405" s="4"/>
      <c r="W1405" s="6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485"/>
    </row>
    <row r="1406" spans="1:34" s="191" customFormat="1" ht="12" hidden="1" customHeight="1" x14ac:dyDescent="0.2">
      <c r="A1406" s="309">
        <v>1</v>
      </c>
      <c r="B1406" s="23"/>
      <c r="C1406" s="310" t="s">
        <v>51</v>
      </c>
      <c r="D1406" s="11" t="s">
        <v>114</v>
      </c>
      <c r="E1406" s="503">
        <v>1990</v>
      </c>
      <c r="F1406" s="386">
        <v>30</v>
      </c>
      <c r="G1406" s="62">
        <v>100</v>
      </c>
      <c r="H1406" s="95">
        <v>51</v>
      </c>
      <c r="I1406" s="96">
        <v>151</v>
      </c>
      <c r="J1406" s="62">
        <v>40</v>
      </c>
      <c r="K1406" s="95">
        <v>43</v>
      </c>
      <c r="L1406" s="96">
        <v>83</v>
      </c>
      <c r="M1406" s="75">
        <v>19</v>
      </c>
      <c r="N1406" s="76">
        <v>502</v>
      </c>
      <c r="O1406" s="211"/>
      <c r="P1406" s="26"/>
      <c r="Q1406" s="5"/>
      <c r="R1406" s="4"/>
      <c r="S1406" s="4"/>
      <c r="T1406" s="5"/>
      <c r="U1406" s="4"/>
      <c r="V1406" s="4"/>
      <c r="W1406" s="6"/>
      <c r="X1406" s="23"/>
      <c r="Y1406" s="23"/>
      <c r="Z1406" s="23"/>
      <c r="AA1406" s="23"/>
      <c r="AB1406" s="23"/>
      <c r="AC1406" s="23"/>
      <c r="AD1406" s="23"/>
      <c r="AE1406" s="23"/>
      <c r="AF1406" s="23"/>
      <c r="AG1406" s="23"/>
      <c r="AH1406" s="485"/>
    </row>
    <row r="1407" spans="1:34" s="191" customFormat="1" ht="12" hidden="1" customHeight="1" x14ac:dyDescent="0.2">
      <c r="A1407" s="309">
        <v>1</v>
      </c>
      <c r="B1407" s="23"/>
      <c r="C1407" s="310" t="s">
        <v>51</v>
      </c>
      <c r="D1407" s="11" t="s">
        <v>114</v>
      </c>
      <c r="E1407" s="503">
        <v>1991</v>
      </c>
      <c r="F1407" s="385">
        <v>31</v>
      </c>
      <c r="G1407" s="62">
        <v>39</v>
      </c>
      <c r="H1407" s="95">
        <v>0</v>
      </c>
      <c r="I1407" s="96">
        <v>39</v>
      </c>
      <c r="J1407" s="62">
        <v>43</v>
      </c>
      <c r="K1407" s="95">
        <v>24</v>
      </c>
      <c r="L1407" s="96">
        <v>67</v>
      </c>
      <c r="M1407" s="75">
        <v>25</v>
      </c>
      <c r="N1407" s="76">
        <v>599</v>
      </c>
      <c r="O1407" s="211"/>
      <c r="P1407" s="26"/>
      <c r="Q1407" s="5"/>
      <c r="R1407" s="4"/>
      <c r="S1407" s="4"/>
      <c r="T1407" s="5"/>
      <c r="U1407" s="4"/>
      <c r="V1407" s="4"/>
      <c r="W1407" s="6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23"/>
      <c r="AH1407" s="485"/>
    </row>
    <row r="1408" spans="1:34" s="191" customFormat="1" ht="12" hidden="1" customHeight="1" x14ac:dyDescent="0.2">
      <c r="A1408" s="309">
        <v>1</v>
      </c>
      <c r="B1408" s="23"/>
      <c r="C1408" s="310" t="s">
        <v>51</v>
      </c>
      <c r="D1408" s="11" t="s">
        <v>114</v>
      </c>
      <c r="E1408" s="503">
        <v>1992</v>
      </c>
      <c r="F1408" s="386">
        <v>32</v>
      </c>
      <c r="G1408" s="62">
        <v>67</v>
      </c>
      <c r="H1408" s="95">
        <v>58</v>
      </c>
      <c r="I1408" s="96">
        <v>152</v>
      </c>
      <c r="J1408" s="62">
        <v>61</v>
      </c>
      <c r="K1408" s="95">
        <v>83</v>
      </c>
      <c r="L1408" s="96">
        <v>144</v>
      </c>
      <c r="M1408" s="75">
        <v>45</v>
      </c>
      <c r="N1408" s="76">
        <v>698</v>
      </c>
      <c r="O1408" s="211"/>
      <c r="P1408" s="26"/>
      <c r="Q1408" s="5"/>
      <c r="R1408" s="4"/>
      <c r="S1408" s="4"/>
      <c r="T1408" s="5"/>
      <c r="U1408" s="4"/>
      <c r="V1408" s="4"/>
      <c r="W1408" s="6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485"/>
    </row>
    <row r="1409" spans="1:34" s="191" customFormat="1" ht="12" hidden="1" customHeight="1" thickBot="1" x14ac:dyDescent="0.25">
      <c r="A1409" s="309">
        <v>1</v>
      </c>
      <c r="B1409" s="23"/>
      <c r="C1409" s="310" t="s">
        <v>51</v>
      </c>
      <c r="D1409" s="11" t="s">
        <v>114</v>
      </c>
      <c r="E1409" s="503">
        <v>1993</v>
      </c>
      <c r="F1409" s="387">
        <v>33</v>
      </c>
      <c r="G1409" s="62">
        <v>65</v>
      </c>
      <c r="H1409" s="95">
        <v>94</v>
      </c>
      <c r="I1409" s="96">
        <v>159</v>
      </c>
      <c r="J1409" s="62">
        <v>94</v>
      </c>
      <c r="K1409" s="95">
        <v>49</v>
      </c>
      <c r="L1409" s="96">
        <v>143</v>
      </c>
      <c r="M1409" s="75">
        <v>50</v>
      </c>
      <c r="N1409" s="76">
        <v>791</v>
      </c>
      <c r="O1409" s="211"/>
      <c r="P1409" s="26"/>
      <c r="Q1409" s="5"/>
      <c r="R1409" s="4"/>
      <c r="S1409" s="4"/>
      <c r="T1409" s="5"/>
      <c r="U1409" s="4"/>
      <c r="V1409" s="4"/>
      <c r="W1409" s="6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485"/>
    </row>
    <row r="1410" spans="1:34" s="191" customFormat="1" ht="12" hidden="1" customHeight="1" x14ac:dyDescent="0.2">
      <c r="A1410" s="309">
        <v>1</v>
      </c>
      <c r="B1410" s="23"/>
      <c r="C1410" s="310" t="s">
        <v>51</v>
      </c>
      <c r="D1410" s="11" t="s">
        <v>114</v>
      </c>
      <c r="E1410" s="503">
        <v>1994</v>
      </c>
      <c r="F1410" s="385">
        <v>17</v>
      </c>
      <c r="G1410" s="62">
        <v>76</v>
      </c>
      <c r="H1410" s="95">
        <v>164</v>
      </c>
      <c r="I1410" s="96">
        <v>240</v>
      </c>
      <c r="J1410" s="62">
        <v>53</v>
      </c>
      <c r="K1410" s="95">
        <v>31</v>
      </c>
      <c r="L1410" s="96">
        <v>84</v>
      </c>
      <c r="M1410" s="75">
        <v>90</v>
      </c>
      <c r="N1410" s="76">
        <v>785</v>
      </c>
      <c r="O1410" s="211"/>
      <c r="P1410" s="26"/>
      <c r="Q1410" s="5"/>
      <c r="R1410" s="4"/>
      <c r="S1410" s="4"/>
      <c r="T1410" s="5"/>
      <c r="U1410" s="4"/>
      <c r="V1410" s="4"/>
      <c r="W1410" s="6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23"/>
      <c r="AH1410" s="485"/>
    </row>
    <row r="1411" spans="1:34" s="191" customFormat="1" ht="12" hidden="1" customHeight="1" x14ac:dyDescent="0.2">
      <c r="A1411" s="309">
        <v>1</v>
      </c>
      <c r="B1411" s="23"/>
      <c r="C1411" s="310" t="s">
        <v>51</v>
      </c>
      <c r="D1411" s="11" t="s">
        <v>114</v>
      </c>
      <c r="E1411" s="503">
        <v>1995</v>
      </c>
      <c r="F1411" s="385">
        <v>18</v>
      </c>
      <c r="G1411" s="62">
        <v>64</v>
      </c>
      <c r="H1411" s="95">
        <v>141</v>
      </c>
      <c r="I1411" s="96">
        <v>205</v>
      </c>
      <c r="J1411" s="62">
        <v>76</v>
      </c>
      <c r="K1411" s="95">
        <v>164</v>
      </c>
      <c r="L1411" s="96">
        <v>240</v>
      </c>
      <c r="M1411" s="75">
        <v>41</v>
      </c>
      <c r="N1411" s="76">
        <v>984</v>
      </c>
      <c r="O1411" s="211"/>
      <c r="P1411" s="26"/>
      <c r="Q1411" s="5"/>
      <c r="R1411" s="4"/>
      <c r="S1411" s="4"/>
      <c r="T1411" s="5"/>
      <c r="U1411" s="4"/>
      <c r="V1411" s="4"/>
      <c r="W1411" s="6"/>
      <c r="X1411" s="23"/>
      <c r="Y1411" s="23"/>
      <c r="Z1411" s="23"/>
      <c r="AA1411" s="23"/>
      <c r="AB1411" s="23"/>
      <c r="AC1411" s="23"/>
      <c r="AD1411" s="23"/>
      <c r="AE1411" s="23"/>
      <c r="AF1411" s="23"/>
      <c r="AG1411" s="23"/>
      <c r="AH1411" s="485"/>
    </row>
    <row r="1412" spans="1:34" s="191" customFormat="1" ht="12" hidden="1" customHeight="1" x14ac:dyDescent="0.2">
      <c r="A1412" s="309">
        <v>1</v>
      </c>
      <c r="B1412" s="23"/>
      <c r="C1412" s="310" t="s">
        <v>51</v>
      </c>
      <c r="D1412" s="11" t="s">
        <v>114</v>
      </c>
      <c r="E1412" s="503">
        <v>1996</v>
      </c>
      <c r="F1412" s="385">
        <v>19</v>
      </c>
      <c r="G1412" s="62">
        <v>82</v>
      </c>
      <c r="H1412" s="95">
        <v>126</v>
      </c>
      <c r="I1412" s="96">
        <v>208</v>
      </c>
      <c r="J1412" s="62">
        <v>62</v>
      </c>
      <c r="K1412" s="95">
        <v>106</v>
      </c>
      <c r="L1412" s="96">
        <v>168</v>
      </c>
      <c r="M1412" s="75">
        <v>48</v>
      </c>
      <c r="N1412" s="76">
        <v>1104</v>
      </c>
      <c r="O1412" s="211"/>
      <c r="P1412" s="26"/>
      <c r="Q1412" s="5"/>
      <c r="R1412" s="4"/>
      <c r="S1412" s="4"/>
      <c r="T1412" s="5"/>
      <c r="U1412" s="4"/>
      <c r="V1412" s="4"/>
      <c r="W1412" s="6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485"/>
    </row>
    <row r="1413" spans="1:34" s="191" customFormat="1" ht="12" hidden="1" customHeight="1" x14ac:dyDescent="0.2">
      <c r="A1413" s="309">
        <v>1</v>
      </c>
      <c r="B1413" s="23"/>
      <c r="C1413" s="310" t="s">
        <v>51</v>
      </c>
      <c r="D1413" s="11" t="s">
        <v>114</v>
      </c>
      <c r="E1413" s="503">
        <v>1997</v>
      </c>
      <c r="F1413" s="385">
        <v>20</v>
      </c>
      <c r="G1413" s="62">
        <v>60</v>
      </c>
      <c r="H1413" s="95">
        <v>157</v>
      </c>
      <c r="I1413" s="96">
        <v>217</v>
      </c>
      <c r="J1413" s="62">
        <v>68</v>
      </c>
      <c r="K1413" s="95">
        <v>147</v>
      </c>
      <c r="L1413" s="96">
        <v>215</v>
      </c>
      <c r="M1413" s="75">
        <v>65</v>
      </c>
      <c r="N1413" s="76">
        <v>1276</v>
      </c>
      <c r="O1413" s="211"/>
      <c r="P1413" s="26"/>
      <c r="Q1413" s="5"/>
      <c r="R1413" s="4"/>
      <c r="S1413" s="4"/>
      <c r="T1413" s="5"/>
      <c r="U1413" s="4"/>
      <c r="V1413" s="4"/>
      <c r="W1413" s="6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485"/>
    </row>
    <row r="1414" spans="1:34" s="191" customFormat="1" ht="12" hidden="1" customHeight="1" x14ac:dyDescent="0.2">
      <c r="A1414" s="309">
        <v>1</v>
      </c>
      <c r="B1414" s="23"/>
      <c r="C1414" s="310" t="s">
        <v>51</v>
      </c>
      <c r="D1414" s="11" t="s">
        <v>114</v>
      </c>
      <c r="E1414" s="503">
        <v>1998</v>
      </c>
      <c r="F1414" s="385">
        <v>21</v>
      </c>
      <c r="G1414" s="62">
        <v>78</v>
      </c>
      <c r="H1414" s="95">
        <v>192</v>
      </c>
      <c r="I1414" s="96">
        <v>270</v>
      </c>
      <c r="J1414" s="62">
        <v>65</v>
      </c>
      <c r="K1414" s="95">
        <v>124</v>
      </c>
      <c r="L1414" s="96">
        <v>189</v>
      </c>
      <c r="M1414" s="76">
        <v>29</v>
      </c>
      <c r="N1414" s="76">
        <v>1436</v>
      </c>
      <c r="O1414" s="211"/>
      <c r="P1414" s="26"/>
      <c r="Q1414" s="5"/>
      <c r="R1414" s="4"/>
      <c r="S1414" s="4"/>
      <c r="T1414" s="5"/>
      <c r="U1414" s="4"/>
      <c r="V1414" s="4"/>
      <c r="W1414" s="6"/>
      <c r="X1414" s="23"/>
      <c r="Y1414" s="23"/>
      <c r="Z1414" s="23"/>
      <c r="AA1414" s="23"/>
      <c r="AB1414" s="23"/>
      <c r="AC1414" s="23"/>
      <c r="AD1414" s="23"/>
      <c r="AE1414" s="23"/>
      <c r="AF1414" s="23"/>
      <c r="AG1414" s="23"/>
      <c r="AH1414" s="485"/>
    </row>
    <row r="1415" spans="1:34" s="191" customFormat="1" ht="12" hidden="1" customHeight="1" x14ac:dyDescent="0.2">
      <c r="A1415" s="309">
        <v>1</v>
      </c>
      <c r="B1415" s="23"/>
      <c r="C1415" s="310" t="s">
        <v>51</v>
      </c>
      <c r="D1415" s="11" t="s">
        <v>114</v>
      </c>
      <c r="E1415" s="503">
        <v>1999</v>
      </c>
      <c r="F1415" s="385">
        <v>22</v>
      </c>
      <c r="G1415" s="62">
        <v>53</v>
      </c>
      <c r="H1415" s="95">
        <v>153</v>
      </c>
      <c r="I1415" s="96">
        <v>206</v>
      </c>
      <c r="J1415" s="62">
        <v>58</v>
      </c>
      <c r="K1415" s="95">
        <v>162</v>
      </c>
      <c r="L1415" s="96">
        <v>220</v>
      </c>
      <c r="M1415" s="76">
        <v>104</v>
      </c>
      <c r="N1415" s="76">
        <v>1552</v>
      </c>
      <c r="O1415" s="211"/>
      <c r="P1415" s="26"/>
      <c r="Q1415" s="5"/>
      <c r="R1415" s="4"/>
      <c r="S1415" s="4"/>
      <c r="T1415" s="5"/>
      <c r="U1415" s="4"/>
      <c r="V1415" s="4"/>
      <c r="W1415" s="6"/>
      <c r="X1415" s="23"/>
      <c r="Y1415" s="23"/>
      <c r="Z1415" s="23"/>
      <c r="AA1415" s="23"/>
      <c r="AB1415" s="23"/>
      <c r="AC1415" s="23"/>
      <c r="AD1415" s="23"/>
      <c r="AE1415" s="23"/>
      <c r="AF1415" s="23"/>
      <c r="AG1415" s="23"/>
      <c r="AH1415" s="485"/>
    </row>
    <row r="1416" spans="1:34" s="191" customFormat="1" ht="12" hidden="1" customHeight="1" x14ac:dyDescent="0.2">
      <c r="A1416" s="309">
        <v>1</v>
      </c>
      <c r="B1416" s="23"/>
      <c r="C1416" s="310" t="s">
        <v>51</v>
      </c>
      <c r="D1416" s="11" t="s">
        <v>114</v>
      </c>
      <c r="E1416" s="503">
        <v>2000</v>
      </c>
      <c r="F1416" s="385">
        <v>23</v>
      </c>
      <c r="G1416" s="62">
        <v>44</v>
      </c>
      <c r="H1416" s="95">
        <v>174</v>
      </c>
      <c r="I1416" s="96">
        <v>218</v>
      </c>
      <c r="J1416" s="62">
        <v>60</v>
      </c>
      <c r="K1416" s="95">
        <v>110</v>
      </c>
      <c r="L1416" s="96">
        <v>170</v>
      </c>
      <c r="M1416" s="76">
        <v>51</v>
      </c>
      <c r="N1416" s="76">
        <v>1671</v>
      </c>
      <c r="O1416" s="211"/>
      <c r="P1416" s="26"/>
      <c r="Q1416" s="5"/>
      <c r="R1416" s="4"/>
      <c r="S1416" s="4"/>
      <c r="T1416" s="5"/>
      <c r="U1416" s="4"/>
      <c r="V1416" s="4"/>
      <c r="W1416" s="6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485"/>
    </row>
    <row r="1417" spans="1:34" s="191" customFormat="1" ht="12" hidden="1" customHeight="1" x14ac:dyDescent="0.2">
      <c r="A1417" s="309">
        <v>1</v>
      </c>
      <c r="B1417" s="23"/>
      <c r="C1417" s="310" t="s">
        <v>51</v>
      </c>
      <c r="D1417" s="11" t="s">
        <v>114</v>
      </c>
      <c r="E1417" s="503">
        <v>2001</v>
      </c>
      <c r="F1417" s="385">
        <v>24</v>
      </c>
      <c r="G1417" s="62">
        <v>75</v>
      </c>
      <c r="H1417" s="95">
        <v>148</v>
      </c>
      <c r="I1417" s="96">
        <v>223</v>
      </c>
      <c r="J1417" s="62">
        <v>39</v>
      </c>
      <c r="K1417" s="95">
        <v>127</v>
      </c>
      <c r="L1417" s="96">
        <v>166</v>
      </c>
      <c r="M1417" s="76">
        <v>119</v>
      </c>
      <c r="N1417" s="76">
        <v>1718</v>
      </c>
      <c r="O1417" s="211"/>
      <c r="P1417" s="26"/>
      <c r="Q1417" s="5"/>
      <c r="R1417" s="4"/>
      <c r="S1417" s="4"/>
      <c r="T1417" s="5"/>
      <c r="U1417" s="4"/>
      <c r="V1417" s="4"/>
      <c r="W1417" s="6"/>
      <c r="X1417" s="23"/>
      <c r="Y1417" s="23"/>
      <c r="Z1417" s="23"/>
      <c r="AA1417" s="23"/>
      <c r="AB1417" s="23"/>
      <c r="AC1417" s="23"/>
      <c r="AD1417" s="23"/>
      <c r="AE1417" s="23"/>
      <c r="AF1417" s="23"/>
      <c r="AG1417" s="23"/>
      <c r="AH1417" s="485"/>
    </row>
    <row r="1418" spans="1:34" s="191" customFormat="1" ht="12" hidden="1" customHeight="1" x14ac:dyDescent="0.2">
      <c r="A1418" s="309">
        <v>1</v>
      </c>
      <c r="B1418" s="23"/>
      <c r="C1418" s="310" t="s">
        <v>51</v>
      </c>
      <c r="D1418" s="11" t="s">
        <v>114</v>
      </c>
      <c r="E1418" s="503">
        <v>2002</v>
      </c>
      <c r="F1418" s="385">
        <v>25</v>
      </c>
      <c r="G1418" s="62">
        <v>93</v>
      </c>
      <c r="H1418" s="95">
        <v>204</v>
      </c>
      <c r="I1418" s="96">
        <v>297</v>
      </c>
      <c r="J1418" s="62">
        <v>67</v>
      </c>
      <c r="K1418" s="95">
        <v>129</v>
      </c>
      <c r="L1418" s="96">
        <v>196</v>
      </c>
      <c r="M1418" s="76">
        <v>131</v>
      </c>
      <c r="N1418" s="76">
        <v>1783</v>
      </c>
      <c r="O1418" s="211"/>
      <c r="P1418" s="26"/>
      <c r="Q1418" s="5"/>
      <c r="R1418" s="4"/>
      <c r="S1418" s="4"/>
      <c r="T1418" s="5"/>
      <c r="U1418" s="4"/>
      <c r="V1418" s="4"/>
      <c r="W1418" s="6"/>
      <c r="X1418" s="23"/>
      <c r="Y1418" s="23"/>
      <c r="Z1418" s="23"/>
      <c r="AA1418" s="23"/>
      <c r="AB1418" s="23"/>
      <c r="AC1418" s="23"/>
      <c r="AD1418" s="23"/>
      <c r="AE1418" s="23"/>
      <c r="AF1418" s="23"/>
      <c r="AG1418" s="23"/>
      <c r="AH1418" s="485"/>
    </row>
    <row r="1419" spans="1:34" s="191" customFormat="1" ht="12" hidden="1" customHeight="1" x14ac:dyDescent="0.2">
      <c r="A1419" s="309">
        <v>1</v>
      </c>
      <c r="B1419" s="23"/>
      <c r="C1419" s="310" t="s">
        <v>51</v>
      </c>
      <c r="D1419" s="11" t="s">
        <v>114</v>
      </c>
      <c r="E1419" s="503">
        <v>2003</v>
      </c>
      <c r="F1419" s="385">
        <v>26</v>
      </c>
      <c r="G1419" s="62">
        <v>94</v>
      </c>
      <c r="H1419" s="95">
        <v>250</v>
      </c>
      <c r="I1419" s="96">
        <v>344</v>
      </c>
      <c r="J1419" s="62">
        <v>69</v>
      </c>
      <c r="K1419" s="95">
        <v>124</v>
      </c>
      <c r="L1419" s="96">
        <v>193</v>
      </c>
      <c r="M1419" s="76">
        <v>240</v>
      </c>
      <c r="N1419" s="73">
        <v>1887</v>
      </c>
      <c r="O1419" s="211" t="s">
        <v>5</v>
      </c>
      <c r="P1419" s="26"/>
      <c r="Q1419" s="5"/>
      <c r="R1419" s="4"/>
      <c r="S1419" s="4"/>
      <c r="T1419" s="5"/>
      <c r="U1419" s="4"/>
      <c r="V1419" s="4"/>
      <c r="W1419" s="6"/>
      <c r="X1419" s="23"/>
      <c r="Y1419" s="23"/>
      <c r="Z1419" s="23"/>
      <c r="AA1419" s="23"/>
      <c r="AB1419" s="23"/>
      <c r="AC1419" s="23"/>
      <c r="AD1419" s="23"/>
      <c r="AE1419" s="23"/>
      <c r="AF1419" s="23"/>
      <c r="AG1419" s="23"/>
      <c r="AH1419" s="485"/>
    </row>
    <row r="1420" spans="1:34" s="191" customFormat="1" ht="12" hidden="1" customHeight="1" x14ac:dyDescent="0.2">
      <c r="A1420" s="309">
        <v>1</v>
      </c>
      <c r="B1420" s="15"/>
      <c r="C1420" s="310" t="s">
        <v>51</v>
      </c>
      <c r="D1420" s="11" t="s">
        <v>114</v>
      </c>
      <c r="E1420" s="503">
        <v>2004</v>
      </c>
      <c r="F1420" s="385">
        <v>27</v>
      </c>
      <c r="G1420" s="89">
        <v>86</v>
      </c>
      <c r="H1420" s="90">
        <v>226</v>
      </c>
      <c r="I1420" s="91">
        <v>312</v>
      </c>
      <c r="J1420" s="89">
        <v>79</v>
      </c>
      <c r="K1420" s="90">
        <v>198</v>
      </c>
      <c r="L1420" s="91">
        <v>277</v>
      </c>
      <c r="M1420" s="75">
        <v>294</v>
      </c>
      <c r="N1420" s="75">
        <v>1870</v>
      </c>
      <c r="O1420" s="448"/>
      <c r="P1420" s="34"/>
      <c r="Q1420" s="13"/>
      <c r="R1420" s="12"/>
      <c r="S1420" s="12"/>
      <c r="T1420" s="13"/>
      <c r="U1420" s="12"/>
      <c r="V1420" s="12"/>
      <c r="W1420" s="14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485"/>
    </row>
    <row r="1421" spans="1:34" s="191" customFormat="1" ht="12" hidden="1" customHeight="1" x14ac:dyDescent="0.2">
      <c r="A1421" s="309">
        <v>1</v>
      </c>
      <c r="B1421" s="15"/>
      <c r="C1421" s="310" t="s">
        <v>51</v>
      </c>
      <c r="D1421" s="3" t="s">
        <v>245</v>
      </c>
      <c r="E1421" s="502">
        <v>2006</v>
      </c>
      <c r="F1421" s="190" t="e">
        <f>SUM(#REF!,#REF!,#REF!,#REF!,#REF!,#REF!,#REF!,#REF!)</f>
        <v>#REF!</v>
      </c>
      <c r="G1421" s="89">
        <v>48</v>
      </c>
      <c r="H1421" s="90">
        <v>114</v>
      </c>
      <c r="I1421" s="91">
        <v>162</v>
      </c>
      <c r="J1421" s="89">
        <v>50</v>
      </c>
      <c r="K1421" s="90">
        <v>85</v>
      </c>
      <c r="L1421" s="91">
        <v>135</v>
      </c>
      <c r="M1421" s="75">
        <v>151</v>
      </c>
      <c r="N1421" s="75">
        <v>1866</v>
      </c>
      <c r="O1421" s="448"/>
      <c r="P1421" s="34"/>
      <c r="Q1421" s="13"/>
      <c r="R1421" s="12"/>
      <c r="S1421" s="12"/>
      <c r="T1421" s="13"/>
      <c r="U1421" s="12"/>
      <c r="V1421" s="12"/>
      <c r="W1421" s="14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485"/>
    </row>
    <row r="1422" spans="1:34" s="191" customFormat="1" ht="12" hidden="1" customHeight="1" x14ac:dyDescent="0.2">
      <c r="A1422" s="309">
        <v>1</v>
      </c>
      <c r="B1422" s="15"/>
      <c r="C1422" s="310" t="s">
        <v>51</v>
      </c>
      <c r="D1422" s="3" t="s">
        <v>245</v>
      </c>
      <c r="E1422" s="502">
        <v>2007</v>
      </c>
      <c r="F1422" s="190">
        <f>SUM(G1250,G1274,G1292,G1322,G1352,G1372,G1382,G1421)</f>
        <v>1167</v>
      </c>
      <c r="G1422" s="89">
        <v>130</v>
      </c>
      <c r="H1422" s="90">
        <v>198</v>
      </c>
      <c r="I1422" s="91">
        <v>328</v>
      </c>
      <c r="J1422" s="89">
        <v>76</v>
      </c>
      <c r="K1422" s="90">
        <v>149</v>
      </c>
      <c r="L1422" s="91">
        <v>225</v>
      </c>
      <c r="M1422" s="75">
        <v>141</v>
      </c>
      <c r="N1422" s="75">
        <v>1950</v>
      </c>
      <c r="O1422" s="448"/>
      <c r="P1422" s="34"/>
      <c r="Q1422" s="13"/>
      <c r="R1422" s="12"/>
      <c r="S1422" s="12"/>
      <c r="T1422" s="13"/>
      <c r="U1422" s="12"/>
      <c r="V1422" s="12"/>
      <c r="W1422" s="14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485"/>
    </row>
    <row r="1423" spans="1:34" s="191" customFormat="1" ht="12" hidden="1" customHeight="1" x14ac:dyDescent="0.2">
      <c r="A1423" s="309">
        <v>1</v>
      </c>
      <c r="B1423" s="15"/>
      <c r="C1423" s="310" t="s">
        <v>51</v>
      </c>
      <c r="D1423" s="3" t="s">
        <v>245</v>
      </c>
      <c r="E1423" s="502">
        <v>2008</v>
      </c>
      <c r="F1423" s="386">
        <v>30</v>
      </c>
      <c r="G1423" s="89">
        <v>103</v>
      </c>
      <c r="H1423" s="90">
        <v>192</v>
      </c>
      <c r="I1423" s="91">
        <v>295</v>
      </c>
      <c r="J1423" s="89">
        <v>155</v>
      </c>
      <c r="K1423" s="90">
        <v>160</v>
      </c>
      <c r="L1423" s="91">
        <v>315</v>
      </c>
      <c r="M1423" s="75">
        <v>188</v>
      </c>
      <c r="N1423" s="75">
        <v>2116</v>
      </c>
      <c r="O1423" s="448" t="s">
        <v>5</v>
      </c>
      <c r="P1423" s="34"/>
      <c r="Q1423" s="13"/>
      <c r="R1423" s="12"/>
      <c r="S1423" s="12"/>
      <c r="T1423" s="13"/>
      <c r="U1423" s="12"/>
      <c r="V1423" s="12"/>
      <c r="W1423" s="14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485"/>
    </row>
    <row r="1424" spans="1:34" s="320" customFormat="1" ht="27.75" customHeight="1" x14ac:dyDescent="0.2">
      <c r="A1424" s="574"/>
      <c r="B1424" s="572"/>
      <c r="C1424" s="57"/>
      <c r="D1424" s="113" t="s">
        <v>200</v>
      </c>
      <c r="E1424" s="500" t="s">
        <v>199</v>
      </c>
      <c r="F1424" s="381"/>
      <c r="G1424" s="58" t="s">
        <v>201</v>
      </c>
      <c r="H1424" s="59"/>
      <c r="I1424" s="60"/>
      <c r="J1424" s="59" t="s">
        <v>202</v>
      </c>
      <c r="K1424" s="59"/>
      <c r="L1424" s="60"/>
      <c r="M1424" s="61" t="s">
        <v>203</v>
      </c>
      <c r="N1424" s="61" t="s">
        <v>395</v>
      </c>
      <c r="O1424" s="195"/>
      <c r="P1424" s="15"/>
      <c r="Q1424" s="19"/>
      <c r="R1424" s="17" t="s">
        <v>0</v>
      </c>
      <c r="S1424" s="19"/>
      <c r="T1424" s="20"/>
      <c r="U1424" s="18" t="s">
        <v>0</v>
      </c>
      <c r="V1424" s="21"/>
      <c r="W1424" s="22" t="s">
        <v>2</v>
      </c>
      <c r="X1424" s="15"/>
      <c r="Y1424" s="17"/>
      <c r="Z1424" s="19"/>
      <c r="AA1424" s="17" t="s">
        <v>0</v>
      </c>
      <c r="AB1424" s="19"/>
      <c r="AC1424" s="19"/>
      <c r="AD1424" s="17" t="s">
        <v>0</v>
      </c>
      <c r="AE1424" s="19"/>
      <c r="AF1424" s="17" t="s">
        <v>1</v>
      </c>
      <c r="AG1424" s="17" t="s">
        <v>2</v>
      </c>
      <c r="AH1424" s="485"/>
    </row>
    <row r="1425" spans="1:34" s="191" customFormat="1" ht="7.5" customHeight="1" thickBot="1" x14ac:dyDescent="0.25">
      <c r="A1425" s="309"/>
      <c r="B1425" s="35"/>
      <c r="D1425" s="11"/>
      <c r="E1425" s="507"/>
      <c r="F1425" s="385">
        <v>25</v>
      </c>
      <c r="G1425" s="444"/>
      <c r="H1425" s="445"/>
      <c r="I1425" s="446"/>
      <c r="J1425" s="444"/>
      <c r="K1425" s="445"/>
      <c r="L1425" s="446"/>
      <c r="M1425" s="75"/>
      <c r="N1425" s="75"/>
      <c r="O1425" s="195"/>
      <c r="P1425" s="34"/>
      <c r="Q1425" s="12"/>
      <c r="R1425" s="12"/>
      <c r="S1425" s="12"/>
      <c r="T1425" s="12"/>
      <c r="U1425" s="12"/>
      <c r="V1425" s="12"/>
      <c r="W1425" s="12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485"/>
    </row>
    <row r="1426" spans="1:34" s="191" customFormat="1" ht="12" customHeight="1" x14ac:dyDescent="0.2">
      <c r="A1426" s="309">
        <v>1</v>
      </c>
      <c r="B1426" s="15"/>
      <c r="C1426" s="310" t="s">
        <v>51</v>
      </c>
      <c r="D1426" s="3" t="s">
        <v>245</v>
      </c>
      <c r="E1426" s="502">
        <v>2009</v>
      </c>
      <c r="F1426" s="385">
        <v>31</v>
      </c>
      <c r="G1426" s="89">
        <v>78</v>
      </c>
      <c r="H1426" s="90">
        <v>165</v>
      </c>
      <c r="I1426" s="91">
        <v>243</v>
      </c>
      <c r="J1426" s="89">
        <v>71</v>
      </c>
      <c r="K1426" s="90">
        <v>102</v>
      </c>
      <c r="L1426" s="91">
        <v>173</v>
      </c>
      <c r="M1426" s="75">
        <v>39</v>
      </c>
      <c r="N1426" s="75">
        <v>2250</v>
      </c>
      <c r="O1426" s="448"/>
      <c r="P1426" s="34"/>
      <c r="Q1426" s="13"/>
      <c r="R1426" s="12"/>
      <c r="S1426" s="12"/>
      <c r="T1426" s="13"/>
      <c r="U1426" s="12"/>
      <c r="V1426" s="12"/>
      <c r="W1426" s="14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485"/>
    </row>
    <row r="1427" spans="1:34" s="191" customFormat="1" ht="12" customHeight="1" x14ac:dyDescent="0.2">
      <c r="A1427" s="309">
        <v>1</v>
      </c>
      <c r="B1427" s="15"/>
      <c r="C1427" s="310"/>
      <c r="D1427" s="11"/>
      <c r="E1427" s="503">
        <v>2010</v>
      </c>
      <c r="F1427" s="386">
        <v>32</v>
      </c>
      <c r="G1427" s="444">
        <v>149</v>
      </c>
      <c r="H1427" s="445">
        <v>217</v>
      </c>
      <c r="I1427" s="446">
        <f>SUM(H1427,G1427)</f>
        <v>366</v>
      </c>
      <c r="J1427" s="444">
        <v>92</v>
      </c>
      <c r="K1427" s="447">
        <v>185</v>
      </c>
      <c r="L1427" s="446">
        <f>SUM(K1427,J1427)</f>
        <v>277</v>
      </c>
      <c r="M1427" s="77">
        <v>209</v>
      </c>
      <c r="N1427" s="77">
        <v>2318</v>
      </c>
      <c r="O1427" s="211"/>
      <c r="P1427" s="34"/>
      <c r="Q1427" s="13"/>
      <c r="R1427" s="12"/>
      <c r="S1427" s="12"/>
      <c r="T1427" s="13"/>
      <c r="U1427" s="12"/>
      <c r="V1427" s="12"/>
      <c r="W1427" s="14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476"/>
    </row>
    <row r="1428" spans="1:34" s="485" customFormat="1" ht="12" customHeight="1" x14ac:dyDescent="0.2">
      <c r="A1428" s="309"/>
      <c r="B1428" s="15"/>
      <c r="C1428" s="310"/>
      <c r="D1428" s="19"/>
      <c r="E1428" s="503">
        <v>2011</v>
      </c>
      <c r="F1428" s="390"/>
      <c r="G1428" s="445">
        <v>72</v>
      </c>
      <c r="H1428" s="445">
        <v>213</v>
      </c>
      <c r="I1428" s="446">
        <f>SUM(G1428:H1428)</f>
        <v>285</v>
      </c>
      <c r="J1428" s="444">
        <v>116</v>
      </c>
      <c r="K1428" s="447">
        <v>181</v>
      </c>
      <c r="L1428" s="446">
        <f>SUM(K1428,J1428)</f>
        <v>297</v>
      </c>
      <c r="M1428" s="77">
        <v>190</v>
      </c>
      <c r="N1428" s="77">
        <v>2425</v>
      </c>
      <c r="O1428" s="306"/>
      <c r="P1428" s="301"/>
      <c r="Q1428" s="303"/>
      <c r="R1428" s="303"/>
      <c r="S1428" s="303"/>
      <c r="T1428" s="303"/>
      <c r="U1428" s="303"/>
      <c r="V1428" s="303"/>
      <c r="W1428" s="303"/>
      <c r="X1428" s="64"/>
      <c r="Y1428" s="64"/>
      <c r="Z1428" s="64"/>
      <c r="AA1428" s="64"/>
      <c r="AB1428" s="64"/>
      <c r="AC1428" s="64"/>
      <c r="AD1428" s="64"/>
      <c r="AE1428" s="64"/>
      <c r="AF1428" s="64"/>
      <c r="AG1428" s="64"/>
      <c r="AH1428" s="476">
        <f>N1427+L1428-M1428</f>
        <v>2425</v>
      </c>
    </row>
    <row r="1429" spans="1:34" s="485" customFormat="1" ht="12" customHeight="1" x14ac:dyDescent="0.2">
      <c r="A1429" s="309"/>
      <c r="B1429" s="15"/>
      <c r="C1429" s="310"/>
      <c r="D1429" s="19"/>
      <c r="E1429" s="503" t="s">
        <v>383</v>
      </c>
      <c r="F1429" s="390"/>
      <c r="G1429" s="376">
        <v>132</v>
      </c>
      <c r="H1429" s="377">
        <v>205</v>
      </c>
      <c r="I1429" s="378">
        <v>337</v>
      </c>
      <c r="J1429" s="379">
        <v>117</v>
      </c>
      <c r="K1429" s="377">
        <v>142</v>
      </c>
      <c r="L1429" s="378">
        <v>259</v>
      </c>
      <c r="M1429" s="380">
        <v>236</v>
      </c>
      <c r="N1429" s="380">
        <v>2448</v>
      </c>
      <c r="O1429" s="306"/>
      <c r="P1429" s="301"/>
      <c r="Q1429" s="303"/>
      <c r="R1429" s="303"/>
      <c r="S1429" s="303"/>
      <c r="T1429" s="303"/>
      <c r="U1429" s="303"/>
      <c r="V1429" s="303"/>
      <c r="W1429" s="303"/>
      <c r="X1429" s="64"/>
      <c r="Y1429" s="64"/>
      <c r="Z1429" s="64"/>
      <c r="AA1429" s="64"/>
      <c r="AB1429" s="64"/>
      <c r="AC1429" s="64"/>
      <c r="AD1429" s="64"/>
      <c r="AE1429" s="64"/>
      <c r="AF1429" s="64"/>
      <c r="AG1429" s="64"/>
      <c r="AH1429" s="476">
        <f>N1428+L1429-M1429</f>
        <v>2448</v>
      </c>
    </row>
    <row r="1430" spans="1:34" s="485" customFormat="1" ht="12" customHeight="1" x14ac:dyDescent="0.2">
      <c r="A1430" s="309"/>
      <c r="B1430" s="15"/>
      <c r="C1430" s="310"/>
      <c r="D1430" s="19"/>
      <c r="E1430" s="503">
        <v>2013</v>
      </c>
      <c r="F1430" s="390"/>
      <c r="G1430" s="377">
        <v>91</v>
      </c>
      <c r="H1430" s="377">
        <v>218</v>
      </c>
      <c r="I1430" s="378">
        <v>309</v>
      </c>
      <c r="J1430" s="379">
        <v>91</v>
      </c>
      <c r="K1430" s="377">
        <v>164</v>
      </c>
      <c r="L1430" s="378">
        <v>255</v>
      </c>
      <c r="M1430" s="380">
        <v>96</v>
      </c>
      <c r="N1430" s="380">
        <v>2607</v>
      </c>
      <c r="O1430" s="306"/>
      <c r="P1430" s="301"/>
      <c r="Q1430" s="303"/>
      <c r="R1430" s="303"/>
      <c r="S1430" s="303"/>
      <c r="T1430" s="303"/>
      <c r="U1430" s="303"/>
      <c r="V1430" s="303"/>
      <c r="W1430" s="303"/>
      <c r="X1430" s="64"/>
      <c r="Y1430" s="64"/>
      <c r="Z1430" s="64"/>
      <c r="AA1430" s="64"/>
      <c r="AB1430" s="64"/>
      <c r="AC1430" s="64"/>
      <c r="AD1430" s="64"/>
      <c r="AE1430" s="64"/>
      <c r="AF1430" s="64"/>
      <c r="AG1430" s="64"/>
      <c r="AH1430" s="476"/>
    </row>
    <row r="1431" spans="1:34" s="191" customFormat="1" ht="6.75" customHeight="1" x14ac:dyDescent="0.2">
      <c r="A1431" s="309"/>
      <c r="B1431" s="15"/>
      <c r="C1431" s="186"/>
      <c r="D1431" s="19"/>
      <c r="E1431" s="504"/>
      <c r="F1431" s="390"/>
      <c r="G1431" s="90"/>
      <c r="H1431" s="90"/>
      <c r="I1431" s="91"/>
      <c r="J1431" s="89"/>
      <c r="K1431" s="90"/>
      <c r="L1431" s="91"/>
      <c r="M1431" s="75"/>
      <c r="N1431" s="75"/>
      <c r="O1431" s="448"/>
      <c r="P1431" s="34"/>
      <c r="Q1431" s="12"/>
      <c r="R1431" s="12"/>
      <c r="S1431" s="12"/>
      <c r="T1431" s="12"/>
      <c r="U1431" s="12"/>
      <c r="V1431" s="12"/>
      <c r="W1431" s="12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485"/>
    </row>
    <row r="1432" spans="1:34" s="191" customFormat="1" ht="6.75" customHeight="1" x14ac:dyDescent="0.2">
      <c r="A1432" s="309"/>
      <c r="B1432" s="15"/>
      <c r="C1432" s="320"/>
      <c r="D1432" s="201"/>
      <c r="E1432" s="508"/>
      <c r="F1432" s="391"/>
      <c r="G1432" s="340"/>
      <c r="H1432" s="199"/>
      <c r="I1432" s="206"/>
      <c r="J1432" s="340"/>
      <c r="K1432" s="199"/>
      <c r="L1432" s="206"/>
      <c r="M1432" s="200"/>
      <c r="N1432" s="200"/>
      <c r="O1432" s="448"/>
      <c r="P1432" s="34"/>
      <c r="Q1432" s="12"/>
      <c r="R1432" s="12"/>
      <c r="S1432" s="12"/>
      <c r="T1432" s="12"/>
      <c r="U1432" s="12"/>
      <c r="V1432" s="12"/>
      <c r="W1432" s="12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485"/>
    </row>
    <row r="1433" spans="1:34" s="191" customFormat="1" ht="12" hidden="1" customHeight="1" x14ac:dyDescent="0.2">
      <c r="A1433" s="525"/>
      <c r="B1433" s="198" t="s">
        <v>325</v>
      </c>
      <c r="C1433" s="603"/>
      <c r="D1433" s="192" t="s">
        <v>325</v>
      </c>
      <c r="E1433" s="509">
        <v>2006</v>
      </c>
      <c r="F1433" s="392"/>
      <c r="G1433" s="333">
        <v>7621</v>
      </c>
      <c r="H1433" s="205">
        <v>4069</v>
      </c>
      <c r="I1433" s="207">
        <v>12262</v>
      </c>
      <c r="J1433" s="333">
        <v>6368</v>
      </c>
      <c r="K1433" s="205">
        <v>3061</v>
      </c>
      <c r="L1433" s="207">
        <v>9770</v>
      </c>
      <c r="M1433" s="204">
        <v>5458</v>
      </c>
      <c r="N1433" s="204">
        <v>70810</v>
      </c>
      <c r="O1433" s="196"/>
      <c r="AH1433" s="485"/>
    </row>
    <row r="1434" spans="1:34" s="191" customFormat="1" ht="12" hidden="1" customHeight="1" x14ac:dyDescent="0.2">
      <c r="A1434" s="525"/>
      <c r="B1434" s="25"/>
      <c r="C1434" s="202"/>
      <c r="D1434" s="192" t="s">
        <v>325</v>
      </c>
      <c r="E1434" s="509">
        <v>2007</v>
      </c>
      <c r="F1434" s="392"/>
      <c r="G1434" s="333">
        <v>8453</v>
      </c>
      <c r="H1434" s="205">
        <v>4741</v>
      </c>
      <c r="I1434" s="207">
        <v>13186</v>
      </c>
      <c r="J1434" s="333">
        <v>6578</v>
      </c>
      <c r="K1434" s="205">
        <v>3783</v>
      </c>
      <c r="L1434" s="207">
        <v>10361</v>
      </c>
      <c r="M1434" s="204">
        <v>4535</v>
      </c>
      <c r="N1434" s="204">
        <v>76511</v>
      </c>
      <c r="O1434" s="196"/>
      <c r="AH1434" s="476"/>
    </row>
    <row r="1435" spans="1:34" s="191" customFormat="1" ht="12" hidden="1" customHeight="1" x14ac:dyDescent="0.2">
      <c r="A1435" s="525"/>
      <c r="B1435" s="25"/>
      <c r="C1435" s="202"/>
      <c r="D1435" s="192" t="s">
        <v>325</v>
      </c>
      <c r="E1435" s="509">
        <v>2008</v>
      </c>
      <c r="F1435" s="392"/>
      <c r="G1435" s="333">
        <v>8257</v>
      </c>
      <c r="H1435" s="205">
        <v>4441</v>
      </c>
      <c r="I1435" s="207">
        <v>12698</v>
      </c>
      <c r="J1435" s="333">
        <v>6848</v>
      </c>
      <c r="K1435" s="205">
        <v>3623</v>
      </c>
      <c r="L1435" s="207">
        <v>10471</v>
      </c>
      <c r="M1435" s="204">
        <v>5408</v>
      </c>
      <c r="N1435" s="204">
        <v>81595</v>
      </c>
      <c r="O1435" s="196"/>
      <c r="AH1435" s="476"/>
    </row>
    <row r="1436" spans="1:34" s="191" customFormat="1" ht="12" customHeight="1" x14ac:dyDescent="0.2">
      <c r="A1436" s="525"/>
      <c r="B1436" s="25"/>
      <c r="C1436" s="202"/>
      <c r="D1436" s="192" t="s">
        <v>325</v>
      </c>
      <c r="E1436" s="509">
        <v>2009</v>
      </c>
      <c r="F1436" s="392"/>
      <c r="G1436" s="333">
        <v>8770</v>
      </c>
      <c r="H1436" s="205">
        <v>4252</v>
      </c>
      <c r="I1436" s="207">
        <v>13022</v>
      </c>
      <c r="J1436" s="333">
        <v>7425</v>
      </c>
      <c r="K1436" s="205">
        <v>3305</v>
      </c>
      <c r="L1436" s="207">
        <v>10730</v>
      </c>
      <c r="M1436" s="204">
        <v>5956</v>
      </c>
      <c r="N1436" s="204">
        <v>86484</v>
      </c>
      <c r="O1436" s="196"/>
      <c r="AH1436" s="476"/>
    </row>
    <row r="1437" spans="1:34" s="191" customFormat="1" ht="12" customHeight="1" x14ac:dyDescent="0.2">
      <c r="A1437" s="525"/>
      <c r="B1437" s="25"/>
      <c r="C1437" s="202"/>
      <c r="D1437" s="315"/>
      <c r="E1437" s="510">
        <v>2010</v>
      </c>
      <c r="F1437" s="392"/>
      <c r="G1437" s="316">
        <v>8937</v>
      </c>
      <c r="H1437" s="215">
        <v>4101</v>
      </c>
      <c r="I1437" s="216">
        <f>SUM(H1437,G1437)</f>
        <v>13038</v>
      </c>
      <c r="J1437" s="316">
        <v>7170</v>
      </c>
      <c r="K1437" s="217">
        <v>3945</v>
      </c>
      <c r="L1437" s="216">
        <f>SUM(K1437,J1437)</f>
        <v>11115</v>
      </c>
      <c r="M1437" s="317">
        <v>7336</v>
      </c>
      <c r="N1437" s="317">
        <v>90344</v>
      </c>
      <c r="O1437" s="211"/>
      <c r="AH1437" s="476"/>
    </row>
    <row r="1438" spans="1:34" s="191" customFormat="1" ht="12" customHeight="1" x14ac:dyDescent="0.2">
      <c r="A1438" s="525"/>
      <c r="B1438" s="25"/>
      <c r="C1438" s="203"/>
      <c r="D1438" s="315"/>
      <c r="E1438" s="510">
        <v>2011</v>
      </c>
      <c r="F1438" s="392"/>
      <c r="G1438" s="316">
        <v>9012</v>
      </c>
      <c r="H1438" s="215">
        <v>4969</v>
      </c>
      <c r="I1438" s="216">
        <f>SUM(H1438,G1438)</f>
        <v>13981</v>
      </c>
      <c r="J1438" s="316">
        <v>6688</v>
      </c>
      <c r="K1438" s="217">
        <v>3501</v>
      </c>
      <c r="L1438" s="216">
        <f>SUM(K1438,J1438)</f>
        <v>10189</v>
      </c>
      <c r="M1438" s="317">
        <v>5997</v>
      </c>
      <c r="N1438" s="317">
        <v>95164</v>
      </c>
      <c r="O1438" s="211"/>
      <c r="AH1438" s="476">
        <v>95041</v>
      </c>
    </row>
    <row r="1439" spans="1:34" s="191" customFormat="1" ht="12" customHeight="1" x14ac:dyDescent="0.2">
      <c r="A1439" s="525"/>
      <c r="B1439" s="25"/>
      <c r="C1439" s="203"/>
      <c r="D1439" s="315"/>
      <c r="E1439" s="510" t="s">
        <v>383</v>
      </c>
      <c r="F1439" s="392"/>
      <c r="G1439" s="316">
        <v>8739</v>
      </c>
      <c r="H1439" s="215">
        <v>5169</v>
      </c>
      <c r="I1439" s="216">
        <f>SUM(H1439,G1439)</f>
        <v>13908</v>
      </c>
      <c r="J1439" s="316">
        <v>6578</v>
      </c>
      <c r="K1439" s="217">
        <v>3244</v>
      </c>
      <c r="L1439" s="216">
        <f>SUM(K1439,J1439)</f>
        <v>9822</v>
      </c>
      <c r="M1439" s="317">
        <v>5488</v>
      </c>
      <c r="N1439" s="317">
        <v>99501</v>
      </c>
      <c r="O1439" s="211"/>
      <c r="AH1439" s="476">
        <f>N1438+L1439-M1439</f>
        <v>99498</v>
      </c>
    </row>
    <row r="1440" spans="1:34" s="191" customFormat="1" ht="12" customHeight="1" x14ac:dyDescent="0.2">
      <c r="A1440" s="525"/>
      <c r="B1440" s="25"/>
      <c r="C1440" s="203"/>
      <c r="D1440" s="315"/>
      <c r="E1440" s="510">
        <v>2013</v>
      </c>
      <c r="F1440" s="392"/>
      <c r="G1440" s="316">
        <v>9502</v>
      </c>
      <c r="H1440" s="215">
        <v>5286</v>
      </c>
      <c r="I1440" s="216">
        <f>SUM(H1440,G1440)</f>
        <v>14788</v>
      </c>
      <c r="J1440" s="316">
        <v>6817</v>
      </c>
      <c r="K1440" s="217">
        <v>3235</v>
      </c>
      <c r="L1440" s="216">
        <f>SUM(K1440,J1440)</f>
        <v>10052</v>
      </c>
      <c r="M1440" s="317">
        <v>6284</v>
      </c>
      <c r="N1440" s="317">
        <v>103261</v>
      </c>
      <c r="O1440" s="211"/>
      <c r="AH1440" s="476"/>
    </row>
    <row r="1441" spans="1:34" s="191" customFormat="1" ht="12" customHeight="1" x14ac:dyDescent="0.2">
      <c r="A1441" s="309"/>
      <c r="B1441" s="23"/>
      <c r="C1441" s="210"/>
      <c r="D1441" s="187"/>
      <c r="E1441" s="511"/>
      <c r="F1441" s="188"/>
      <c r="G1441" s="339"/>
      <c r="H1441" s="188"/>
      <c r="I1441" s="189"/>
      <c r="J1441" s="339"/>
      <c r="K1441" s="188"/>
      <c r="L1441" s="189"/>
      <c r="M1441" s="330"/>
      <c r="N1441" s="208"/>
      <c r="O1441" s="197"/>
      <c r="P1441" s="56"/>
      <c r="Q1441" s="55"/>
      <c r="R1441" s="55"/>
      <c r="S1441" s="55"/>
      <c r="T1441" s="55"/>
      <c r="U1441" s="55"/>
      <c r="V1441" s="55"/>
      <c r="W1441" s="55"/>
      <c r="X1441" s="56"/>
      <c r="Y1441" s="56"/>
      <c r="Z1441" s="56"/>
      <c r="AA1441" s="56"/>
      <c r="AB1441" s="56"/>
      <c r="AC1441" s="56"/>
      <c r="AD1441" s="56"/>
      <c r="AE1441" s="56"/>
      <c r="AF1441" s="56"/>
      <c r="AG1441" s="56"/>
      <c r="AH1441" s="485"/>
    </row>
    <row r="1442" spans="1:34" s="166" customFormat="1" x14ac:dyDescent="0.2">
      <c r="A1442" s="191"/>
      <c r="B1442" s="191"/>
      <c r="C1442" s="320"/>
      <c r="D1442" s="191"/>
      <c r="E1442" s="512"/>
      <c r="F1442" s="393"/>
      <c r="G1442" s="393"/>
      <c r="H1442" s="229"/>
      <c r="I1442" s="396"/>
      <c r="J1442" s="396"/>
      <c r="K1442" s="229"/>
      <c r="L1442" s="395"/>
      <c r="M1442" s="397"/>
      <c r="N1442" s="397"/>
      <c r="O1442" s="196"/>
      <c r="P1442" s="191"/>
      <c r="Q1442" s="191"/>
      <c r="R1442" s="191"/>
      <c r="S1442" s="191"/>
      <c r="T1442" s="191"/>
      <c r="U1442" s="191"/>
      <c r="V1442" s="191"/>
      <c r="W1442" s="191"/>
      <c r="X1442" s="191"/>
      <c r="Y1442" s="191"/>
      <c r="Z1442" s="191"/>
      <c r="AA1442" s="191"/>
      <c r="AB1442" s="191"/>
      <c r="AC1442" s="191"/>
      <c r="AD1442" s="191"/>
      <c r="AE1442" s="191"/>
      <c r="AF1442" s="191"/>
      <c r="AG1442" s="191"/>
    </row>
    <row r="1443" spans="1:34" s="166" customFormat="1" x14ac:dyDescent="0.2">
      <c r="A1443" s="191"/>
      <c r="B1443" s="193" t="s">
        <v>5</v>
      </c>
      <c r="C1443" s="193" t="s">
        <v>5</v>
      </c>
      <c r="D1443" s="193" t="s">
        <v>328</v>
      </c>
      <c r="E1443" s="513"/>
      <c r="F1443" s="394"/>
      <c r="G1443" s="394"/>
      <c r="H1443" s="395"/>
      <c r="I1443" s="395"/>
      <c r="J1443" s="395"/>
      <c r="K1443" s="395"/>
      <c r="L1443" s="395"/>
      <c r="M1443" s="397"/>
      <c r="N1443" s="397"/>
      <c r="O1443" s="196"/>
      <c r="P1443" s="191"/>
      <c r="Q1443" s="191"/>
      <c r="R1443" s="191"/>
      <c r="S1443" s="191"/>
      <c r="T1443" s="191"/>
      <c r="U1443" s="191"/>
      <c r="V1443" s="191"/>
      <c r="W1443" s="191"/>
      <c r="X1443" s="191"/>
      <c r="Y1443" s="191"/>
      <c r="Z1443" s="191"/>
      <c r="AA1443" s="191"/>
      <c r="AB1443" s="191"/>
      <c r="AC1443" s="191"/>
      <c r="AD1443" s="191"/>
      <c r="AE1443" s="191"/>
      <c r="AF1443" s="191"/>
      <c r="AG1443" s="191"/>
    </row>
    <row r="1444" spans="1:34" s="166" customFormat="1" x14ac:dyDescent="0.2">
      <c r="A1444" s="191"/>
      <c r="B1444" s="193" t="s">
        <v>119</v>
      </c>
      <c r="C1444" s="193" t="s">
        <v>119</v>
      </c>
      <c r="D1444" s="193" t="s">
        <v>380</v>
      </c>
      <c r="E1444" s="513"/>
      <c r="F1444" s="394"/>
      <c r="G1444" s="394"/>
      <c r="H1444" s="395"/>
      <c r="I1444" s="395"/>
      <c r="J1444" s="395"/>
      <c r="K1444" s="395"/>
      <c r="L1444" s="395"/>
      <c r="M1444" s="397"/>
      <c r="N1444" s="397"/>
      <c r="O1444" s="196"/>
      <c r="P1444" s="191"/>
      <c r="Q1444" s="191"/>
      <c r="R1444" s="191"/>
      <c r="S1444" s="191"/>
      <c r="T1444" s="191"/>
      <c r="U1444" s="191"/>
      <c r="V1444" s="191"/>
      <c r="W1444" s="191"/>
      <c r="X1444" s="191"/>
      <c r="Y1444" s="191"/>
      <c r="Z1444" s="191"/>
      <c r="AA1444" s="191"/>
      <c r="AB1444" s="191"/>
      <c r="AC1444" s="191"/>
      <c r="AD1444" s="191"/>
      <c r="AE1444" s="191"/>
      <c r="AF1444" s="191"/>
      <c r="AG1444" s="191"/>
    </row>
    <row r="1445" spans="1:34" s="166" customFormat="1" x14ac:dyDescent="0.2">
      <c r="A1445" s="191"/>
      <c r="B1445" s="193"/>
      <c r="D1445" s="193"/>
      <c r="E1445" s="512"/>
      <c r="F1445" s="393"/>
      <c r="G1445" s="393"/>
      <c r="H1445" s="395"/>
      <c r="I1445" s="395"/>
      <c r="J1445" s="395"/>
      <c r="K1445" s="395"/>
      <c r="L1445" s="395"/>
      <c r="M1445" s="397"/>
      <c r="N1445" s="397"/>
      <c r="O1445" s="196"/>
      <c r="P1445" s="191"/>
      <c r="Q1445" s="191"/>
      <c r="R1445" s="191"/>
      <c r="S1445" s="191"/>
      <c r="T1445" s="191"/>
      <c r="U1445" s="191"/>
      <c r="V1445" s="191"/>
      <c r="W1445" s="191"/>
      <c r="X1445" s="191"/>
      <c r="Y1445" s="191"/>
      <c r="Z1445" s="191"/>
      <c r="AA1445" s="191"/>
      <c r="AB1445" s="191"/>
      <c r="AC1445" s="191"/>
      <c r="AD1445" s="191"/>
      <c r="AE1445" s="191"/>
      <c r="AF1445" s="191"/>
      <c r="AG1445" s="191"/>
    </row>
    <row r="1446" spans="1:34" s="166" customFormat="1" x14ac:dyDescent="0.2">
      <c r="A1446" s="23"/>
      <c r="B1446" s="23"/>
      <c r="C1446" s="193"/>
      <c r="E1446" s="514"/>
      <c r="F1446" s="473"/>
      <c r="G1446" s="393"/>
      <c r="H1446" s="395"/>
      <c r="I1446" s="395"/>
      <c r="J1446" s="395"/>
      <c r="K1446" s="395"/>
      <c r="L1446" s="395"/>
      <c r="M1446" s="397"/>
      <c r="N1446" s="397"/>
      <c r="O1446" s="191"/>
    </row>
    <row r="1447" spans="1:34" s="166" customFormat="1" x14ac:dyDescent="0.2">
      <c r="A1447" s="23"/>
      <c r="B1447" s="23"/>
      <c r="C1447" s="191"/>
      <c r="E1447" s="514"/>
      <c r="F1447" s="473"/>
      <c r="G1447" s="393"/>
      <c r="H1447" s="395"/>
      <c r="I1447" s="395"/>
      <c r="J1447" s="395"/>
      <c r="K1447" s="395"/>
      <c r="L1447" s="395"/>
      <c r="M1447" s="397"/>
      <c r="N1447" s="397"/>
      <c r="O1447" s="191"/>
    </row>
    <row r="1448" spans="1:34" s="166" customFormat="1" x14ac:dyDescent="0.2">
      <c r="A1448" s="23"/>
      <c r="B1448" s="23"/>
      <c r="C1448" s="489"/>
      <c r="E1448" s="514"/>
      <c r="F1448" s="473"/>
      <c r="G1448" s="393"/>
      <c r="H1448" s="395"/>
      <c r="I1448" s="395"/>
      <c r="J1448" s="395"/>
      <c r="K1448" s="395"/>
      <c r="L1448" s="395"/>
      <c r="M1448" s="397"/>
      <c r="N1448" s="397"/>
      <c r="O1448" s="191"/>
    </row>
    <row r="1449" spans="1:34" s="166" customFormat="1" x14ac:dyDescent="0.2">
      <c r="A1449" s="2"/>
      <c r="B1449" s="2"/>
      <c r="C1449" s="489"/>
      <c r="D1449" s="490"/>
      <c r="E1449" s="515"/>
      <c r="F1449" s="393"/>
      <c r="G1449" s="393"/>
      <c r="H1449" s="395"/>
      <c r="I1449" s="470"/>
      <c r="J1449" s="471"/>
      <c r="K1449" s="395"/>
      <c r="L1449" s="470"/>
      <c r="M1449" s="475"/>
      <c r="N1449" s="475"/>
    </row>
    <row r="1450" spans="1:34" s="166" customFormat="1" hidden="1" x14ac:dyDescent="0.2">
      <c r="A1450" s="2"/>
      <c r="B1450" s="2"/>
      <c r="C1450" s="489"/>
      <c r="D1450" s="604"/>
      <c r="E1450" s="516" t="s">
        <v>363</v>
      </c>
      <c r="F1450" s="473"/>
      <c r="G1450" s="393">
        <f t="shared" ref="G1450:N1450" si="36">SUM(G8,G31,G55,G81,G91,G121,G137,G155,G171,G185,G209,G239,G262,G277,G296,G302,G323,G376,G408,G416,G434,G450,G481,G502,G545,G584,G591,G606)</f>
        <v>2148</v>
      </c>
      <c r="H1450" s="395">
        <f t="shared" si="36"/>
        <v>1120</v>
      </c>
      <c r="I1450" s="470">
        <f t="shared" si="36"/>
        <v>3268</v>
      </c>
      <c r="J1450" s="474">
        <f t="shared" si="36"/>
        <v>1399</v>
      </c>
      <c r="K1450" s="395">
        <f t="shared" si="36"/>
        <v>819</v>
      </c>
      <c r="L1450" s="470">
        <f t="shared" si="36"/>
        <v>2218</v>
      </c>
      <c r="M1450" s="475">
        <f t="shared" si="36"/>
        <v>1601</v>
      </c>
      <c r="N1450" s="475">
        <f t="shared" si="36"/>
        <v>19756</v>
      </c>
    </row>
    <row r="1451" spans="1:34" s="166" customFormat="1" hidden="1" x14ac:dyDescent="0.2">
      <c r="A1451" s="2"/>
      <c r="B1451" s="2"/>
      <c r="C1451" s="489"/>
      <c r="D1451" s="23"/>
      <c r="E1451" s="516" t="s">
        <v>364</v>
      </c>
      <c r="F1451" s="473"/>
      <c r="G1451" s="393">
        <f t="shared" ref="G1451:N1451" si="37">SUM(G636,G666,G697,G706,G736,G746,G776,G792,G809,G827,G838,G852,G861,G875,G892,G909,G962,G985,G1023,G1029,G1043,G1048,G1057)</f>
        <v>2154</v>
      </c>
      <c r="H1451" s="395">
        <f t="shared" si="37"/>
        <v>834</v>
      </c>
      <c r="I1451" s="470">
        <f t="shared" si="37"/>
        <v>2988</v>
      </c>
      <c r="J1451" s="474">
        <f t="shared" si="37"/>
        <v>2025</v>
      </c>
      <c r="K1451" s="395">
        <f t="shared" si="37"/>
        <v>936</v>
      </c>
      <c r="L1451" s="470">
        <f t="shared" si="37"/>
        <v>2961</v>
      </c>
      <c r="M1451" s="475">
        <f t="shared" si="37"/>
        <v>2046</v>
      </c>
      <c r="N1451" s="475">
        <f t="shared" si="37"/>
        <v>22943</v>
      </c>
    </row>
    <row r="1452" spans="1:34" s="166" customFormat="1" hidden="1" x14ac:dyDescent="0.2">
      <c r="A1452" s="2"/>
      <c r="B1452" s="2"/>
      <c r="C1452" s="489"/>
      <c r="D1452" s="23"/>
      <c r="E1452" s="516" t="s">
        <v>365</v>
      </c>
      <c r="F1452" s="473"/>
      <c r="G1452" s="393">
        <f t="shared" ref="G1452:N1452" si="38">SUM(G1080,G1098,G1119,G1133,G1158,G1188,G1198,G1217,G1239,G1254,G1264,G1278,G1296,G1326,G1356,G1376,G1386,G1395,G1427)</f>
        <v>4635</v>
      </c>
      <c r="H1452" s="395">
        <f t="shared" si="38"/>
        <v>2147</v>
      </c>
      <c r="I1452" s="470">
        <f t="shared" si="38"/>
        <v>6782</v>
      </c>
      <c r="J1452" s="474">
        <f t="shared" si="38"/>
        <v>3746</v>
      </c>
      <c r="K1452" s="395">
        <f t="shared" si="38"/>
        <v>2190</v>
      </c>
      <c r="L1452" s="470">
        <f t="shared" si="38"/>
        <v>5936</v>
      </c>
      <c r="M1452" s="475">
        <f t="shared" si="38"/>
        <v>3689</v>
      </c>
      <c r="N1452" s="475">
        <f t="shared" si="38"/>
        <v>47645</v>
      </c>
    </row>
    <row r="1453" spans="1:34" s="166" customFormat="1" hidden="1" x14ac:dyDescent="0.2">
      <c r="A1453" s="2"/>
      <c r="B1453" s="2"/>
      <c r="C1453" s="489"/>
      <c r="E1453" s="514" t="s">
        <v>378</v>
      </c>
      <c r="F1453" s="473"/>
      <c r="G1453" s="476">
        <f t="shared" ref="G1453:N1453" si="39">SUM(G1450,G1451,G1452)</f>
        <v>8937</v>
      </c>
      <c r="H1453" s="396">
        <f t="shared" si="39"/>
        <v>4101</v>
      </c>
      <c r="I1453" s="477">
        <f t="shared" si="39"/>
        <v>13038</v>
      </c>
      <c r="J1453" s="478">
        <f t="shared" si="39"/>
        <v>7170</v>
      </c>
      <c r="K1453" s="396">
        <f t="shared" si="39"/>
        <v>3945</v>
      </c>
      <c r="L1453" s="477">
        <f t="shared" si="39"/>
        <v>11115</v>
      </c>
      <c r="M1453" s="479">
        <f t="shared" si="39"/>
        <v>7336</v>
      </c>
      <c r="N1453" s="479">
        <f t="shared" si="39"/>
        <v>90344</v>
      </c>
    </row>
    <row r="1454" spans="1:34" s="166" customFormat="1" hidden="1" x14ac:dyDescent="0.2">
      <c r="A1454" s="2"/>
      <c r="B1454" s="2"/>
      <c r="C1454" s="489"/>
      <c r="E1454" s="514"/>
      <c r="F1454" s="473"/>
      <c r="G1454" s="393"/>
      <c r="H1454" s="395"/>
      <c r="I1454" s="470"/>
      <c r="J1454" s="474"/>
      <c r="K1454" s="395"/>
      <c r="L1454" s="470"/>
      <c r="M1454" s="475"/>
      <c r="N1454" s="475"/>
    </row>
    <row r="1455" spans="1:34" s="166" customFormat="1" hidden="1" x14ac:dyDescent="0.2">
      <c r="A1455" s="2"/>
      <c r="B1455" s="2"/>
      <c r="C1455" s="489"/>
      <c r="D1455" s="171"/>
      <c r="E1455" s="517" t="s">
        <v>397</v>
      </c>
      <c r="F1455" s="473"/>
      <c r="G1455" s="393">
        <f t="shared" ref="G1455:M1455" si="40">SUM(G8,G32,G56,G82,G92,G122,G138,G156,G172,G186,G210,G240,G263,G278,G297,G303,G324,G377)</f>
        <v>2134</v>
      </c>
      <c r="H1455" s="395">
        <f t="shared" si="40"/>
        <v>991</v>
      </c>
      <c r="I1455" s="470">
        <f t="shared" si="40"/>
        <v>3125</v>
      </c>
      <c r="J1455" s="474">
        <f t="shared" si="40"/>
        <v>877</v>
      </c>
      <c r="K1455" s="395">
        <f t="shared" si="40"/>
        <v>690</v>
      </c>
      <c r="L1455" s="470">
        <f t="shared" si="40"/>
        <v>1567</v>
      </c>
      <c r="M1455" s="475">
        <f t="shared" si="40"/>
        <v>970</v>
      </c>
      <c r="N1455" s="475">
        <f>SUM(N8,N32,N56,N82,N92,N122,N138,N156,N172,N186,N210,N240,N263,N278,N297,N303,N324,N377)-AJ278</f>
        <v>16782</v>
      </c>
      <c r="AH1455" s="473">
        <f>SUM(AH8,AH32,AH56,AH82,AH92,AH122,AH138,AH156,AH172,AH186,AH210,AH240,AH263,AH278,AH297,AH303,AH324,AH377)</f>
        <v>16659</v>
      </c>
    </row>
    <row r="1456" spans="1:34" s="166" customFormat="1" hidden="1" x14ac:dyDescent="0.2">
      <c r="A1456" s="2"/>
      <c r="B1456" s="2"/>
      <c r="C1456" s="489"/>
      <c r="E1456" s="517" t="s">
        <v>398</v>
      </c>
      <c r="F1456" s="473"/>
      <c r="G1456" s="393">
        <f t="shared" ref="G1456:N1456" si="41">SUM(G409,G417,G435,G451,G482,G503,G546,G585,G592,G607,G637,G667,G698,G707,G737,G747,G777,G793,G810)</f>
        <v>1283</v>
      </c>
      <c r="H1456" s="395">
        <f t="shared" si="41"/>
        <v>754</v>
      </c>
      <c r="I1456" s="470">
        <f t="shared" si="41"/>
        <v>2037</v>
      </c>
      <c r="J1456" s="474">
        <f t="shared" si="41"/>
        <v>1050</v>
      </c>
      <c r="K1456" s="395">
        <f t="shared" si="41"/>
        <v>717</v>
      </c>
      <c r="L1456" s="470">
        <f t="shared" si="41"/>
        <v>1767</v>
      </c>
      <c r="M1456" s="475">
        <f t="shared" si="41"/>
        <v>1976</v>
      </c>
      <c r="N1456" s="475">
        <f t="shared" si="41"/>
        <v>14991</v>
      </c>
      <c r="AH1456" s="473">
        <f>SUM(AH409,AH417,AH435,AH451,AH482,AH503,AH546,AH585,AH592,AH607,AH637,AH667,AH698,AH707,AH737,AH747,AH777,AH793,AH810)</f>
        <v>14991</v>
      </c>
    </row>
    <row r="1457" spans="1:34" s="166" customFormat="1" hidden="1" x14ac:dyDescent="0.2">
      <c r="A1457" s="2"/>
      <c r="B1457" s="2"/>
      <c r="C1457" s="489"/>
      <c r="E1457" s="517" t="s">
        <v>399</v>
      </c>
      <c r="F1457" s="473"/>
      <c r="G1457" s="393">
        <f>SUM(G828,G839,G853,G862,G876,G897,G893,G897,G910,G963,G986,G1024,G1030,G1044,G1049,G1058,G1081,G1099,G1120,G1134,G1138)</f>
        <v>3809</v>
      </c>
      <c r="H1457" s="395">
        <f t="shared" ref="H1457:M1457" si="42">SUM(H828,H839,H853,H862,H876,H897,H893,H910,H963,H986,H1024,H1030,H1044,H1049,H1058,H1081,H1099,H1120,H1134)</f>
        <v>1284</v>
      </c>
      <c r="I1457" s="470">
        <f t="shared" si="42"/>
        <v>5093</v>
      </c>
      <c r="J1457" s="474">
        <f t="shared" si="42"/>
        <v>3238</v>
      </c>
      <c r="K1457" s="395">
        <f t="shared" si="42"/>
        <v>963</v>
      </c>
      <c r="L1457" s="470">
        <f t="shared" si="42"/>
        <v>4201</v>
      </c>
      <c r="M1457" s="475">
        <f t="shared" si="42"/>
        <v>1744</v>
      </c>
      <c r="N1457" s="475">
        <f>SUM(N828,N839,N853,N862,N876,N897,N893,N910,N963,N986,N1024,N1030,N1044,N1049,N1058,N1081,N1099,N1120,N1134,N1138)</f>
        <v>32552</v>
      </c>
      <c r="AH1457" s="473">
        <f>SUM(AH828,AH839,AH853,AH862,AH876,AH897,AH893,AH910,AH963,AH986,AH1024,AH1030,AH1044,AH1049,AH1058,AH1081,AH1099,AH1120,AH1134,AH1138)</f>
        <v>32552</v>
      </c>
    </row>
    <row r="1458" spans="1:34" s="166" customFormat="1" hidden="1" x14ac:dyDescent="0.2">
      <c r="A1458" s="2"/>
      <c r="B1458" s="2"/>
      <c r="C1458" s="489"/>
      <c r="E1458" s="517" t="s">
        <v>400</v>
      </c>
      <c r="F1458" s="473"/>
      <c r="G1458" s="393">
        <f t="shared" ref="G1458:N1458" si="43">SUM(G1159,G1189,G1199,G1218,G1240,G1255,G1265,G1279,G1297,G1327,G1357,G1377,G1387,G1396,G1428)</f>
        <v>1786</v>
      </c>
      <c r="H1458" s="395">
        <f t="shared" si="43"/>
        <v>1940</v>
      </c>
      <c r="I1458" s="470">
        <f t="shared" si="43"/>
        <v>3726</v>
      </c>
      <c r="J1458" s="474">
        <f t="shared" si="43"/>
        <v>1523</v>
      </c>
      <c r="K1458" s="395">
        <f t="shared" si="43"/>
        <v>1131</v>
      </c>
      <c r="L1458" s="470">
        <f t="shared" si="43"/>
        <v>2654</v>
      </c>
      <c r="M1458" s="475">
        <f t="shared" si="43"/>
        <v>1307</v>
      </c>
      <c r="N1458" s="475">
        <f t="shared" si="43"/>
        <v>30839</v>
      </c>
      <c r="AH1458" s="473">
        <f>SUM(AH1159,AH1189,AH1199,AH1218,AH1240,AH1255,AH1265,AH1279,AH1297,AH1327,AH1357,AH1377,AH1387,AH1396,AH1428)</f>
        <v>30839</v>
      </c>
    </row>
    <row r="1459" spans="1:34" s="166" customFormat="1" hidden="1" x14ac:dyDescent="0.2">
      <c r="A1459" s="2"/>
      <c r="B1459" s="2"/>
      <c r="C1459" s="489"/>
      <c r="E1459" s="517" t="s">
        <v>366</v>
      </c>
      <c r="F1459" s="473"/>
      <c r="G1459" s="476">
        <f t="shared" ref="G1459:N1459" si="44">SUM(G1455,G1456,G1457,G1458)</f>
        <v>9012</v>
      </c>
      <c r="H1459" s="396">
        <f t="shared" si="44"/>
        <v>4969</v>
      </c>
      <c r="I1459" s="477">
        <f t="shared" si="44"/>
        <v>13981</v>
      </c>
      <c r="J1459" s="478">
        <f t="shared" si="44"/>
        <v>6688</v>
      </c>
      <c r="K1459" s="396">
        <f t="shared" si="44"/>
        <v>3501</v>
      </c>
      <c r="L1459" s="477">
        <f t="shared" si="44"/>
        <v>10189</v>
      </c>
      <c r="M1459" s="479">
        <f t="shared" si="44"/>
        <v>5997</v>
      </c>
      <c r="N1459" s="479">
        <f t="shared" si="44"/>
        <v>95164</v>
      </c>
      <c r="AH1459" s="483">
        <f>SUM(AH1455,AH1456,AH1457,AH1458)</f>
        <v>95041</v>
      </c>
    </row>
    <row r="1460" spans="1:34" s="191" customFormat="1" x14ac:dyDescent="0.2">
      <c r="A1460" s="23"/>
      <c r="B1460" s="23"/>
      <c r="C1460" s="489"/>
      <c r="E1460" s="512"/>
      <c r="F1460" s="393"/>
      <c r="G1460" s="393"/>
      <c r="H1460" s="395"/>
      <c r="I1460" s="470"/>
      <c r="J1460" s="474"/>
      <c r="K1460" s="395"/>
      <c r="L1460" s="470"/>
      <c r="M1460" s="475"/>
      <c r="N1460" s="475"/>
      <c r="O1460" s="489"/>
    </row>
    <row r="1461" spans="1:34" s="166" customFormat="1" x14ac:dyDescent="0.2">
      <c r="A1461" s="2"/>
      <c r="B1461" s="2"/>
      <c r="C1461" s="489"/>
      <c r="D1461" s="171"/>
      <c r="E1461" s="517" t="s">
        <v>401</v>
      </c>
      <c r="F1461" s="473"/>
      <c r="G1461" s="393">
        <f t="shared" ref="G1461:N1461" si="45">SUM(G10,G33,G57,G83,G93,G123,G139,G157,G173,G187,G211,G241,G264,G279,G298,G304,G325,G378)</f>
        <v>2071</v>
      </c>
      <c r="H1461" s="588">
        <f t="shared" si="45"/>
        <v>1049</v>
      </c>
      <c r="I1461" s="592">
        <f t="shared" si="45"/>
        <v>3120</v>
      </c>
      <c r="J1461" s="593">
        <f t="shared" si="45"/>
        <v>792</v>
      </c>
      <c r="K1461" s="588">
        <f t="shared" si="45"/>
        <v>570</v>
      </c>
      <c r="L1461" s="592">
        <f t="shared" si="45"/>
        <v>1362</v>
      </c>
      <c r="M1461" s="475">
        <f t="shared" si="45"/>
        <v>1061</v>
      </c>
      <c r="N1461" s="475">
        <f t="shared" si="45"/>
        <v>17083</v>
      </c>
      <c r="O1461" s="489"/>
      <c r="AH1461" s="473">
        <f>SUM(AH10,AH33,AH57,AH83,AH93,AH123,AH139,AH157,AH173,AH187,AH211,AH241,AH264,AH279,AH298,AH304,AH325,AH378)</f>
        <v>16960</v>
      </c>
    </row>
    <row r="1462" spans="1:34" s="166" customFormat="1" x14ac:dyDescent="0.2">
      <c r="A1462" s="2"/>
      <c r="B1462" s="2"/>
      <c r="C1462" s="489"/>
      <c r="E1462" s="517" t="s">
        <v>402</v>
      </c>
      <c r="F1462" s="473"/>
      <c r="G1462" s="393">
        <f t="shared" ref="G1462:N1462" si="46">SUM(G410,G418,G436,G452,G483,G504,G547,G586,G593,G608,G638,G668,G699,G708,G738,G748,G778,G794,G811)</f>
        <v>1008</v>
      </c>
      <c r="H1462" s="588">
        <f t="shared" si="46"/>
        <v>595</v>
      </c>
      <c r="I1462" s="592">
        <f t="shared" si="46"/>
        <v>1603</v>
      </c>
      <c r="J1462" s="593">
        <f t="shared" si="46"/>
        <v>876</v>
      </c>
      <c r="K1462" s="588">
        <f t="shared" si="46"/>
        <v>428</v>
      </c>
      <c r="L1462" s="592">
        <f t="shared" si="46"/>
        <v>1304</v>
      </c>
      <c r="M1462" s="475">
        <f t="shared" si="46"/>
        <v>1498</v>
      </c>
      <c r="N1462" s="475">
        <f t="shared" si="46"/>
        <v>14811</v>
      </c>
      <c r="O1462" s="489"/>
      <c r="AH1462" s="473">
        <f>SUM(AH410,AH418,AH436,AH452,AH483,AH504,AH547,AH586,AH593,AH608,AH638,AH668,AH699,AH708,AH738,AH748,AH778,AH794,AH811)</f>
        <v>14797</v>
      </c>
    </row>
    <row r="1463" spans="1:34" s="166" customFormat="1" x14ac:dyDescent="0.2">
      <c r="A1463" s="2"/>
      <c r="B1463" s="2"/>
      <c r="C1463" s="489"/>
      <c r="E1463" s="517" t="s">
        <v>403</v>
      </c>
      <c r="F1463" s="473"/>
      <c r="G1463" s="393">
        <f t="shared" ref="G1463:N1463" si="47">SUM(G829,G840,G854,G863,G877,G898,G894,G898,G911,G964,G987,G1025,G1031,G1045,G1050,G1059,G1082,G1100,G1121,G1135,G1139)</f>
        <v>3615</v>
      </c>
      <c r="H1463" s="588">
        <f t="shared" si="47"/>
        <v>1224</v>
      </c>
      <c r="I1463" s="592">
        <f t="shared" si="47"/>
        <v>4839</v>
      </c>
      <c r="J1463" s="593">
        <f t="shared" si="47"/>
        <v>3436</v>
      </c>
      <c r="K1463" s="588">
        <f t="shared" si="47"/>
        <v>1088</v>
      </c>
      <c r="L1463" s="592">
        <f t="shared" si="47"/>
        <v>4524</v>
      </c>
      <c r="M1463" s="475">
        <f t="shared" si="47"/>
        <v>1865</v>
      </c>
      <c r="N1463" s="475">
        <f t="shared" si="47"/>
        <v>35211</v>
      </c>
      <c r="O1463" s="489"/>
      <c r="AH1463" s="473">
        <f>SUM(AH829,AH840,AH854,AH863,AH877,AH898,AH894,AH911,AH964,AH987,AH1025,AH1031,AH1045,AH1050,AH1059,AH1082,AH1100,AH1121,AH1135,AH1139)</f>
        <v>35211</v>
      </c>
    </row>
    <row r="1464" spans="1:34" s="166" customFormat="1" ht="12.75" x14ac:dyDescent="0.2">
      <c r="A1464" s="2"/>
      <c r="B1464" s="2"/>
      <c r="C1464" s="489"/>
      <c r="E1464" s="517" t="s">
        <v>404</v>
      </c>
      <c r="F1464" s="473"/>
      <c r="G1464" s="522">
        <f t="shared" ref="G1464:N1464" si="48">SUM(G1160,G1190,G1200,G1219,G1241,G1256,G1266,G1280,G1298,G1328,G1358,G1378,G1388,G1397,G1429)</f>
        <v>2045</v>
      </c>
      <c r="H1464" s="589">
        <f t="shared" si="48"/>
        <v>2257</v>
      </c>
      <c r="I1464" s="594">
        <f t="shared" si="48"/>
        <v>4302</v>
      </c>
      <c r="J1464" s="595">
        <f t="shared" si="48"/>
        <v>1474</v>
      </c>
      <c r="K1464" s="596">
        <f t="shared" si="48"/>
        <v>1158</v>
      </c>
      <c r="L1464" s="594">
        <f t="shared" si="48"/>
        <v>2632</v>
      </c>
      <c r="M1464" s="597">
        <f t="shared" si="48"/>
        <v>1064</v>
      </c>
      <c r="N1464" s="597">
        <f t="shared" si="48"/>
        <v>32410</v>
      </c>
      <c r="O1464" s="489"/>
      <c r="AH1464" s="473">
        <f>SUM(AH1160,AH1190,AH1200,AH1219,AH1241,AH1256,AH1266,AH1280,AH1298,AH1328,AH1358,AH1378,AH1388,AH1397,AH1429)</f>
        <v>32407</v>
      </c>
    </row>
    <row r="1465" spans="1:34" s="166" customFormat="1" x14ac:dyDescent="0.2">
      <c r="A1465" s="2"/>
      <c r="B1465" s="2"/>
      <c r="C1465" s="489"/>
      <c r="E1465" s="517" t="s">
        <v>396</v>
      </c>
      <c r="F1465" s="473"/>
      <c r="G1465" s="476">
        <f t="shared" ref="G1465:N1465" si="49">SUM(G1461,G1462,G1463,G1464)</f>
        <v>8739</v>
      </c>
      <c r="H1465" s="590">
        <f t="shared" si="49"/>
        <v>5125</v>
      </c>
      <c r="I1465" s="591">
        <f t="shared" si="49"/>
        <v>13864</v>
      </c>
      <c r="J1465" s="598">
        <f t="shared" si="49"/>
        <v>6578</v>
      </c>
      <c r="K1465" s="590">
        <f t="shared" si="49"/>
        <v>3244</v>
      </c>
      <c r="L1465" s="591">
        <f t="shared" si="49"/>
        <v>9822</v>
      </c>
      <c r="M1465" s="479">
        <f t="shared" si="49"/>
        <v>5488</v>
      </c>
      <c r="N1465" s="479">
        <f t="shared" si="49"/>
        <v>99515</v>
      </c>
      <c r="O1465" s="489"/>
      <c r="AH1465" s="483">
        <f>SUM(AH1461,AH1462,AH1463,AH1464)</f>
        <v>99375</v>
      </c>
    </row>
    <row r="1466" spans="1:34" s="191" customFormat="1" x14ac:dyDescent="0.2">
      <c r="A1466" s="23"/>
      <c r="B1466" s="23"/>
      <c r="C1466" s="489"/>
      <c r="E1466" s="512"/>
      <c r="F1466" s="393"/>
      <c r="G1466" s="393"/>
      <c r="H1466" s="395"/>
      <c r="I1466" s="470"/>
      <c r="J1466" s="474"/>
      <c r="K1466" s="395"/>
      <c r="L1466" s="470"/>
      <c r="M1466" s="475"/>
      <c r="N1466" s="615"/>
    </row>
    <row r="1467" spans="1:34" s="166" customFormat="1" x14ac:dyDescent="0.2">
      <c r="A1467" s="2"/>
      <c r="B1467" s="2"/>
      <c r="C1467" s="489"/>
      <c r="D1467" s="171"/>
      <c r="E1467" s="517" t="s">
        <v>414</v>
      </c>
      <c r="F1467" s="473"/>
      <c r="G1467" s="393">
        <f t="shared" ref="G1467:N1467" si="50">SUM(G10,G34,G58,G84,G94,G124,G140,G158,G174,G188,G212,G242,G265,G280,G299,G305,G326,G379,G411,G419,G437,G453,G484,G505,G548)</f>
        <v>2245</v>
      </c>
      <c r="H1467" s="588">
        <f t="shared" si="50"/>
        <v>1055</v>
      </c>
      <c r="I1467" s="592">
        <f t="shared" si="50"/>
        <v>3300</v>
      </c>
      <c r="J1467" s="593">
        <f t="shared" si="50"/>
        <v>871</v>
      </c>
      <c r="K1467" s="588">
        <f t="shared" si="50"/>
        <v>776</v>
      </c>
      <c r="L1467" s="592">
        <f t="shared" si="50"/>
        <v>1647</v>
      </c>
      <c r="M1467" s="475">
        <f t="shared" si="50"/>
        <v>1669</v>
      </c>
      <c r="N1467" s="615">
        <f t="shared" si="50"/>
        <v>19668</v>
      </c>
      <c r="O1467" s="191"/>
      <c r="AH1467" s="473">
        <f>SUM(AH16,AH39,AH63,AH89,AH99,AH129,AH145,AH163,AH179,AH193,AH217,AH247,AH270,AH285,AH304,AH310,AH331,AH384)</f>
        <v>0</v>
      </c>
    </row>
    <row r="1468" spans="1:34" s="166" customFormat="1" x14ac:dyDescent="0.2">
      <c r="A1468" s="2"/>
      <c r="B1468" s="2"/>
      <c r="C1468" s="489"/>
      <c r="E1468" s="517" t="s">
        <v>415</v>
      </c>
      <c r="F1468" s="473"/>
      <c r="G1468" s="393">
        <f t="shared" ref="G1468:N1468" si="51">SUM(G587,G594,G609,G639,G669,G700,G739,G749,G779,G795,G812,G830,G841,G855,G864)</f>
        <v>1367</v>
      </c>
      <c r="H1468" s="588">
        <f t="shared" si="51"/>
        <v>612</v>
      </c>
      <c r="I1468" s="592">
        <f t="shared" si="51"/>
        <v>1979</v>
      </c>
      <c r="J1468" s="593">
        <f t="shared" si="51"/>
        <v>1031</v>
      </c>
      <c r="K1468" s="588">
        <f t="shared" si="51"/>
        <v>315</v>
      </c>
      <c r="L1468" s="592">
        <f t="shared" si="51"/>
        <v>1346</v>
      </c>
      <c r="M1468" s="475">
        <f t="shared" si="51"/>
        <v>1540</v>
      </c>
      <c r="N1468" s="615">
        <f t="shared" si="51"/>
        <v>16036</v>
      </c>
      <c r="O1468" s="191"/>
      <c r="AH1468" s="473">
        <f>SUM(AH416,AH424,AH442,AH458,AH489,AH510,AH553,AH592,AH599,AH614,AH644,AH674,AH705,AH714,AH744,AH754,AH784,AH800,AH817)</f>
        <v>19</v>
      </c>
    </row>
    <row r="1469" spans="1:34" s="166" customFormat="1" x14ac:dyDescent="0.2">
      <c r="A1469" s="2"/>
      <c r="B1469" s="2"/>
      <c r="C1469" s="489"/>
      <c r="E1469" s="517" t="s">
        <v>416</v>
      </c>
      <c r="F1469" s="473"/>
      <c r="G1469" s="393">
        <f t="shared" ref="G1469:N1469" si="52">SUM(G878,G895,G912,G965,G988,G1026,G1046,G1051,G1060,G1083,G1101,G1122,G1136,G1140,G1161,G1191,G1220,G1242)</f>
        <v>4238</v>
      </c>
      <c r="H1469" s="588">
        <f t="shared" si="52"/>
        <v>1147</v>
      </c>
      <c r="I1469" s="592">
        <f t="shared" si="52"/>
        <v>5385</v>
      </c>
      <c r="J1469" s="593">
        <f t="shared" si="52"/>
        <v>3372</v>
      </c>
      <c r="K1469" s="588">
        <f t="shared" si="52"/>
        <v>1036</v>
      </c>
      <c r="L1469" s="592">
        <f t="shared" si="52"/>
        <v>4408</v>
      </c>
      <c r="M1469" s="475">
        <f t="shared" si="52"/>
        <v>2516</v>
      </c>
      <c r="N1469" s="615">
        <f t="shared" si="52"/>
        <v>37863</v>
      </c>
      <c r="O1469" s="191"/>
      <c r="AH1469" s="473">
        <f>SUM(AH835,AH846,AH860,AH869,AH883,AH903,AH900,AH917,AH970,AH993,AH1031,AH1037,AH1051,AH1056,AH1065,AH1088,AH1106,AH1127,AH1141,AH1145)</f>
        <v>0</v>
      </c>
    </row>
    <row r="1470" spans="1:34" s="166" customFormat="1" ht="12.75" x14ac:dyDescent="0.2">
      <c r="A1470" s="2"/>
      <c r="B1470" s="2"/>
      <c r="C1470" s="489"/>
      <c r="E1470" s="517" t="s">
        <v>417</v>
      </c>
      <c r="F1470" s="473"/>
      <c r="G1470" s="522">
        <f t="shared" ref="G1470:N1470" si="53">SUM(G1267,G1281,G1299,G1329,G1359,G1379,G1389,G1398,G1430, G1257)</f>
        <v>1652</v>
      </c>
      <c r="H1470" s="589">
        <f t="shared" si="53"/>
        <v>2472</v>
      </c>
      <c r="I1470" s="594">
        <f t="shared" si="53"/>
        <v>4124</v>
      </c>
      <c r="J1470" s="595">
        <f t="shared" si="53"/>
        <v>1543</v>
      </c>
      <c r="K1470" s="589">
        <f t="shared" si="53"/>
        <v>1108</v>
      </c>
      <c r="L1470" s="594">
        <f t="shared" si="53"/>
        <v>2651</v>
      </c>
      <c r="M1470" s="597">
        <f t="shared" si="53"/>
        <v>559</v>
      </c>
      <c r="N1470" s="616">
        <f t="shared" si="53"/>
        <v>29694</v>
      </c>
      <c r="O1470" s="620" t="s">
        <v>432</v>
      </c>
      <c r="AH1470" s="473">
        <f>SUM(AH1166,AH1196,AH1206,AH1225,AH1247,AH1264,AH1272,AH1286,AH1304,AH1334,AH1364,AH1384,AH1394,AH1403,AH1435)</f>
        <v>0</v>
      </c>
    </row>
    <row r="1471" spans="1:34" s="166" customFormat="1" x14ac:dyDescent="0.2">
      <c r="A1471" s="2"/>
      <c r="B1471" s="2"/>
      <c r="C1471" s="489"/>
      <c r="E1471" s="517" t="s">
        <v>413</v>
      </c>
      <c r="F1471" s="473"/>
      <c r="G1471" s="476">
        <f t="shared" ref="G1471:N1471" si="54">SUM(G1467,G1468,G1469,G1470)</f>
        <v>9502</v>
      </c>
      <c r="H1471" s="590">
        <f t="shared" si="54"/>
        <v>5286</v>
      </c>
      <c r="I1471" s="591">
        <f t="shared" si="54"/>
        <v>14788</v>
      </c>
      <c r="J1471" s="598">
        <f t="shared" si="54"/>
        <v>6817</v>
      </c>
      <c r="K1471" s="590">
        <f t="shared" si="54"/>
        <v>3235</v>
      </c>
      <c r="L1471" s="591">
        <f t="shared" si="54"/>
        <v>10052</v>
      </c>
      <c r="M1471" s="479">
        <f t="shared" si="54"/>
        <v>6284</v>
      </c>
      <c r="N1471" s="617">
        <f t="shared" si="54"/>
        <v>103261</v>
      </c>
      <c r="O1471" s="191"/>
      <c r="AH1471" s="483">
        <f>SUM(AH1467,AH1468,AH1469,AH1470)</f>
        <v>19</v>
      </c>
    </row>
    <row r="1472" spans="1:34" s="166" customFormat="1" x14ac:dyDescent="0.2">
      <c r="A1472" s="2"/>
      <c r="B1472" s="2"/>
      <c r="C1472" s="489"/>
      <c r="E1472" s="517"/>
      <c r="F1472" s="473"/>
      <c r="G1472" s="476"/>
      <c r="H1472" s="590"/>
      <c r="I1472" s="591"/>
      <c r="J1472" s="476"/>
      <c r="K1472" s="476"/>
      <c r="L1472" s="591"/>
      <c r="M1472" s="479"/>
      <c r="N1472" s="617"/>
      <c r="O1472" s="191"/>
      <c r="AH1472" s="483"/>
    </row>
    <row r="1473" spans="1:34" s="166" customFormat="1" x14ac:dyDescent="0.2">
      <c r="A1473" s="2"/>
      <c r="B1473" s="2"/>
      <c r="C1473" s="489"/>
      <c r="E1473" s="517"/>
      <c r="F1473" s="473"/>
      <c r="G1473" s="476"/>
      <c r="H1473" s="590"/>
      <c r="I1473" s="591"/>
      <c r="J1473" s="476"/>
      <c r="K1473" s="476"/>
      <c r="L1473" s="591"/>
      <c r="M1473" s="479"/>
      <c r="N1473" s="617"/>
      <c r="O1473" s="191"/>
      <c r="AH1473" s="483"/>
    </row>
    <row r="1474" spans="1:34" s="166" customFormat="1" x14ac:dyDescent="0.2">
      <c r="A1474" s="2"/>
      <c r="B1474" s="2"/>
      <c r="C1474" s="489"/>
      <c r="E1474" s="514"/>
      <c r="F1474" s="473"/>
      <c r="G1474" s="393"/>
      <c r="H1474" s="395"/>
      <c r="I1474" s="470"/>
      <c r="J1474" s="474"/>
      <c r="K1474" s="395"/>
      <c r="L1474" s="470"/>
      <c r="M1474" s="475"/>
      <c r="N1474" s="475"/>
      <c r="O1474" s="489"/>
    </row>
    <row r="1475" spans="1:34" s="166" customFormat="1" x14ac:dyDescent="0.2">
      <c r="A1475" s="2"/>
      <c r="B1475" s="2"/>
      <c r="C1475" s="489"/>
      <c r="D1475" s="491" t="s">
        <v>379</v>
      </c>
      <c r="E1475" s="518" t="s">
        <v>378</v>
      </c>
      <c r="F1475" s="473"/>
      <c r="G1475" s="492">
        <f>SUMIF($E$3:$E$1427,"=2010",$G$3:$G$1427)</f>
        <v>8937</v>
      </c>
      <c r="H1475" s="493">
        <f>SUMIF($E$3:$E$1428,"=2010",$H$3:$H$1428)</f>
        <v>4101</v>
      </c>
      <c r="I1475" s="494">
        <f>SUMIF($E$3:$E$1428,"=2010",$I$3:$I$1428)</f>
        <v>13038</v>
      </c>
      <c r="J1475" s="495">
        <f>SUMIF($E$3:$E$1428,"=2010",$J$3:$J$1428)</f>
        <v>7170</v>
      </c>
      <c r="K1475" s="493">
        <f>SUMIF($E$3:$E$1428,"=2010",$K$3:$K$1428)</f>
        <v>3945</v>
      </c>
      <c r="L1475" s="494">
        <f>SUMIF($E$3:$E$1428,"=2010",$L$3:$L$1428)</f>
        <v>11115</v>
      </c>
      <c r="M1475" s="496">
        <f>SUMIF($E$3:$E$1428,"=2010",$M$3:$M$1428)</f>
        <v>7336</v>
      </c>
      <c r="N1475" s="496">
        <f>SUMIF($E$3:$E$1428,"=2010",$N$3:$N$1428)</f>
        <v>90344</v>
      </c>
      <c r="AH1475" s="473"/>
    </row>
    <row r="1476" spans="1:34" s="166" customFormat="1" x14ac:dyDescent="0.2">
      <c r="A1476" s="2"/>
      <c r="B1476" s="2"/>
      <c r="C1476" s="489"/>
      <c r="D1476" s="23"/>
      <c r="E1476" s="512"/>
      <c r="F1476" s="393"/>
      <c r="G1476" s="393"/>
      <c r="H1476" s="395"/>
      <c r="I1476" s="470"/>
      <c r="J1476" s="474"/>
      <c r="K1476" s="395"/>
      <c r="L1476" s="470"/>
      <c r="M1476" s="475"/>
      <c r="N1476" s="475"/>
      <c r="AH1476" s="473"/>
    </row>
    <row r="1477" spans="1:34" s="166" customFormat="1" x14ac:dyDescent="0.2">
      <c r="A1477" s="307"/>
      <c r="B1477" s="307"/>
      <c r="C1477" s="191"/>
      <c r="D1477" s="3"/>
      <c r="E1477" s="518" t="s">
        <v>366</v>
      </c>
      <c r="F1477" s="492"/>
      <c r="G1477" s="492">
        <f>SUMIF($E$3:$E$1428,"=2011",$G$3:$G$1428)</f>
        <v>9012</v>
      </c>
      <c r="H1477" s="493">
        <f>SUMIF($E$3:$E$1428,"=2011",$H$3:$H$1428)</f>
        <v>4969</v>
      </c>
      <c r="I1477" s="494">
        <f>SUMIF($E$3:$E$1428,"=2011",$I$3:$I$1428)</f>
        <v>13981</v>
      </c>
      <c r="J1477" s="495">
        <f>SUMIF($E$3:$E$1428,"=2011",$J$3:$J$1428)</f>
        <v>6688</v>
      </c>
      <c r="K1477" s="493">
        <f>SUMIF($E$3:$E$1428,"=2011",$K$3:$K$1428)</f>
        <v>3501</v>
      </c>
      <c r="L1477" s="494">
        <f>SUMIF($E$3:$E$1428,"=2011",$L$3:$L$1428)</f>
        <v>10189</v>
      </c>
      <c r="M1477" s="496">
        <f>SUMIF($E$3:$E$1428,"=2011",$M$3:$M$1428)</f>
        <v>5997</v>
      </c>
      <c r="N1477" s="496">
        <f>SUMIF($E$3:$E$1428,"=2011",$N$3:$N$1428)</f>
        <v>95164</v>
      </c>
      <c r="O1477" s="497"/>
      <c r="AH1477" s="473"/>
    </row>
    <row r="1478" spans="1:34" s="166" customFormat="1" x14ac:dyDescent="0.2">
      <c r="A1478" s="2"/>
      <c r="B1478" s="2"/>
      <c r="C1478" s="491"/>
      <c r="E1478" s="514"/>
      <c r="F1478" s="473"/>
      <c r="G1478" s="393"/>
      <c r="H1478" s="395"/>
      <c r="I1478" s="470"/>
      <c r="J1478" s="474"/>
      <c r="K1478" s="395"/>
      <c r="L1478" s="470"/>
      <c r="M1478" s="475"/>
      <c r="N1478" s="475"/>
      <c r="AH1478" s="473"/>
    </row>
    <row r="1479" spans="1:34" s="166" customFormat="1" x14ac:dyDescent="0.2">
      <c r="A1479" s="2"/>
      <c r="B1479" s="2"/>
      <c r="C1479" s="489"/>
      <c r="E1479" s="514" t="s">
        <v>396</v>
      </c>
      <c r="F1479" s="473"/>
      <c r="G1479" s="393">
        <f>SUMIF($E$3:$E$1429,"=2012",$G$3:$G$1429)</f>
        <v>8739</v>
      </c>
      <c r="H1479" s="493">
        <f>SUMIF($E$3:$E$1429,"=2012",$H$3:$H$1429)</f>
        <v>5169</v>
      </c>
      <c r="I1479" s="494">
        <f>SUMIF($E$3:$E$1429,"=2012",$I$3:$I$1429)</f>
        <v>13908</v>
      </c>
      <c r="J1479" s="495">
        <f>SUMIF($E$3:$E$1429,"=2012",$J$3:$J$1429)</f>
        <v>6578</v>
      </c>
      <c r="K1479" s="493">
        <f>SUMIF($E$3:$E$1429,"=2012",$K$3:$K$1429)</f>
        <v>3244</v>
      </c>
      <c r="L1479" s="494">
        <f>SUMIF($E$3:$E$1429,"=2012",$L$3:$L$1429)</f>
        <v>9822</v>
      </c>
      <c r="M1479" s="496">
        <f>SUMIF($E$3:$E$1429,"=2012",$M$3:$M$1429)</f>
        <v>5488</v>
      </c>
      <c r="N1479" s="496">
        <f>SUMIF($E$3:$E$1429,"=2012",$N$3:$N$1429)</f>
        <v>99515</v>
      </c>
      <c r="AH1479" s="473"/>
    </row>
    <row r="1480" spans="1:34" s="166" customFormat="1" x14ac:dyDescent="0.2">
      <c r="A1480" s="2"/>
      <c r="B1480" s="2"/>
      <c r="C1480" s="489"/>
      <c r="E1480" s="514"/>
      <c r="F1480" s="473"/>
      <c r="G1480" s="393"/>
      <c r="H1480" s="395"/>
      <c r="I1480" s="470"/>
      <c r="J1480" s="474"/>
      <c r="K1480" s="395"/>
      <c r="L1480" s="470"/>
      <c r="M1480" s="475"/>
      <c r="N1480" s="475"/>
      <c r="AH1480" s="473"/>
    </row>
    <row r="1481" spans="1:34" s="166" customFormat="1" x14ac:dyDescent="0.2">
      <c r="A1481" s="2"/>
      <c r="B1481" s="2"/>
      <c r="C1481" s="489"/>
      <c r="E1481" s="514" t="s">
        <v>413</v>
      </c>
      <c r="F1481" s="473"/>
      <c r="G1481" s="393">
        <f>SUMIF($E$3:$E$1430,"=2013",$G$3:$G$1430)</f>
        <v>9502</v>
      </c>
      <c r="H1481" s="493">
        <f>SUMIF($E$3:$E$1430,"=2013",$H$3:$H$1430)</f>
        <v>5286</v>
      </c>
      <c r="I1481" s="494">
        <f>SUMIF($E$3:$E$1430,"=2013",$I$3:$I$1430)</f>
        <v>14788</v>
      </c>
      <c r="J1481" s="495">
        <f>SUMIF($E$3:$E$1430,"=2013",$J$3:$J$1430)</f>
        <v>6817</v>
      </c>
      <c r="K1481" s="493">
        <f>SUMIF($E$3:$E$1430,"=2013",$K$3:$K$1430)</f>
        <v>3235</v>
      </c>
      <c r="L1481" s="494">
        <f>SUMIF($E$3:$E$1430,"=2013",$L$3:$L$1430)</f>
        <v>10052</v>
      </c>
      <c r="M1481" s="496">
        <f>SUMIF($E$3:$E$1430,"=2013",$M$3:$M$1430)</f>
        <v>6284</v>
      </c>
      <c r="N1481" s="496">
        <f>SUMIF($E$3:$E$1430,"=2013",$N$3:$N$1430)</f>
        <v>103261</v>
      </c>
      <c r="AH1481" s="473"/>
    </row>
    <row r="1482" spans="1:34" s="166" customFormat="1" x14ac:dyDescent="0.2">
      <c r="A1482" s="2"/>
      <c r="B1482" s="2"/>
      <c r="C1482" s="489"/>
      <c r="E1482" s="514"/>
      <c r="F1482" s="473"/>
      <c r="G1482" s="393"/>
      <c r="H1482" s="395"/>
      <c r="I1482" s="470"/>
      <c r="J1482" s="474"/>
      <c r="K1482" s="395"/>
      <c r="L1482" s="470"/>
      <c r="M1482" s="475"/>
      <c r="N1482" s="475"/>
      <c r="AH1482" s="473"/>
    </row>
    <row r="1483" spans="1:34" s="166" customFormat="1" x14ac:dyDescent="0.2">
      <c r="A1483" s="2"/>
      <c r="B1483" s="2"/>
      <c r="C1483" s="489"/>
      <c r="E1483" s="514"/>
      <c r="F1483" s="473"/>
      <c r="G1483" s="393"/>
      <c r="H1483" s="395"/>
      <c r="I1483" s="470"/>
      <c r="J1483" s="474"/>
      <c r="K1483" s="395"/>
      <c r="L1483" s="470"/>
      <c r="M1483" s="475"/>
      <c r="N1483" s="475"/>
    </row>
    <row r="1484" spans="1:34" s="166" customFormat="1" x14ac:dyDescent="0.2">
      <c r="A1484" s="2"/>
      <c r="B1484" s="2"/>
      <c r="C1484" s="489"/>
      <c r="E1484" s="514"/>
      <c r="F1484" s="473"/>
      <c r="G1484" s="393"/>
      <c r="H1484" s="395"/>
      <c r="I1484" s="470"/>
      <c r="J1484" s="474"/>
      <c r="K1484" s="395"/>
      <c r="L1484" s="470"/>
      <c r="M1484" s="475"/>
      <c r="N1484" s="475"/>
    </row>
    <row r="1485" spans="1:34" s="166" customFormat="1" x14ac:dyDescent="0.2">
      <c r="A1485" s="2"/>
      <c r="B1485" s="2"/>
      <c r="C1485" s="489"/>
      <c r="E1485" s="514"/>
      <c r="F1485" s="473"/>
      <c r="G1485" s="393"/>
      <c r="H1485" s="395"/>
      <c r="I1485" s="470"/>
      <c r="J1485" s="474"/>
      <c r="K1485" s="395"/>
      <c r="L1485" s="470"/>
      <c r="M1485" s="475"/>
      <c r="N1485" s="475"/>
    </row>
    <row r="1486" spans="1:34" s="166" customFormat="1" ht="8.25" customHeight="1" x14ac:dyDescent="0.2">
      <c r="A1486" s="2"/>
      <c r="B1486" s="2"/>
      <c r="C1486" s="489"/>
      <c r="E1486" s="514"/>
      <c r="F1486" s="473"/>
      <c r="G1486" s="393"/>
      <c r="H1486" s="395"/>
      <c r="I1486" s="470"/>
      <c r="J1486" s="474"/>
      <c r="K1486" s="395"/>
      <c r="L1486" s="470"/>
      <c r="M1486" s="475"/>
      <c r="N1486" s="475"/>
    </row>
    <row r="1487" spans="1:34" s="166" customFormat="1" hidden="1" x14ac:dyDescent="0.2">
      <c r="A1487" s="2"/>
      <c r="B1487" s="2"/>
      <c r="C1487" s="489"/>
      <c r="E1487" s="514"/>
      <c r="F1487" s="473"/>
      <c r="G1487" s="393"/>
      <c r="H1487" s="395"/>
      <c r="I1487" s="470"/>
      <c r="J1487" s="474"/>
      <c r="K1487" s="395"/>
      <c r="L1487" s="470"/>
      <c r="M1487" s="475"/>
      <c r="N1487" s="475"/>
    </row>
    <row r="1488" spans="1:34" s="166" customFormat="1" x14ac:dyDescent="0.2">
      <c r="A1488" s="2"/>
      <c r="B1488" s="2"/>
      <c r="C1488" s="489"/>
      <c r="E1488" s="514"/>
      <c r="F1488" s="473"/>
      <c r="G1488" s="393"/>
      <c r="H1488" s="395"/>
      <c r="I1488" s="470"/>
      <c r="J1488" s="474"/>
      <c r="K1488" s="395"/>
      <c r="L1488" s="470"/>
      <c r="M1488" s="475"/>
      <c r="N1488" s="475"/>
    </row>
    <row r="1489" spans="1:34" s="166" customFormat="1" x14ac:dyDescent="0.2">
      <c r="A1489" s="2"/>
      <c r="B1489" s="2"/>
      <c r="C1489" s="489"/>
      <c r="E1489" s="514"/>
      <c r="F1489" s="473"/>
      <c r="G1489" s="393"/>
      <c r="H1489" s="395"/>
      <c r="I1489" s="470"/>
      <c r="J1489" s="474"/>
      <c r="K1489" s="395"/>
      <c r="L1489" s="470"/>
      <c r="M1489" s="475"/>
      <c r="N1489" s="475"/>
    </row>
    <row r="1490" spans="1:34" s="166" customFormat="1" x14ac:dyDescent="0.2">
      <c r="A1490" s="2"/>
      <c r="B1490" s="2"/>
      <c r="C1490" s="489"/>
      <c r="E1490" s="514"/>
      <c r="F1490" s="473"/>
      <c r="G1490" s="393"/>
      <c r="H1490" s="395"/>
      <c r="I1490" s="470"/>
      <c r="J1490" s="474"/>
      <c r="K1490" s="395"/>
      <c r="L1490" s="470"/>
      <c r="M1490" s="475"/>
      <c r="N1490" s="475"/>
    </row>
    <row r="1491" spans="1:34" s="166" customFormat="1" x14ac:dyDescent="0.2">
      <c r="A1491" s="2"/>
      <c r="B1491" s="2"/>
      <c r="C1491" s="489"/>
      <c r="E1491" s="514"/>
      <c r="F1491" s="473"/>
      <c r="G1491" s="393"/>
      <c r="H1491" s="395"/>
      <c r="I1491" s="470"/>
      <c r="J1491" s="474"/>
      <c r="K1491" s="395"/>
      <c r="L1491" s="470"/>
      <c r="M1491" s="475"/>
      <c r="N1491" s="475"/>
    </row>
    <row r="1492" spans="1:34" s="166" customFormat="1" x14ac:dyDescent="0.2">
      <c r="A1492" s="2"/>
      <c r="B1492" s="2"/>
      <c r="C1492" s="489"/>
      <c r="E1492" s="514"/>
      <c r="F1492" s="473"/>
      <c r="G1492" s="393"/>
      <c r="H1492" s="395"/>
      <c r="I1492" s="470"/>
      <c r="J1492" s="474"/>
      <c r="K1492" s="395"/>
      <c r="L1492" s="470"/>
      <c r="M1492" s="475"/>
      <c r="N1492" s="475"/>
    </row>
    <row r="1493" spans="1:34" customFormat="1" ht="15" x14ac:dyDescent="0.25">
      <c r="A1493" s="2"/>
      <c r="B1493" s="2"/>
      <c r="C1493" s="239"/>
      <c r="E1493" s="519"/>
      <c r="F1493" s="467"/>
      <c r="G1493" s="468"/>
      <c r="H1493" s="469"/>
      <c r="I1493" s="480"/>
      <c r="J1493" s="481"/>
      <c r="K1493" s="469"/>
      <c r="L1493" s="480"/>
      <c r="M1493" s="472"/>
      <c r="N1493" s="472"/>
    </row>
    <row r="1494" spans="1:34" customFormat="1" ht="15" x14ac:dyDescent="0.25">
      <c r="A1494" s="2"/>
      <c r="B1494" s="2"/>
      <c r="C1494" s="239"/>
      <c r="E1494" s="519"/>
      <c r="F1494" s="467"/>
      <c r="G1494" s="468"/>
      <c r="H1494" s="469"/>
      <c r="I1494" s="480"/>
      <c r="J1494" s="481"/>
      <c r="K1494" s="469"/>
      <c r="L1494" s="480"/>
      <c r="M1494" s="472"/>
      <c r="N1494" s="472"/>
    </row>
    <row r="1495" spans="1:34" s="320" customFormat="1" ht="24" x14ac:dyDescent="0.2">
      <c r="A1495" s="574"/>
      <c r="B1495" s="572"/>
      <c r="C1495" s="57"/>
      <c r="D1495" s="113" t="s">
        <v>200</v>
      </c>
      <c r="E1495" s="500" t="s">
        <v>199</v>
      </c>
      <c r="F1495" s="573">
        <v>6</v>
      </c>
      <c r="G1495" s="58" t="s">
        <v>246</v>
      </c>
      <c r="H1495" s="293"/>
      <c r="I1495" s="294"/>
      <c r="J1495" s="59" t="s">
        <v>247</v>
      </c>
      <c r="K1495" s="293"/>
      <c r="L1495" s="293"/>
      <c r="M1495" s="84" t="s">
        <v>248</v>
      </c>
      <c r="N1495" s="61" t="s">
        <v>249</v>
      </c>
      <c r="O1495" s="195"/>
      <c r="P1495" s="15"/>
      <c r="Q1495" s="19"/>
      <c r="R1495" s="17" t="s">
        <v>0</v>
      </c>
      <c r="S1495" s="19"/>
      <c r="T1495" s="20"/>
      <c r="U1495" s="18" t="s">
        <v>0</v>
      </c>
      <c r="V1495" s="21"/>
      <c r="W1495" s="22" t="s">
        <v>2</v>
      </c>
      <c r="X1495" s="15"/>
      <c r="Y1495" s="17"/>
      <c r="Z1495" s="19"/>
      <c r="AA1495" s="17" t="s">
        <v>0</v>
      </c>
      <c r="AB1495" s="19"/>
      <c r="AC1495" s="19"/>
      <c r="AD1495" s="17" t="s">
        <v>0</v>
      </c>
      <c r="AE1495" s="19"/>
      <c r="AF1495" s="17" t="s">
        <v>1</v>
      </c>
      <c r="AG1495" s="17" t="s">
        <v>2</v>
      </c>
      <c r="AH1495" s="485"/>
    </row>
    <row r="1496" spans="1:34" s="191" customFormat="1" ht="12.75" thickBot="1" x14ac:dyDescent="0.25">
      <c r="A1496" s="309"/>
      <c r="B1496" s="35"/>
      <c r="D1496" s="11"/>
      <c r="E1496" s="503"/>
      <c r="F1496" s="389">
        <v>15</v>
      </c>
      <c r="G1496" s="62"/>
      <c r="H1496" s="95"/>
      <c r="I1496" s="96"/>
      <c r="J1496" s="62"/>
      <c r="K1496" s="95"/>
      <c r="L1496" s="96"/>
      <c r="M1496" s="75"/>
      <c r="N1496" s="75"/>
      <c r="O1496" s="195"/>
      <c r="P1496" s="34"/>
      <c r="Q1496" s="12"/>
      <c r="R1496" s="12"/>
      <c r="S1496" s="12"/>
      <c r="T1496" s="12"/>
      <c r="U1496" s="12"/>
      <c r="V1496" s="12"/>
      <c r="W1496" s="12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485"/>
    </row>
    <row r="1497" spans="1:34" customFormat="1" ht="15" x14ac:dyDescent="0.25">
      <c r="A1497" s="2"/>
      <c r="B1497" s="2"/>
      <c r="C1497" s="239"/>
      <c r="E1497" s="519"/>
      <c r="F1497" s="467"/>
      <c r="G1497" s="468"/>
      <c r="H1497" s="469"/>
      <c r="I1497" s="480"/>
      <c r="J1497" s="481"/>
      <c r="K1497" s="469"/>
      <c r="L1497" s="480"/>
      <c r="M1497" s="472"/>
      <c r="N1497" s="472"/>
    </row>
    <row r="1498" spans="1:34" customFormat="1" ht="15" x14ac:dyDescent="0.25">
      <c r="A1498" s="2"/>
      <c r="B1498" s="2"/>
      <c r="C1498" s="239"/>
      <c r="E1498" s="519"/>
      <c r="F1498" s="467"/>
      <c r="G1498" s="468"/>
      <c r="H1498" s="469"/>
      <c r="I1498" s="480"/>
      <c r="J1498" s="481"/>
      <c r="K1498" s="469"/>
      <c r="L1498" s="480"/>
      <c r="M1498" s="472"/>
      <c r="N1498" s="472"/>
    </row>
    <row r="1499" spans="1:34" s="320" customFormat="1" ht="36" x14ac:dyDescent="0.2">
      <c r="A1499" s="574"/>
      <c r="B1499" s="572"/>
      <c r="C1499" s="57"/>
      <c r="D1499" s="113" t="s">
        <v>200</v>
      </c>
      <c r="E1499" s="500" t="s">
        <v>199</v>
      </c>
      <c r="F1499" s="381"/>
      <c r="G1499" s="58" t="s">
        <v>201</v>
      </c>
      <c r="H1499" s="59"/>
      <c r="I1499" s="60"/>
      <c r="J1499" s="59" t="s">
        <v>202</v>
      </c>
      <c r="K1499" s="59"/>
      <c r="L1499" s="60"/>
      <c r="M1499" s="61" t="s">
        <v>203</v>
      </c>
      <c r="N1499" s="61" t="s">
        <v>395</v>
      </c>
      <c r="O1499" s="195"/>
      <c r="P1499" s="15"/>
      <c r="Q1499" s="19"/>
      <c r="R1499" s="17" t="s">
        <v>0</v>
      </c>
      <c r="S1499" s="19"/>
      <c r="T1499" s="20"/>
      <c r="U1499" s="18" t="s">
        <v>0</v>
      </c>
      <c r="V1499" s="21"/>
      <c r="W1499" s="22" t="s">
        <v>2</v>
      </c>
      <c r="X1499" s="15"/>
      <c r="Y1499" s="17"/>
      <c r="Z1499" s="19"/>
      <c r="AA1499" s="17" t="s">
        <v>0</v>
      </c>
      <c r="AB1499" s="19"/>
      <c r="AC1499" s="19"/>
      <c r="AD1499" s="17" t="s">
        <v>0</v>
      </c>
      <c r="AE1499" s="19"/>
      <c r="AF1499" s="17" t="s">
        <v>1</v>
      </c>
      <c r="AG1499" s="17" t="s">
        <v>2</v>
      </c>
      <c r="AH1499" s="485"/>
    </row>
    <row r="1500" spans="1:34" s="191" customFormat="1" ht="12.75" thickBot="1" x14ac:dyDescent="0.25">
      <c r="A1500" s="309"/>
      <c r="B1500" s="35"/>
      <c r="D1500" s="11"/>
      <c r="E1500" s="507"/>
      <c r="F1500" s="385">
        <v>25</v>
      </c>
      <c r="G1500" s="444"/>
      <c r="H1500" s="445"/>
      <c r="I1500" s="446"/>
      <c r="J1500" s="444"/>
      <c r="K1500" s="445"/>
      <c r="L1500" s="446"/>
      <c r="M1500" s="75"/>
      <c r="N1500" s="75"/>
      <c r="O1500" s="195"/>
      <c r="P1500" s="34"/>
      <c r="Q1500" s="12"/>
      <c r="R1500" s="12"/>
      <c r="S1500" s="12"/>
      <c r="T1500" s="12"/>
      <c r="U1500" s="12"/>
      <c r="V1500" s="12"/>
      <c r="W1500" s="12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485"/>
    </row>
    <row r="1501" spans="1:34" customFormat="1" ht="15" x14ac:dyDescent="0.25">
      <c r="A1501" s="2"/>
      <c r="B1501" s="2"/>
      <c r="C1501" s="239"/>
      <c r="E1501" s="519"/>
      <c r="F1501" s="467"/>
      <c r="G1501" s="468"/>
      <c r="H1501" s="469"/>
      <c r="I1501" s="480"/>
      <c r="J1501" s="481"/>
      <c r="K1501" s="469"/>
      <c r="L1501" s="480"/>
      <c r="M1501" s="472"/>
      <c r="N1501" s="472"/>
    </row>
    <row r="1502" spans="1:34" s="320" customFormat="1" ht="36" x14ac:dyDescent="0.2">
      <c r="A1502" s="571"/>
      <c r="B1502" s="572"/>
      <c r="C1502" s="57"/>
      <c r="D1502" s="113" t="s">
        <v>200</v>
      </c>
      <c r="E1502" s="500" t="s">
        <v>199</v>
      </c>
      <c r="F1502" s="488">
        <v>28</v>
      </c>
      <c r="G1502" s="58" t="s">
        <v>254</v>
      </c>
      <c r="H1502" s="293"/>
      <c r="I1502" s="294"/>
      <c r="J1502" s="59" t="s">
        <v>255</v>
      </c>
      <c r="K1502" s="293"/>
      <c r="L1502" s="293"/>
      <c r="M1502" s="84" t="s">
        <v>256</v>
      </c>
      <c r="N1502" s="61" t="s">
        <v>257</v>
      </c>
      <c r="O1502" s="195"/>
      <c r="P1502" s="15"/>
      <c r="Q1502" s="19"/>
      <c r="R1502" s="17" t="s">
        <v>0</v>
      </c>
      <c r="S1502" s="19"/>
      <c r="T1502" s="20"/>
      <c r="U1502" s="18" t="s">
        <v>0</v>
      </c>
      <c r="V1502" s="21"/>
      <c r="W1502" s="22" t="s">
        <v>2</v>
      </c>
      <c r="X1502" s="15"/>
      <c r="Y1502" s="17"/>
      <c r="Z1502" s="19"/>
      <c r="AA1502" s="17" t="s">
        <v>0</v>
      </c>
      <c r="AB1502" s="19"/>
      <c r="AC1502" s="19"/>
      <c r="AD1502" s="17" t="s">
        <v>0</v>
      </c>
      <c r="AE1502" s="19"/>
      <c r="AF1502" s="17" t="s">
        <v>1</v>
      </c>
      <c r="AG1502" s="17" t="s">
        <v>2</v>
      </c>
      <c r="AH1502" s="485"/>
    </row>
    <row r="1503" spans="1:34" s="166" customFormat="1" ht="12.75" thickBot="1" x14ac:dyDescent="0.25">
      <c r="A1503" s="23"/>
      <c r="B1503" s="27"/>
      <c r="D1503" s="3"/>
      <c r="E1503" s="503"/>
      <c r="F1503" s="389">
        <v>11</v>
      </c>
      <c r="G1503" s="62"/>
      <c r="H1503" s="95"/>
      <c r="I1503" s="96"/>
      <c r="J1503" s="62"/>
      <c r="K1503" s="95"/>
      <c r="L1503" s="96"/>
      <c r="M1503" s="75"/>
      <c r="N1503" s="76"/>
      <c r="O1503" s="194"/>
      <c r="P1503" s="26"/>
      <c r="Q1503" s="4"/>
      <c r="R1503" s="4"/>
      <c r="S1503" s="4"/>
      <c r="T1503" s="4"/>
      <c r="U1503" s="4"/>
      <c r="V1503" s="4"/>
      <c r="W1503" s="4"/>
      <c r="X1503" s="23"/>
      <c r="Y1503" s="23"/>
      <c r="Z1503" s="23"/>
      <c r="AA1503" s="23"/>
      <c r="AB1503" s="23"/>
      <c r="AC1503" s="23"/>
      <c r="AD1503" s="23"/>
      <c r="AE1503" s="23"/>
      <c r="AF1503" s="23"/>
      <c r="AG1503" s="23"/>
      <c r="AH1503" s="485"/>
    </row>
    <row r="1504" spans="1:34" customFormat="1" ht="15" x14ac:dyDescent="0.25">
      <c r="A1504" s="2"/>
      <c r="B1504" s="2"/>
      <c r="C1504" s="239"/>
      <c r="E1504" s="519"/>
      <c r="F1504" s="467"/>
      <c r="G1504" s="468"/>
      <c r="H1504" s="469"/>
      <c r="I1504" s="480"/>
      <c r="J1504" s="481"/>
      <c r="K1504" s="469"/>
      <c r="L1504" s="480"/>
      <c r="M1504" s="472"/>
      <c r="N1504" s="472"/>
    </row>
    <row r="1505" spans="1:34" customFormat="1" ht="15" x14ac:dyDescent="0.25">
      <c r="A1505" s="2"/>
      <c r="B1505" s="2"/>
      <c r="C1505" s="239"/>
      <c r="E1505" s="519"/>
      <c r="F1505" s="467"/>
      <c r="G1505" s="468"/>
      <c r="H1505" s="469"/>
      <c r="I1505" s="480"/>
      <c r="J1505" s="481"/>
      <c r="K1505" s="469"/>
      <c r="L1505" s="480"/>
      <c r="M1505" s="472"/>
      <c r="N1505" s="472"/>
    </row>
    <row r="1506" spans="1:34" s="320" customFormat="1" ht="38.25" customHeight="1" x14ac:dyDescent="0.2">
      <c r="A1506" s="571"/>
      <c r="B1506" s="572"/>
      <c r="C1506" s="57"/>
      <c r="D1506" s="113" t="s">
        <v>200</v>
      </c>
      <c r="E1506" s="500" t="s">
        <v>199</v>
      </c>
      <c r="F1506" s="573">
        <v>11</v>
      </c>
      <c r="G1506" s="58" t="s">
        <v>250</v>
      </c>
      <c r="H1506" s="293"/>
      <c r="I1506" s="294"/>
      <c r="J1506" s="59" t="s">
        <v>251</v>
      </c>
      <c r="K1506" s="293"/>
      <c r="L1506" s="293"/>
      <c r="M1506" s="84" t="s">
        <v>252</v>
      </c>
      <c r="N1506" s="61" t="s">
        <v>253</v>
      </c>
      <c r="O1506" s="195"/>
      <c r="P1506" s="15"/>
      <c r="Q1506" s="19"/>
      <c r="R1506" s="17" t="s">
        <v>0</v>
      </c>
      <c r="S1506" s="19"/>
      <c r="T1506" s="20"/>
      <c r="U1506" s="18" t="s">
        <v>0</v>
      </c>
      <c r="V1506" s="21"/>
      <c r="W1506" s="22" t="s">
        <v>2</v>
      </c>
      <c r="X1506" s="15"/>
      <c r="Y1506" s="17"/>
      <c r="Z1506" s="19"/>
      <c r="AA1506" s="17" t="s">
        <v>0</v>
      </c>
      <c r="AB1506" s="19"/>
      <c r="AC1506" s="19"/>
      <c r="AD1506" s="17" t="s">
        <v>0</v>
      </c>
      <c r="AE1506" s="19"/>
      <c r="AF1506" s="17" t="s">
        <v>1</v>
      </c>
      <c r="AG1506" s="17" t="s">
        <v>2</v>
      </c>
      <c r="AH1506" s="485"/>
    </row>
    <row r="1507" spans="1:34" s="166" customFormat="1" ht="6" customHeight="1" thickBot="1" x14ac:dyDescent="0.25">
      <c r="A1507" s="23"/>
      <c r="B1507" s="27"/>
      <c r="D1507" s="3"/>
      <c r="E1507" s="503"/>
      <c r="F1507" s="385">
        <v>8</v>
      </c>
      <c r="G1507" s="62"/>
      <c r="H1507" s="95"/>
      <c r="I1507" s="96"/>
      <c r="J1507" s="62"/>
      <c r="K1507" s="95"/>
      <c r="L1507" s="96"/>
      <c r="M1507" s="75"/>
      <c r="N1507" s="75"/>
      <c r="O1507" s="194"/>
      <c r="P1507" s="26"/>
      <c r="Q1507" s="5"/>
      <c r="R1507" s="4"/>
      <c r="S1507" s="4"/>
      <c r="T1507" s="5"/>
      <c r="U1507" s="4"/>
      <c r="V1507" s="4"/>
      <c r="W1507" s="6"/>
      <c r="X1507" s="23"/>
      <c r="Y1507" s="23"/>
      <c r="Z1507" s="23"/>
      <c r="AA1507" s="23"/>
      <c r="AB1507" s="23"/>
      <c r="AC1507" s="23"/>
      <c r="AD1507" s="23"/>
      <c r="AE1507" s="23"/>
      <c r="AF1507" s="23"/>
      <c r="AG1507" s="23"/>
      <c r="AH1507" s="485"/>
    </row>
    <row r="1508" spans="1:34" customFormat="1" ht="15" x14ac:dyDescent="0.25">
      <c r="A1508" s="2"/>
      <c r="B1508" s="2"/>
      <c r="C1508" s="239"/>
      <c r="E1508" s="519"/>
      <c r="F1508" s="467"/>
      <c r="G1508" s="468"/>
      <c r="H1508" s="469"/>
      <c r="I1508" s="480"/>
      <c r="J1508" s="481"/>
      <c r="K1508" s="469"/>
      <c r="L1508" s="480"/>
      <c r="M1508" s="472"/>
      <c r="N1508" s="472"/>
    </row>
    <row r="1509" spans="1:34" customFormat="1" ht="15" x14ac:dyDescent="0.25">
      <c r="A1509" s="2"/>
      <c r="B1509" s="2"/>
      <c r="C1509" s="239"/>
      <c r="E1509" s="519"/>
      <c r="F1509" s="467"/>
      <c r="G1509" s="468"/>
      <c r="H1509" s="469"/>
      <c r="I1509" s="480"/>
      <c r="J1509" s="481"/>
      <c r="K1509" s="469"/>
      <c r="L1509" s="480"/>
      <c r="M1509" s="472"/>
      <c r="N1509" s="472"/>
    </row>
    <row r="1510" spans="1:34" customFormat="1" ht="15" x14ac:dyDescent="0.25">
      <c r="A1510" s="2"/>
      <c r="B1510" s="2"/>
      <c r="C1510" s="239"/>
      <c r="E1510" s="519"/>
      <c r="F1510" s="467"/>
      <c r="G1510" s="468"/>
      <c r="H1510" s="469"/>
      <c r="I1510" s="480"/>
      <c r="J1510" s="481"/>
      <c r="K1510" s="469"/>
      <c r="L1510" s="480"/>
      <c r="M1510" s="472"/>
      <c r="N1510" s="472"/>
    </row>
    <row r="1511" spans="1:34" customFormat="1" ht="15" x14ac:dyDescent="0.25">
      <c r="A1511" s="2"/>
      <c r="B1511" s="2"/>
      <c r="C1511" s="239"/>
      <c r="E1511" s="519"/>
      <c r="F1511" s="467"/>
      <c r="G1511" s="468"/>
      <c r="H1511" s="469"/>
      <c r="I1511" s="480"/>
      <c r="J1511" s="481"/>
      <c r="K1511" s="469"/>
      <c r="L1511" s="480"/>
      <c r="M1511" s="472"/>
      <c r="N1511" s="472"/>
    </row>
    <row r="1512" spans="1:34" customFormat="1" ht="15" x14ac:dyDescent="0.25">
      <c r="A1512" s="2"/>
      <c r="B1512" s="2"/>
      <c r="C1512" s="239"/>
      <c r="E1512" s="519"/>
      <c r="F1512" s="467"/>
      <c r="G1512" s="468"/>
      <c r="H1512" s="469"/>
      <c r="I1512" s="480"/>
      <c r="J1512" s="481"/>
      <c r="K1512" s="469"/>
      <c r="L1512" s="480"/>
      <c r="M1512" s="472"/>
      <c r="N1512" s="472"/>
    </row>
    <row r="1513" spans="1:34" customFormat="1" ht="15" x14ac:dyDescent="0.25">
      <c r="A1513" s="2"/>
      <c r="B1513" s="2"/>
      <c r="C1513" s="239"/>
      <c r="E1513" s="519"/>
      <c r="F1513" s="467"/>
      <c r="G1513" s="468"/>
      <c r="H1513" s="469"/>
      <c r="I1513" s="480"/>
      <c r="J1513" s="481"/>
      <c r="K1513" s="469"/>
      <c r="L1513" s="480"/>
      <c r="M1513" s="472"/>
      <c r="N1513" s="472"/>
    </row>
    <row r="1514" spans="1:34" customFormat="1" ht="15" x14ac:dyDescent="0.25">
      <c r="A1514" s="2"/>
      <c r="B1514" s="2"/>
      <c r="C1514" s="239"/>
      <c r="E1514" s="519"/>
      <c r="F1514" s="467"/>
      <c r="G1514" s="468"/>
      <c r="H1514" s="469"/>
      <c r="I1514" s="480"/>
      <c r="J1514" s="481"/>
      <c r="K1514" s="469"/>
      <c r="L1514" s="480"/>
      <c r="M1514" s="472"/>
      <c r="N1514" s="472"/>
    </row>
    <row r="1515" spans="1:34" customFormat="1" ht="15" x14ac:dyDescent="0.25">
      <c r="A1515" s="2"/>
      <c r="B1515" s="2"/>
      <c r="C1515" s="239"/>
      <c r="E1515" s="519"/>
      <c r="F1515" s="467"/>
      <c r="G1515" s="468"/>
      <c r="H1515" s="469"/>
      <c r="I1515" s="480"/>
      <c r="J1515" s="481"/>
      <c r="K1515" s="469"/>
      <c r="L1515" s="480"/>
      <c r="M1515" s="472"/>
      <c r="N1515" s="472"/>
    </row>
    <row r="1516" spans="1:34" customFormat="1" ht="15" x14ac:dyDescent="0.25">
      <c r="A1516" s="2"/>
      <c r="B1516" s="2"/>
      <c r="C1516" s="239"/>
      <c r="E1516" s="519"/>
      <c r="F1516" s="467"/>
      <c r="G1516" s="468"/>
      <c r="H1516" s="469"/>
      <c r="I1516" s="480"/>
      <c r="J1516" s="481"/>
      <c r="K1516" s="469"/>
      <c r="L1516" s="480"/>
      <c r="M1516" s="472"/>
      <c r="N1516" s="472"/>
    </row>
    <row r="1517" spans="1:34" customFormat="1" ht="15" x14ac:dyDescent="0.25">
      <c r="A1517" s="2"/>
      <c r="B1517" s="2"/>
      <c r="C1517" s="239"/>
      <c r="E1517" s="519"/>
      <c r="F1517" s="467"/>
      <c r="G1517" s="468"/>
      <c r="H1517" s="469"/>
      <c r="I1517" s="480"/>
      <c r="J1517" s="481"/>
      <c r="K1517" s="469"/>
      <c r="L1517" s="480"/>
      <c r="M1517" s="472"/>
      <c r="N1517" s="472"/>
    </row>
    <row r="1518" spans="1:34" customFormat="1" ht="15" x14ac:dyDescent="0.25">
      <c r="A1518" s="2"/>
      <c r="B1518" s="2"/>
      <c r="C1518" s="239"/>
      <c r="E1518" s="519"/>
      <c r="F1518" s="467"/>
      <c r="G1518" s="468"/>
      <c r="H1518" s="469"/>
      <c r="I1518" s="480"/>
      <c r="J1518" s="481"/>
      <c r="K1518" s="469"/>
      <c r="L1518" s="480"/>
      <c r="M1518" s="472"/>
      <c r="N1518" s="472"/>
    </row>
    <row r="1519" spans="1:34" customFormat="1" ht="15" x14ac:dyDescent="0.25">
      <c r="A1519" s="2"/>
      <c r="B1519" s="2"/>
      <c r="C1519" s="239"/>
      <c r="E1519" s="519"/>
      <c r="F1519" s="467"/>
      <c r="G1519" s="468"/>
      <c r="H1519" s="469"/>
      <c r="I1519" s="480"/>
      <c r="J1519" s="481"/>
      <c r="K1519" s="469"/>
      <c r="L1519" s="480"/>
      <c r="M1519" s="472"/>
      <c r="N1519" s="472"/>
    </row>
    <row r="1520" spans="1:34" customFormat="1" ht="15" x14ac:dyDescent="0.25">
      <c r="A1520" s="2"/>
      <c r="B1520" s="2"/>
      <c r="C1520" s="239"/>
      <c r="E1520" s="519"/>
      <c r="F1520" s="467"/>
      <c r="G1520" s="468"/>
      <c r="H1520" s="469"/>
      <c r="I1520" s="480"/>
      <c r="J1520" s="481"/>
      <c r="K1520" s="469"/>
      <c r="L1520" s="480"/>
      <c r="M1520" s="472"/>
      <c r="N1520" s="472"/>
    </row>
    <row r="1521" spans="1:14" customFormat="1" ht="15" x14ac:dyDescent="0.25">
      <c r="A1521" s="2"/>
      <c r="B1521" s="2"/>
      <c r="C1521" s="239"/>
      <c r="E1521" s="519"/>
      <c r="F1521" s="467"/>
      <c r="G1521" s="468"/>
      <c r="H1521" s="469"/>
      <c r="I1521" s="480"/>
      <c r="J1521" s="481"/>
      <c r="K1521" s="469"/>
      <c r="L1521" s="480"/>
      <c r="M1521" s="472"/>
      <c r="N1521" s="472"/>
    </row>
    <row r="1522" spans="1:14" customFormat="1" ht="15" x14ac:dyDescent="0.25">
      <c r="A1522" s="2"/>
      <c r="B1522" s="2"/>
      <c r="C1522" s="239"/>
      <c r="E1522" s="519"/>
      <c r="F1522" s="467"/>
      <c r="G1522" s="468"/>
      <c r="H1522" s="469"/>
      <c r="I1522" s="480"/>
      <c r="J1522" s="481"/>
      <c r="K1522" s="469"/>
      <c r="L1522" s="480"/>
      <c r="M1522" s="472"/>
      <c r="N1522" s="472"/>
    </row>
    <row r="1523" spans="1:14" customFormat="1" ht="15" x14ac:dyDescent="0.25">
      <c r="A1523" s="2"/>
      <c r="B1523" s="2"/>
      <c r="C1523" s="239"/>
      <c r="E1523" s="519"/>
      <c r="F1523" s="467"/>
      <c r="G1523" s="468"/>
      <c r="H1523" s="469"/>
      <c r="I1523" s="480"/>
      <c r="J1523" s="481"/>
      <c r="K1523" s="469"/>
      <c r="L1523" s="480"/>
      <c r="M1523" s="472"/>
      <c r="N1523" s="472"/>
    </row>
    <row r="1524" spans="1:14" customFormat="1" ht="15" x14ac:dyDescent="0.25">
      <c r="A1524" s="2"/>
      <c r="B1524" s="2"/>
      <c r="C1524" s="239"/>
      <c r="E1524" s="519"/>
      <c r="F1524" s="467"/>
      <c r="G1524" s="468"/>
      <c r="H1524" s="469"/>
      <c r="I1524" s="480"/>
      <c r="J1524" s="481"/>
      <c r="K1524" s="469"/>
      <c r="L1524" s="480"/>
      <c r="M1524" s="472"/>
      <c r="N1524" s="472"/>
    </row>
    <row r="1525" spans="1:14" customFormat="1" ht="15" x14ac:dyDescent="0.25">
      <c r="A1525" s="2"/>
      <c r="B1525" s="2"/>
      <c r="C1525" s="239"/>
      <c r="E1525" s="519"/>
      <c r="F1525" s="467"/>
      <c r="G1525" s="468"/>
      <c r="H1525" s="469"/>
      <c r="I1525" s="480"/>
      <c r="J1525" s="481"/>
      <c r="K1525" s="469"/>
      <c r="L1525" s="480"/>
      <c r="M1525" s="472"/>
      <c r="N1525" s="472"/>
    </row>
    <row r="1526" spans="1:14" customFormat="1" ht="15" x14ac:dyDescent="0.25">
      <c r="A1526" s="2"/>
      <c r="B1526" s="2"/>
      <c r="C1526" s="239"/>
      <c r="E1526" s="519"/>
      <c r="F1526" s="467"/>
      <c r="G1526" s="468"/>
      <c r="H1526" s="469"/>
      <c r="I1526" s="480"/>
      <c r="J1526" s="481"/>
      <c r="K1526" s="469"/>
      <c r="L1526" s="480"/>
      <c r="M1526" s="472"/>
      <c r="N1526" s="472"/>
    </row>
    <row r="1527" spans="1:14" customFormat="1" ht="15" x14ac:dyDescent="0.25">
      <c r="A1527" s="2"/>
      <c r="B1527" s="2"/>
      <c r="C1527" s="239"/>
      <c r="E1527" s="519"/>
      <c r="F1527" s="467"/>
      <c r="G1527" s="468"/>
      <c r="H1527" s="469"/>
      <c r="I1527" s="480"/>
      <c r="J1527" s="481"/>
      <c r="K1527" s="469"/>
      <c r="L1527" s="480"/>
      <c r="M1527" s="472"/>
      <c r="N1527" s="472"/>
    </row>
    <row r="1528" spans="1:14" customFormat="1" ht="15" x14ac:dyDescent="0.25">
      <c r="A1528" s="2"/>
      <c r="B1528" s="2"/>
      <c r="C1528" s="239"/>
      <c r="E1528" s="519"/>
      <c r="F1528" s="467"/>
      <c r="G1528" s="468"/>
      <c r="H1528" s="469"/>
      <c r="I1528" s="480"/>
      <c r="J1528" s="481"/>
      <c r="K1528" s="469"/>
      <c r="L1528" s="480"/>
      <c r="M1528" s="472"/>
      <c r="N1528" s="472"/>
    </row>
    <row r="1529" spans="1:14" customFormat="1" ht="15" x14ac:dyDescent="0.25">
      <c r="A1529" s="2"/>
      <c r="B1529" s="2"/>
      <c r="C1529" s="239"/>
      <c r="E1529" s="519"/>
      <c r="F1529" s="467"/>
      <c r="G1529" s="468"/>
      <c r="H1529" s="469"/>
      <c r="I1529" s="480"/>
      <c r="J1529" s="481"/>
      <c r="K1529" s="469"/>
      <c r="L1529" s="480"/>
      <c r="M1529" s="472"/>
      <c r="N1529" s="472"/>
    </row>
    <row r="1530" spans="1:14" customFormat="1" ht="15" x14ac:dyDescent="0.25">
      <c r="A1530" s="2"/>
      <c r="B1530" s="2"/>
      <c r="C1530" s="239"/>
      <c r="E1530" s="519"/>
      <c r="F1530" s="467"/>
      <c r="G1530" s="468"/>
      <c r="H1530" s="469"/>
      <c r="I1530" s="480"/>
      <c r="J1530" s="481"/>
      <c r="K1530" s="469"/>
      <c r="L1530" s="480"/>
      <c r="M1530" s="472"/>
      <c r="N1530" s="472"/>
    </row>
    <row r="1531" spans="1:14" customFormat="1" ht="15" x14ac:dyDescent="0.25">
      <c r="A1531" s="2"/>
      <c r="B1531" s="2"/>
      <c r="C1531" s="239"/>
      <c r="E1531" s="519"/>
      <c r="F1531" s="467"/>
      <c r="G1531" s="468"/>
      <c r="H1531" s="469"/>
      <c r="I1531" s="480"/>
      <c r="J1531" s="481"/>
      <c r="K1531" s="469"/>
      <c r="L1531" s="480"/>
      <c r="M1531" s="472"/>
      <c r="N1531" s="472"/>
    </row>
    <row r="1532" spans="1:14" customFormat="1" ht="15" x14ac:dyDescent="0.25">
      <c r="A1532" s="2"/>
      <c r="B1532" s="2"/>
      <c r="C1532" s="239"/>
      <c r="E1532" s="519"/>
      <c r="F1532" s="467"/>
      <c r="G1532" s="468"/>
      <c r="H1532" s="469"/>
      <c r="I1532" s="480"/>
      <c r="J1532" s="481"/>
      <c r="K1532" s="469"/>
      <c r="L1532" s="480"/>
      <c r="M1532" s="472"/>
      <c r="N1532" s="472"/>
    </row>
    <row r="1533" spans="1:14" customFormat="1" ht="15" x14ac:dyDescent="0.25">
      <c r="A1533" s="2"/>
      <c r="B1533" s="2"/>
      <c r="C1533" s="239"/>
      <c r="E1533" s="519"/>
      <c r="F1533" s="467"/>
      <c r="G1533" s="468"/>
      <c r="H1533" s="469"/>
      <c r="I1533" s="480"/>
      <c r="J1533" s="481"/>
      <c r="K1533" s="469"/>
      <c r="L1533" s="480"/>
      <c r="M1533" s="472"/>
      <c r="N1533" s="472"/>
    </row>
    <row r="1534" spans="1:14" customFormat="1" ht="15" x14ac:dyDescent="0.25">
      <c r="A1534" s="2"/>
      <c r="B1534" s="2"/>
      <c r="C1534" s="239"/>
      <c r="E1534" s="519"/>
      <c r="F1534" s="467"/>
      <c r="G1534" s="468"/>
      <c r="H1534" s="469"/>
      <c r="I1534" s="480"/>
      <c r="J1534" s="481"/>
      <c r="K1534" s="469"/>
      <c r="L1534" s="480"/>
      <c r="M1534" s="472"/>
      <c r="N1534" s="472"/>
    </row>
    <row r="1535" spans="1:14" customFormat="1" ht="15" x14ac:dyDescent="0.25">
      <c r="A1535" s="2"/>
      <c r="B1535" s="2"/>
      <c r="C1535" s="239"/>
      <c r="E1535" s="519"/>
      <c r="F1535" s="467"/>
      <c r="G1535" s="468"/>
      <c r="H1535" s="469"/>
      <c r="I1535" s="480"/>
      <c r="J1535" s="481"/>
      <c r="K1535" s="469"/>
      <c r="L1535" s="480"/>
      <c r="M1535" s="472"/>
      <c r="N1535" s="472"/>
    </row>
    <row r="1536" spans="1:14" customFormat="1" ht="15" x14ac:dyDescent="0.25">
      <c r="A1536" s="2"/>
      <c r="B1536" s="2"/>
      <c r="C1536" s="239"/>
      <c r="E1536" s="519"/>
      <c r="F1536" s="467"/>
      <c r="G1536" s="468"/>
      <c r="H1536" s="469"/>
      <c r="I1536" s="480"/>
      <c r="J1536" s="481"/>
      <c r="K1536" s="469"/>
      <c r="L1536" s="480"/>
      <c r="M1536" s="472"/>
      <c r="N1536" s="472"/>
    </row>
    <row r="1537" spans="1:14" customFormat="1" ht="15" x14ac:dyDescent="0.25">
      <c r="A1537" s="2"/>
      <c r="B1537" s="2"/>
      <c r="C1537" s="239"/>
      <c r="E1537" s="519"/>
      <c r="F1537" s="467"/>
      <c r="G1537" s="468"/>
      <c r="H1537" s="469"/>
      <c r="I1537" s="480"/>
      <c r="J1537" s="481"/>
      <c r="K1537" s="469"/>
      <c r="L1537" s="480"/>
      <c r="M1537" s="472"/>
      <c r="N1537" s="472"/>
    </row>
    <row r="1538" spans="1:14" customFormat="1" ht="15" x14ac:dyDescent="0.25">
      <c r="A1538" s="2"/>
      <c r="B1538" s="2"/>
      <c r="C1538" s="239"/>
      <c r="E1538" s="519"/>
      <c r="F1538" s="467"/>
      <c r="G1538" s="468"/>
      <c r="H1538" s="469"/>
      <c r="I1538" s="480"/>
      <c r="J1538" s="481"/>
      <c r="K1538" s="469"/>
      <c r="L1538" s="480"/>
      <c r="M1538" s="472"/>
      <c r="N1538" s="472"/>
    </row>
    <row r="1539" spans="1:14" customFormat="1" ht="15" x14ac:dyDescent="0.25">
      <c r="A1539" s="2"/>
      <c r="B1539" s="2"/>
      <c r="C1539" s="239"/>
      <c r="E1539" s="519"/>
      <c r="F1539" s="467"/>
      <c r="G1539" s="468"/>
      <c r="H1539" s="469"/>
      <c r="I1539" s="480"/>
      <c r="J1539" s="481"/>
      <c r="K1539" s="469"/>
      <c r="L1539" s="480"/>
      <c r="M1539" s="472"/>
      <c r="N1539" s="472"/>
    </row>
    <row r="1540" spans="1:14" customFormat="1" ht="15" x14ac:dyDescent="0.25">
      <c r="A1540" s="2"/>
      <c r="B1540" s="2"/>
      <c r="C1540" s="239"/>
      <c r="E1540" s="519"/>
      <c r="F1540" s="467"/>
      <c r="G1540" s="468"/>
      <c r="H1540" s="469"/>
      <c r="I1540" s="480"/>
      <c r="J1540" s="481"/>
      <c r="K1540" s="469"/>
      <c r="L1540" s="480"/>
      <c r="M1540" s="472"/>
      <c r="N1540" s="472"/>
    </row>
    <row r="1541" spans="1:14" customFormat="1" ht="15" x14ac:dyDescent="0.25">
      <c r="A1541" s="2"/>
      <c r="B1541" s="2"/>
      <c r="C1541" s="239"/>
      <c r="E1541" s="519"/>
      <c r="F1541" s="467"/>
      <c r="G1541" s="468"/>
      <c r="H1541" s="469"/>
      <c r="I1541" s="480"/>
      <c r="J1541" s="481"/>
      <c r="K1541" s="469"/>
      <c r="L1541" s="480"/>
      <c r="M1541" s="472"/>
      <c r="N1541" s="472"/>
    </row>
    <row r="1542" spans="1:14" customFormat="1" ht="15" x14ac:dyDescent="0.25">
      <c r="A1542" s="2"/>
      <c r="B1542" s="2"/>
      <c r="C1542" s="239"/>
      <c r="E1542" s="519"/>
      <c r="F1542" s="467"/>
      <c r="G1542" s="468"/>
      <c r="H1542" s="469"/>
      <c r="I1542" s="480"/>
      <c r="J1542" s="481"/>
      <c r="K1542" s="469"/>
      <c r="L1542" s="480"/>
      <c r="M1542" s="472"/>
      <c r="N1542" s="472"/>
    </row>
    <row r="1543" spans="1:14" customFormat="1" ht="15" x14ac:dyDescent="0.25">
      <c r="A1543" s="2"/>
      <c r="B1543" s="2"/>
      <c r="C1543" s="239"/>
      <c r="E1543" s="519"/>
      <c r="F1543" s="467"/>
      <c r="G1543" s="468"/>
      <c r="H1543" s="469"/>
      <c r="I1543" s="480"/>
      <c r="J1543" s="481"/>
      <c r="K1543" s="469"/>
      <c r="L1543" s="480"/>
      <c r="M1543" s="472"/>
      <c r="N1543" s="472"/>
    </row>
    <row r="1544" spans="1:14" customFormat="1" ht="15" x14ac:dyDescent="0.25">
      <c r="A1544" s="2"/>
      <c r="B1544" s="2"/>
      <c r="C1544" s="239"/>
      <c r="E1544" s="519"/>
      <c r="F1544" s="467"/>
      <c r="G1544" s="468"/>
      <c r="H1544" s="469"/>
      <c r="I1544" s="480"/>
      <c r="J1544" s="481"/>
      <c r="K1544" s="469"/>
      <c r="L1544" s="480"/>
      <c r="M1544" s="472"/>
      <c r="N1544" s="472"/>
    </row>
    <row r="1545" spans="1:14" customFormat="1" ht="15" x14ac:dyDescent="0.25">
      <c r="A1545" s="2"/>
      <c r="B1545" s="2"/>
      <c r="C1545" s="239"/>
      <c r="E1545" s="519"/>
      <c r="F1545" s="467"/>
      <c r="G1545" s="468"/>
      <c r="H1545" s="469"/>
      <c r="I1545" s="480"/>
      <c r="J1545" s="481"/>
      <c r="K1545" s="469"/>
      <c r="L1545" s="480"/>
      <c r="M1545" s="472"/>
      <c r="N1545" s="472"/>
    </row>
    <row r="1546" spans="1:14" customFormat="1" ht="15" x14ac:dyDescent="0.25">
      <c r="A1546" s="2"/>
      <c r="B1546" s="2"/>
      <c r="C1546" s="239"/>
      <c r="E1546" s="519"/>
      <c r="F1546" s="467"/>
      <c r="G1546" s="468"/>
      <c r="H1546" s="469"/>
      <c r="I1546" s="480"/>
      <c r="J1546" s="481"/>
      <c r="K1546" s="469"/>
      <c r="L1546" s="480"/>
      <c r="M1546" s="472"/>
      <c r="N1546" s="472"/>
    </row>
    <row r="1547" spans="1:14" customFormat="1" ht="15" x14ac:dyDescent="0.25">
      <c r="A1547" s="2"/>
      <c r="B1547" s="2"/>
      <c r="C1547" s="239"/>
      <c r="E1547" s="519"/>
      <c r="F1547" s="467"/>
      <c r="G1547" s="468"/>
      <c r="H1547" s="469"/>
      <c r="I1547" s="480"/>
      <c r="J1547" s="481"/>
      <c r="K1547" s="469"/>
      <c r="L1547" s="480"/>
      <c r="M1547" s="472"/>
      <c r="N1547" s="472"/>
    </row>
    <row r="1548" spans="1:14" customFormat="1" ht="15" x14ac:dyDescent="0.25">
      <c r="A1548" s="2"/>
      <c r="B1548" s="2"/>
      <c r="C1548" s="239"/>
      <c r="E1548" s="519"/>
      <c r="F1548" s="467"/>
      <c r="G1548" s="468"/>
      <c r="H1548" s="469"/>
      <c r="I1548" s="480"/>
      <c r="J1548" s="481"/>
      <c r="K1548" s="469"/>
      <c r="L1548" s="480"/>
      <c r="M1548" s="472"/>
      <c r="N1548" s="472"/>
    </row>
    <row r="1549" spans="1:14" customFormat="1" ht="15" x14ac:dyDescent="0.25">
      <c r="A1549" s="2"/>
      <c r="B1549" s="2"/>
      <c r="C1549" s="239"/>
      <c r="E1549" s="519"/>
      <c r="F1549" s="467"/>
      <c r="G1549" s="468"/>
      <c r="H1549" s="469"/>
      <c r="I1549" s="480"/>
      <c r="J1549" s="481"/>
      <c r="K1549" s="469"/>
      <c r="L1549" s="480"/>
      <c r="M1549" s="472"/>
      <c r="N1549" s="472"/>
    </row>
    <row r="1550" spans="1:14" customFormat="1" ht="15" x14ac:dyDescent="0.25">
      <c r="A1550" s="2"/>
      <c r="B1550" s="2"/>
      <c r="C1550" s="239"/>
      <c r="E1550" s="519"/>
      <c r="F1550" s="467"/>
      <c r="G1550" s="468"/>
      <c r="H1550" s="469"/>
      <c r="I1550" s="480"/>
      <c r="J1550" s="481"/>
      <c r="K1550" s="469"/>
      <c r="L1550" s="480"/>
      <c r="M1550" s="472"/>
      <c r="N1550" s="472"/>
    </row>
    <row r="1551" spans="1:14" customFormat="1" ht="15" x14ac:dyDescent="0.25">
      <c r="A1551" s="2"/>
      <c r="B1551" s="2"/>
      <c r="C1551" s="239"/>
      <c r="E1551" s="519"/>
      <c r="F1551" s="467"/>
      <c r="G1551" s="468"/>
      <c r="H1551" s="469"/>
      <c r="I1551" s="480"/>
      <c r="J1551" s="481"/>
      <c r="K1551" s="469"/>
      <c r="L1551" s="480"/>
      <c r="M1551" s="472"/>
      <c r="N1551" s="472"/>
    </row>
    <row r="1552" spans="1:14" customFormat="1" ht="15" x14ac:dyDescent="0.25">
      <c r="A1552" s="2"/>
      <c r="B1552" s="2"/>
      <c r="C1552" s="239"/>
      <c r="E1552" s="519"/>
      <c r="F1552" s="467"/>
      <c r="G1552" s="468"/>
      <c r="H1552" s="469"/>
      <c r="I1552" s="480"/>
      <c r="J1552" s="481"/>
      <c r="K1552" s="469"/>
      <c r="L1552" s="480"/>
      <c r="M1552" s="472"/>
      <c r="N1552" s="472"/>
    </row>
    <row r="1553" spans="1:14" customFormat="1" ht="15" x14ac:dyDescent="0.25">
      <c r="A1553" s="2"/>
      <c r="B1553" s="2"/>
      <c r="C1553" s="239"/>
      <c r="E1553" s="519"/>
      <c r="F1553" s="467"/>
      <c r="G1553" s="468"/>
      <c r="H1553" s="469"/>
      <c r="I1553" s="480"/>
      <c r="J1553" s="481"/>
      <c r="K1553" s="469"/>
      <c r="L1553" s="480"/>
      <c r="M1553" s="472"/>
      <c r="N1553" s="472"/>
    </row>
    <row r="1554" spans="1:14" customFormat="1" ht="15" x14ac:dyDescent="0.25">
      <c r="A1554" s="2"/>
      <c r="B1554" s="2"/>
      <c r="C1554" s="239"/>
      <c r="E1554" s="519"/>
      <c r="F1554" s="467"/>
      <c r="G1554" s="468"/>
      <c r="H1554" s="469"/>
      <c r="I1554" s="480"/>
      <c r="J1554" s="481"/>
      <c r="K1554" s="469"/>
      <c r="L1554" s="480"/>
      <c r="M1554" s="472"/>
      <c r="N1554" s="472"/>
    </row>
    <row r="1555" spans="1:14" customFormat="1" ht="15" x14ac:dyDescent="0.25">
      <c r="A1555" s="2"/>
      <c r="B1555" s="2"/>
      <c r="C1555" s="239"/>
      <c r="E1555" s="519"/>
      <c r="F1555" s="467"/>
      <c r="G1555" s="468"/>
      <c r="H1555" s="469"/>
      <c r="I1555" s="480"/>
      <c r="J1555" s="481"/>
      <c r="K1555" s="469"/>
      <c r="L1555" s="480"/>
      <c r="M1555" s="472"/>
      <c r="N1555" s="472"/>
    </row>
    <row r="1556" spans="1:14" customFormat="1" ht="15" x14ac:dyDescent="0.25">
      <c r="A1556" s="2"/>
      <c r="B1556" s="2"/>
      <c r="C1556" s="239"/>
      <c r="E1556" s="519"/>
      <c r="F1556" s="467"/>
      <c r="G1556" s="468"/>
      <c r="H1556" s="469"/>
      <c r="I1556" s="480"/>
      <c r="J1556" s="481"/>
      <c r="K1556" s="469"/>
      <c r="L1556" s="480"/>
      <c r="M1556" s="472"/>
      <c r="N1556" s="472"/>
    </row>
    <row r="1557" spans="1:14" customFormat="1" ht="15" x14ac:dyDescent="0.25">
      <c r="A1557" s="2"/>
      <c r="B1557" s="2"/>
      <c r="C1557" s="239"/>
      <c r="E1557" s="519"/>
      <c r="F1557" s="467"/>
      <c r="G1557" s="468"/>
      <c r="H1557" s="469"/>
      <c r="I1557" s="480"/>
      <c r="J1557" s="481"/>
      <c r="K1557" s="469"/>
      <c r="L1557" s="480"/>
      <c r="M1557" s="472"/>
      <c r="N1557" s="472"/>
    </row>
    <row r="1558" spans="1:14" customFormat="1" ht="15" x14ac:dyDescent="0.25">
      <c r="A1558" s="2"/>
      <c r="B1558" s="2"/>
      <c r="C1558" s="239"/>
      <c r="E1558" s="519"/>
      <c r="F1558" s="467"/>
      <c r="G1558" s="468"/>
      <c r="H1558" s="469"/>
      <c r="I1558" s="480"/>
      <c r="J1558" s="481"/>
      <c r="K1558" s="469"/>
      <c r="L1558" s="480"/>
      <c r="M1558" s="472"/>
      <c r="N1558" s="472"/>
    </row>
    <row r="1559" spans="1:14" customFormat="1" ht="15" x14ac:dyDescent="0.25">
      <c r="A1559" s="2"/>
      <c r="B1559" s="2"/>
      <c r="C1559" s="239"/>
      <c r="E1559" s="519"/>
      <c r="F1559" s="467"/>
      <c r="G1559" s="468"/>
      <c r="H1559" s="469"/>
      <c r="I1559" s="480"/>
      <c r="J1559" s="481"/>
      <c r="K1559" s="469"/>
      <c r="L1559" s="480"/>
      <c r="M1559" s="472"/>
      <c r="N1559" s="472"/>
    </row>
    <row r="1560" spans="1:14" customFormat="1" ht="15" x14ac:dyDescent="0.25">
      <c r="A1560" s="2"/>
      <c r="B1560" s="2"/>
      <c r="C1560" s="239"/>
      <c r="E1560" s="519"/>
      <c r="F1560" s="467"/>
      <c r="G1560" s="468"/>
      <c r="H1560" s="469"/>
      <c r="I1560" s="480"/>
      <c r="J1560" s="481"/>
      <c r="K1560" s="469"/>
      <c r="L1560" s="480"/>
      <c r="M1560" s="472"/>
      <c r="N1560" s="472"/>
    </row>
    <row r="1561" spans="1:14" customFormat="1" ht="15" x14ac:dyDescent="0.25">
      <c r="A1561" s="2"/>
      <c r="B1561" s="2"/>
      <c r="C1561" s="239"/>
      <c r="E1561" s="519"/>
      <c r="F1561" s="467"/>
      <c r="G1561" s="468"/>
      <c r="H1561" s="469"/>
      <c r="I1561" s="480"/>
      <c r="J1561" s="481"/>
      <c r="K1561" s="469"/>
      <c r="L1561" s="480"/>
      <c r="M1561" s="472"/>
      <c r="N1561" s="472"/>
    </row>
    <row r="1562" spans="1:14" customFormat="1" ht="15" x14ac:dyDescent="0.25">
      <c r="A1562" s="2"/>
      <c r="B1562" s="2"/>
      <c r="C1562" s="239"/>
      <c r="E1562" s="519"/>
      <c r="F1562" s="467"/>
      <c r="G1562" s="468"/>
      <c r="H1562" s="469"/>
      <c r="I1562" s="480"/>
      <c r="J1562" s="481"/>
      <c r="K1562" s="469"/>
      <c r="L1562" s="480"/>
      <c r="M1562" s="472"/>
      <c r="N1562" s="472"/>
    </row>
    <row r="1563" spans="1:14" customFormat="1" ht="15" x14ac:dyDescent="0.25">
      <c r="A1563" s="2"/>
      <c r="B1563" s="2"/>
      <c r="C1563" s="239"/>
      <c r="E1563" s="519"/>
      <c r="F1563" s="467"/>
      <c r="G1563" s="468"/>
      <c r="H1563" s="469"/>
      <c r="I1563" s="480"/>
      <c r="J1563" s="481"/>
      <c r="K1563" s="469"/>
      <c r="L1563" s="480"/>
      <c r="M1563" s="472"/>
      <c r="N1563" s="472"/>
    </row>
    <row r="1564" spans="1:14" customFormat="1" ht="15" x14ac:dyDescent="0.25">
      <c r="A1564" s="2"/>
      <c r="B1564" s="2"/>
      <c r="C1564" s="239"/>
      <c r="E1564" s="519"/>
      <c r="F1564" s="467"/>
      <c r="G1564" s="468"/>
      <c r="H1564" s="469"/>
      <c r="I1564" s="480"/>
      <c r="J1564" s="481"/>
      <c r="K1564" s="469"/>
      <c r="L1564" s="480"/>
      <c r="M1564" s="472"/>
      <c r="N1564" s="472"/>
    </row>
    <row r="1565" spans="1:14" customFormat="1" ht="15" x14ac:dyDescent="0.25">
      <c r="A1565" s="2"/>
      <c r="B1565" s="2"/>
      <c r="C1565" s="239"/>
      <c r="E1565" s="519"/>
      <c r="F1565" s="467"/>
      <c r="G1565" s="468"/>
      <c r="H1565" s="469"/>
      <c r="I1565" s="480"/>
      <c r="J1565" s="481"/>
      <c r="K1565" s="469"/>
      <c r="L1565" s="480"/>
      <c r="M1565" s="472"/>
      <c r="N1565" s="472"/>
    </row>
    <row r="1566" spans="1:14" customFormat="1" ht="15" x14ac:dyDescent="0.25">
      <c r="A1566" s="2"/>
      <c r="B1566" s="2"/>
      <c r="C1566" s="239"/>
      <c r="E1566" s="519"/>
      <c r="F1566" s="467"/>
      <c r="G1566" s="468"/>
      <c r="H1566" s="469"/>
      <c r="I1566" s="480"/>
      <c r="J1566" s="481"/>
      <c r="K1566" s="469"/>
      <c r="L1566" s="480"/>
      <c r="M1566" s="472"/>
      <c r="N1566" s="472"/>
    </row>
    <row r="1567" spans="1:14" customFormat="1" ht="15" x14ac:dyDescent="0.25">
      <c r="A1567" s="2"/>
      <c r="B1567" s="2"/>
      <c r="C1567" s="239"/>
      <c r="E1567" s="519"/>
      <c r="F1567" s="467"/>
      <c r="G1567" s="468"/>
      <c r="H1567" s="469"/>
      <c r="I1567" s="480"/>
      <c r="J1567" s="481"/>
      <c r="K1567" s="469"/>
      <c r="L1567" s="480"/>
      <c r="M1567" s="472"/>
      <c r="N1567" s="472"/>
    </row>
    <row r="1568" spans="1:14" customFormat="1" ht="15" x14ac:dyDescent="0.25">
      <c r="A1568" s="2"/>
      <c r="B1568" s="2"/>
      <c r="C1568" s="239"/>
      <c r="E1568" s="519"/>
      <c r="F1568" s="467"/>
      <c r="G1568" s="468"/>
      <c r="H1568" s="469"/>
      <c r="I1568" s="480"/>
      <c r="J1568" s="481"/>
      <c r="K1568" s="469"/>
      <c r="L1568" s="480"/>
      <c r="M1568" s="472"/>
      <c r="N1568" s="472"/>
    </row>
    <row r="1569" spans="1:14" customFormat="1" ht="15" x14ac:dyDescent="0.25">
      <c r="A1569" s="2"/>
      <c r="B1569" s="2"/>
      <c r="C1569" s="239"/>
      <c r="E1569" s="519"/>
      <c r="F1569" s="467"/>
      <c r="G1569" s="468"/>
      <c r="H1569" s="469"/>
      <c r="I1569" s="480"/>
      <c r="J1569" s="481"/>
      <c r="K1569" s="469"/>
      <c r="L1569" s="480"/>
      <c r="M1569" s="472"/>
      <c r="N1569" s="472"/>
    </row>
    <row r="1570" spans="1:14" customFormat="1" ht="15" x14ac:dyDescent="0.25">
      <c r="A1570" s="2"/>
      <c r="B1570" s="2"/>
      <c r="C1570" s="239"/>
      <c r="E1570" s="519"/>
      <c r="F1570" s="467"/>
      <c r="G1570" s="468"/>
      <c r="H1570" s="469"/>
      <c r="I1570" s="480"/>
      <c r="J1570" s="481"/>
      <c r="K1570" s="469"/>
      <c r="L1570" s="480"/>
      <c r="M1570" s="472"/>
      <c r="N1570" s="472"/>
    </row>
    <row r="1571" spans="1:14" customFormat="1" ht="15" x14ac:dyDescent="0.25">
      <c r="A1571" s="2"/>
      <c r="B1571" s="2"/>
      <c r="C1571" s="239"/>
      <c r="E1571" s="519"/>
      <c r="F1571" s="467"/>
      <c r="G1571" s="468"/>
      <c r="H1571" s="469"/>
      <c r="I1571" s="480"/>
      <c r="J1571" s="481"/>
      <c r="K1571" s="469"/>
      <c r="L1571" s="480"/>
      <c r="M1571" s="472"/>
      <c r="N1571" s="472"/>
    </row>
    <row r="1572" spans="1:14" customFormat="1" ht="15" x14ac:dyDescent="0.25">
      <c r="A1572" s="2"/>
      <c r="B1572" s="2"/>
      <c r="C1572" s="239"/>
      <c r="E1572" s="519"/>
      <c r="F1572" s="467"/>
      <c r="G1572" s="468"/>
      <c r="H1572" s="469"/>
      <c r="I1572" s="480"/>
      <c r="J1572" s="481"/>
      <c r="K1572" s="469"/>
      <c r="L1572" s="480"/>
      <c r="M1572" s="472"/>
      <c r="N1572" s="472"/>
    </row>
    <row r="1573" spans="1:14" customFormat="1" ht="15" x14ac:dyDescent="0.25">
      <c r="A1573" s="2"/>
      <c r="B1573" s="2"/>
      <c r="C1573" s="239"/>
      <c r="E1573" s="519"/>
      <c r="F1573" s="467"/>
      <c r="G1573" s="468"/>
      <c r="H1573" s="469"/>
      <c r="I1573" s="480"/>
      <c r="J1573" s="481"/>
      <c r="K1573" s="469"/>
      <c r="L1573" s="480"/>
      <c r="M1573" s="472"/>
      <c r="N1573" s="472"/>
    </row>
    <row r="1574" spans="1:14" customFormat="1" ht="15" x14ac:dyDescent="0.25">
      <c r="A1574" s="2"/>
      <c r="B1574" s="2"/>
      <c r="C1574" s="239"/>
      <c r="E1574" s="519"/>
      <c r="F1574" s="467"/>
      <c r="G1574" s="468"/>
      <c r="H1574" s="469"/>
      <c r="I1574" s="480"/>
      <c r="J1574" s="481"/>
      <c r="K1574" s="469"/>
      <c r="L1574" s="480"/>
      <c r="M1574" s="472"/>
      <c r="N1574" s="472"/>
    </row>
    <row r="1575" spans="1:14" customFormat="1" ht="15" x14ac:dyDescent="0.25">
      <c r="A1575" s="2"/>
      <c r="B1575" s="2"/>
      <c r="C1575" s="239"/>
      <c r="E1575" s="519"/>
      <c r="F1575" s="467"/>
      <c r="G1575" s="468"/>
      <c r="H1575" s="469"/>
      <c r="I1575" s="480"/>
      <c r="J1575" s="481"/>
      <c r="K1575" s="469"/>
      <c r="L1575" s="480"/>
      <c r="M1575" s="472"/>
      <c r="N1575" s="472"/>
    </row>
    <row r="1576" spans="1:14" customFormat="1" ht="15" x14ac:dyDescent="0.25">
      <c r="A1576" s="2"/>
      <c r="B1576" s="2"/>
      <c r="C1576" s="239"/>
      <c r="E1576" s="519"/>
      <c r="F1576" s="467"/>
      <c r="G1576" s="468"/>
      <c r="H1576" s="469"/>
      <c r="I1576" s="480"/>
      <c r="J1576" s="481"/>
      <c r="K1576" s="469"/>
      <c r="L1576" s="480"/>
      <c r="M1576" s="472"/>
      <c r="N1576" s="472"/>
    </row>
    <row r="1577" spans="1:14" customFormat="1" ht="15" x14ac:dyDescent="0.25">
      <c r="A1577" s="2"/>
      <c r="B1577" s="2"/>
      <c r="C1577" s="239"/>
      <c r="E1577" s="519"/>
      <c r="F1577" s="467"/>
      <c r="G1577" s="468"/>
      <c r="H1577" s="469"/>
      <c r="I1577" s="480"/>
      <c r="J1577" s="481"/>
      <c r="K1577" s="469"/>
      <c r="L1577" s="480"/>
      <c r="M1577" s="472"/>
      <c r="N1577" s="472"/>
    </row>
    <row r="1578" spans="1:14" customFormat="1" ht="15" x14ac:dyDescent="0.25">
      <c r="A1578" s="2"/>
      <c r="B1578" s="2"/>
      <c r="C1578" s="239"/>
      <c r="E1578" s="519"/>
      <c r="F1578" s="467"/>
      <c r="G1578" s="468"/>
      <c r="H1578" s="469"/>
      <c r="I1578" s="480"/>
      <c r="J1578" s="481"/>
      <c r="K1578" s="469"/>
      <c r="L1578" s="480"/>
      <c r="M1578" s="472"/>
      <c r="N1578" s="472"/>
    </row>
    <row r="1579" spans="1:14" customFormat="1" ht="15" x14ac:dyDescent="0.25">
      <c r="A1579" s="2"/>
      <c r="B1579" s="2"/>
      <c r="C1579" s="239"/>
      <c r="E1579" s="519"/>
      <c r="F1579" s="467"/>
      <c r="G1579" s="468"/>
      <c r="H1579" s="469"/>
      <c r="I1579" s="480"/>
      <c r="J1579" s="481"/>
      <c r="K1579" s="469"/>
      <c r="L1579" s="480"/>
      <c r="M1579" s="472"/>
      <c r="N1579" s="472"/>
    </row>
    <row r="1580" spans="1:14" customFormat="1" ht="15" x14ac:dyDescent="0.25">
      <c r="A1580" s="2"/>
      <c r="B1580" s="2"/>
      <c r="C1580" s="239"/>
      <c r="E1580" s="519"/>
      <c r="F1580" s="467"/>
      <c r="G1580" s="468"/>
      <c r="H1580" s="469"/>
      <c r="I1580" s="480"/>
      <c r="J1580" s="481"/>
      <c r="K1580" s="469"/>
      <c r="L1580" s="480"/>
      <c r="M1580" s="472"/>
      <c r="N1580" s="472"/>
    </row>
    <row r="1581" spans="1:14" customFormat="1" ht="15" x14ac:dyDescent="0.25">
      <c r="A1581" s="2"/>
      <c r="B1581" s="2"/>
      <c r="C1581" s="239"/>
      <c r="E1581" s="519"/>
      <c r="F1581" s="467"/>
      <c r="G1581" s="468"/>
      <c r="H1581" s="469"/>
      <c r="I1581" s="480"/>
      <c r="J1581" s="481"/>
      <c r="K1581" s="469"/>
      <c r="L1581" s="480"/>
      <c r="M1581" s="472"/>
      <c r="N1581" s="472"/>
    </row>
    <row r="1582" spans="1:14" customFormat="1" ht="15" x14ac:dyDescent="0.25">
      <c r="A1582" s="2"/>
      <c r="B1582" s="2"/>
      <c r="C1582" s="239"/>
      <c r="E1582" s="519"/>
      <c r="F1582" s="467"/>
      <c r="G1582" s="468"/>
      <c r="H1582" s="469"/>
      <c r="I1582" s="480"/>
      <c r="J1582" s="481"/>
      <c r="K1582" s="469"/>
      <c r="L1582" s="480"/>
      <c r="M1582" s="472"/>
      <c r="N1582" s="472"/>
    </row>
    <row r="1583" spans="1:14" customFormat="1" ht="15" x14ac:dyDescent="0.25">
      <c r="A1583" s="2"/>
      <c r="B1583" s="2"/>
      <c r="C1583" s="239"/>
      <c r="E1583" s="519"/>
      <c r="F1583" s="467"/>
      <c r="G1583" s="468"/>
      <c r="H1583" s="469"/>
      <c r="I1583" s="480"/>
      <c r="J1583" s="481"/>
      <c r="K1583" s="469"/>
      <c r="L1583" s="480"/>
      <c r="M1583" s="472"/>
      <c r="N1583" s="472"/>
    </row>
    <row r="1584" spans="1:14" customFormat="1" ht="15" x14ac:dyDescent="0.25">
      <c r="A1584" s="2"/>
      <c r="B1584" s="2"/>
      <c r="C1584" s="239"/>
      <c r="E1584" s="519"/>
      <c r="F1584" s="467"/>
      <c r="G1584" s="468"/>
      <c r="H1584" s="469"/>
      <c r="I1584" s="480"/>
      <c r="J1584" s="481"/>
      <c r="K1584" s="469"/>
      <c r="L1584" s="480"/>
      <c r="M1584" s="472"/>
      <c r="N1584" s="472"/>
    </row>
    <row r="1585" spans="1:14" customFormat="1" ht="15" x14ac:dyDescent="0.25">
      <c r="A1585" s="2"/>
      <c r="B1585" s="2"/>
      <c r="C1585" s="239"/>
      <c r="E1585" s="519"/>
      <c r="F1585" s="467"/>
      <c r="G1585" s="468"/>
      <c r="H1585" s="469"/>
      <c r="I1585" s="480"/>
      <c r="J1585" s="481"/>
      <c r="K1585" s="469"/>
      <c r="L1585" s="480"/>
      <c r="M1585" s="472"/>
      <c r="N1585" s="472"/>
    </row>
    <row r="1586" spans="1:14" customFormat="1" ht="15" x14ac:dyDescent="0.25">
      <c r="A1586" s="2"/>
      <c r="B1586" s="2"/>
      <c r="C1586" s="239"/>
      <c r="E1586" s="519"/>
      <c r="F1586" s="467"/>
      <c r="G1586" s="468"/>
      <c r="H1586" s="469"/>
      <c r="I1586" s="480"/>
      <c r="J1586" s="481"/>
      <c r="K1586" s="469"/>
      <c r="L1586" s="480"/>
      <c r="M1586" s="472"/>
      <c r="N1586" s="472"/>
    </row>
    <row r="1587" spans="1:14" customFormat="1" ht="15" x14ac:dyDescent="0.25">
      <c r="A1587" s="2"/>
      <c r="B1587" s="2"/>
      <c r="C1587" s="239"/>
      <c r="E1587" s="519"/>
      <c r="F1587" s="467"/>
      <c r="G1587" s="468"/>
      <c r="H1587" s="469"/>
      <c r="I1587" s="480"/>
      <c r="J1587" s="481"/>
      <c r="K1587" s="469"/>
      <c r="L1587" s="480"/>
      <c r="M1587" s="472"/>
      <c r="N1587" s="472"/>
    </row>
    <row r="1588" spans="1:14" customFormat="1" ht="15" x14ac:dyDescent="0.25">
      <c r="A1588" s="2"/>
      <c r="B1588" s="2"/>
      <c r="C1588" s="239"/>
      <c r="E1588" s="519"/>
      <c r="F1588" s="467"/>
      <c r="G1588" s="468"/>
      <c r="H1588" s="469"/>
      <c r="I1588" s="480"/>
      <c r="J1588" s="481"/>
      <c r="K1588" s="469"/>
      <c r="L1588" s="480"/>
      <c r="M1588" s="472"/>
      <c r="N1588" s="472"/>
    </row>
    <row r="1589" spans="1:14" customFormat="1" ht="15" x14ac:dyDescent="0.25">
      <c r="A1589" s="2"/>
      <c r="B1589" s="2"/>
      <c r="C1589" s="239"/>
      <c r="E1589" s="519"/>
      <c r="F1589" s="467"/>
      <c r="G1589" s="468"/>
      <c r="H1589" s="469"/>
      <c r="I1589" s="480"/>
      <c r="J1589" s="481"/>
      <c r="K1589" s="469"/>
      <c r="L1589" s="480"/>
      <c r="M1589" s="472"/>
      <c r="N1589" s="472"/>
    </row>
    <row r="1590" spans="1:14" customFormat="1" ht="15" x14ac:dyDescent="0.25">
      <c r="A1590" s="2"/>
      <c r="B1590" s="2"/>
      <c r="C1590" s="239"/>
      <c r="E1590" s="519"/>
      <c r="F1590" s="467"/>
      <c r="G1590" s="468"/>
      <c r="H1590" s="469"/>
      <c r="I1590" s="480"/>
      <c r="J1590" s="481"/>
      <c r="K1590" s="469"/>
      <c r="L1590" s="480"/>
      <c r="M1590" s="472"/>
      <c r="N1590" s="472"/>
    </row>
    <row r="1591" spans="1:14" customFormat="1" ht="15" x14ac:dyDescent="0.25">
      <c r="A1591" s="2"/>
      <c r="B1591" s="2"/>
      <c r="C1591" s="239"/>
      <c r="E1591" s="519"/>
      <c r="F1591" s="467"/>
      <c r="G1591" s="468"/>
      <c r="H1591" s="469"/>
      <c r="I1591" s="480"/>
      <c r="J1591" s="481"/>
      <c r="K1591" s="469"/>
      <c r="L1591" s="480"/>
      <c r="M1591" s="472"/>
      <c r="N1591" s="472"/>
    </row>
    <row r="1592" spans="1:14" customFormat="1" ht="15" x14ac:dyDescent="0.25">
      <c r="A1592" s="2"/>
      <c r="B1592" s="2"/>
      <c r="C1592" s="239"/>
      <c r="E1592" s="519"/>
      <c r="F1592" s="467"/>
      <c r="G1592" s="468"/>
      <c r="H1592" s="469"/>
      <c r="I1592" s="480"/>
      <c r="J1592" s="481"/>
      <c r="K1592" s="469"/>
      <c r="L1592" s="480"/>
      <c r="M1592" s="472"/>
      <c r="N1592" s="472"/>
    </row>
    <row r="1593" spans="1:14" customFormat="1" ht="15" x14ac:dyDescent="0.25">
      <c r="A1593" s="2"/>
      <c r="B1593" s="2"/>
      <c r="C1593" s="239"/>
      <c r="E1593" s="519"/>
      <c r="F1593" s="467"/>
      <c r="G1593" s="468"/>
      <c r="H1593" s="469"/>
      <c r="I1593" s="480"/>
      <c r="J1593" s="481"/>
      <c r="K1593" s="469"/>
      <c r="L1593" s="480"/>
      <c r="M1593" s="472"/>
      <c r="N1593" s="472"/>
    </row>
    <row r="1594" spans="1:14" customFormat="1" ht="15" x14ac:dyDescent="0.25">
      <c r="A1594" s="2"/>
      <c r="B1594" s="2"/>
      <c r="C1594" s="239"/>
      <c r="E1594" s="519"/>
      <c r="F1594" s="467"/>
      <c r="G1594" s="468"/>
      <c r="H1594" s="469"/>
      <c r="I1594" s="480"/>
      <c r="J1594" s="481"/>
      <c r="K1594" s="469"/>
      <c r="L1594" s="480"/>
      <c r="M1594" s="472"/>
      <c r="N1594" s="472"/>
    </row>
    <row r="1595" spans="1:14" customFormat="1" ht="15" x14ac:dyDescent="0.25">
      <c r="A1595" s="2"/>
      <c r="B1595" s="2"/>
      <c r="C1595" s="239"/>
      <c r="E1595" s="519"/>
      <c r="F1595" s="467"/>
      <c r="G1595" s="468"/>
      <c r="H1595" s="469"/>
      <c r="I1595" s="480"/>
      <c r="J1595" s="481"/>
      <c r="K1595" s="469"/>
      <c r="L1595" s="480"/>
      <c r="M1595" s="472"/>
      <c r="N1595" s="472"/>
    </row>
    <row r="1596" spans="1:14" customFormat="1" ht="15" x14ac:dyDescent="0.25">
      <c r="A1596" s="2"/>
      <c r="B1596" s="2"/>
      <c r="C1596" s="239"/>
      <c r="E1596" s="519"/>
      <c r="F1596" s="467"/>
      <c r="G1596" s="468"/>
      <c r="H1596" s="469"/>
      <c r="I1596" s="480"/>
      <c r="J1596" s="481"/>
      <c r="K1596" s="469"/>
      <c r="L1596" s="480"/>
      <c r="M1596" s="472"/>
      <c r="N1596" s="472"/>
    </row>
    <row r="1597" spans="1:14" customFormat="1" ht="15" x14ac:dyDescent="0.25">
      <c r="A1597" s="2"/>
      <c r="B1597" s="2"/>
      <c r="C1597" s="239"/>
      <c r="E1597" s="519"/>
      <c r="F1597" s="467"/>
      <c r="G1597" s="468"/>
      <c r="H1597" s="469"/>
      <c r="I1597" s="480"/>
      <c r="J1597" s="481"/>
      <c r="K1597" s="469"/>
      <c r="L1597" s="480"/>
      <c r="M1597" s="472"/>
      <c r="N1597" s="472"/>
    </row>
    <row r="1598" spans="1:14" customFormat="1" ht="15" x14ac:dyDescent="0.25">
      <c r="A1598" s="2"/>
      <c r="B1598" s="2"/>
      <c r="C1598" s="239"/>
      <c r="E1598" s="519"/>
      <c r="F1598" s="467"/>
      <c r="G1598" s="468"/>
      <c r="H1598" s="469"/>
      <c r="I1598" s="480"/>
      <c r="J1598" s="481"/>
      <c r="K1598" s="469"/>
      <c r="L1598" s="480"/>
      <c r="M1598" s="472"/>
      <c r="N1598" s="472"/>
    </row>
    <row r="1599" spans="1:14" customFormat="1" ht="15" x14ac:dyDescent="0.25">
      <c r="A1599" s="2"/>
      <c r="B1599" s="2"/>
      <c r="C1599" s="239"/>
      <c r="E1599" s="519"/>
      <c r="F1599" s="467"/>
      <c r="G1599" s="468"/>
      <c r="H1599" s="469"/>
      <c r="I1599" s="480"/>
      <c r="J1599" s="481"/>
      <c r="K1599" s="469"/>
      <c r="L1599" s="480"/>
      <c r="M1599" s="472"/>
      <c r="N1599" s="472"/>
    </row>
    <row r="1600" spans="1:14" customFormat="1" ht="15" x14ac:dyDescent="0.25">
      <c r="A1600" s="2"/>
      <c r="B1600" s="2"/>
      <c r="C1600" s="239"/>
      <c r="E1600" s="519"/>
      <c r="F1600" s="467"/>
      <c r="G1600" s="468"/>
      <c r="H1600" s="469"/>
      <c r="I1600" s="480"/>
      <c r="J1600" s="481"/>
      <c r="K1600" s="469"/>
      <c r="L1600" s="480"/>
      <c r="M1600" s="472"/>
      <c r="N1600" s="472"/>
    </row>
    <row r="1601" spans="1:14" customFormat="1" ht="15" x14ac:dyDescent="0.25">
      <c r="A1601" s="2"/>
      <c r="B1601" s="2"/>
      <c r="C1601" s="239"/>
      <c r="E1601" s="519"/>
      <c r="F1601" s="467"/>
      <c r="G1601" s="468"/>
      <c r="H1601" s="469"/>
      <c r="I1601" s="480"/>
      <c r="J1601" s="481"/>
      <c r="K1601" s="469"/>
      <c r="L1601" s="480"/>
      <c r="M1601" s="472"/>
      <c r="N1601" s="472"/>
    </row>
    <row r="1602" spans="1:14" customFormat="1" ht="15" x14ac:dyDescent="0.25">
      <c r="A1602" s="2"/>
      <c r="B1602" s="2"/>
      <c r="C1602" s="239"/>
      <c r="E1602" s="519"/>
      <c r="F1602" s="467"/>
      <c r="G1602" s="468"/>
      <c r="H1602" s="469"/>
      <c r="I1602" s="480"/>
      <c r="J1602" s="481"/>
      <c r="K1602" s="469"/>
      <c r="L1602" s="480"/>
      <c r="M1602" s="472"/>
      <c r="N1602" s="472"/>
    </row>
    <row r="1603" spans="1:14" customFormat="1" ht="15" x14ac:dyDescent="0.25">
      <c r="A1603" s="2"/>
      <c r="B1603" s="2"/>
      <c r="C1603" s="239"/>
      <c r="E1603" s="519"/>
      <c r="F1603" s="467"/>
      <c r="G1603" s="468"/>
      <c r="H1603" s="469"/>
      <c r="I1603" s="480"/>
      <c r="J1603" s="481"/>
      <c r="K1603" s="469"/>
      <c r="L1603" s="480"/>
      <c r="M1603" s="472"/>
      <c r="N1603" s="472"/>
    </row>
    <row r="1604" spans="1:14" customFormat="1" ht="15" x14ac:dyDescent="0.25">
      <c r="A1604" s="2"/>
      <c r="B1604" s="2"/>
      <c r="C1604" s="239"/>
      <c r="E1604" s="519"/>
      <c r="F1604" s="467"/>
      <c r="G1604" s="468"/>
      <c r="H1604" s="469"/>
      <c r="I1604" s="480"/>
      <c r="J1604" s="481"/>
      <c r="K1604" s="469"/>
      <c r="L1604" s="480"/>
      <c r="M1604" s="472"/>
      <c r="N1604" s="472"/>
    </row>
    <row r="1605" spans="1:14" customFormat="1" ht="15" x14ac:dyDescent="0.25">
      <c r="A1605" s="2"/>
      <c r="B1605" s="2"/>
      <c r="C1605" s="239"/>
      <c r="E1605" s="519"/>
      <c r="F1605" s="467"/>
      <c r="G1605" s="468"/>
      <c r="H1605" s="469"/>
      <c r="I1605" s="480"/>
      <c r="J1605" s="481"/>
      <c r="K1605" s="469"/>
      <c r="L1605" s="480"/>
      <c r="M1605" s="472"/>
      <c r="N1605" s="472"/>
    </row>
    <row r="1606" spans="1:14" customFormat="1" ht="15" x14ac:dyDescent="0.25">
      <c r="A1606" s="2"/>
      <c r="B1606" s="2"/>
      <c r="C1606" s="239"/>
      <c r="E1606" s="519"/>
      <c r="F1606" s="467"/>
      <c r="G1606" s="468"/>
      <c r="H1606" s="469"/>
      <c r="I1606" s="480"/>
      <c r="J1606" s="481"/>
      <c r="K1606" s="469"/>
      <c r="L1606" s="480"/>
      <c r="M1606" s="472"/>
      <c r="N1606" s="472"/>
    </row>
    <row r="1607" spans="1:14" customFormat="1" ht="15" x14ac:dyDescent="0.25">
      <c r="A1607" s="2"/>
      <c r="B1607" s="2"/>
      <c r="C1607" s="239"/>
      <c r="E1607" s="519"/>
      <c r="F1607" s="467"/>
      <c r="G1607" s="468"/>
      <c r="H1607" s="469"/>
      <c r="I1607" s="480"/>
      <c r="J1607" s="481"/>
      <c r="K1607" s="469"/>
      <c r="L1607" s="480"/>
      <c r="M1607" s="472"/>
      <c r="N1607" s="472"/>
    </row>
    <row r="1608" spans="1:14" customFormat="1" ht="15" x14ac:dyDescent="0.25">
      <c r="A1608" s="2"/>
      <c r="B1608" s="2"/>
      <c r="C1608" s="239"/>
      <c r="E1608" s="519"/>
      <c r="F1608" s="467"/>
      <c r="G1608" s="468"/>
      <c r="H1608" s="469"/>
      <c r="I1608" s="480"/>
      <c r="J1608" s="481"/>
      <c r="K1608" s="469"/>
      <c r="L1608" s="480"/>
      <c r="M1608" s="472"/>
      <c r="N1608" s="472"/>
    </row>
    <row r="1609" spans="1:14" customFormat="1" ht="15" x14ac:dyDescent="0.25">
      <c r="A1609" s="2"/>
      <c r="B1609" s="2"/>
      <c r="C1609" s="239"/>
      <c r="E1609" s="519"/>
      <c r="F1609" s="467"/>
      <c r="G1609" s="468"/>
      <c r="H1609" s="469"/>
      <c r="I1609" s="480"/>
      <c r="J1609" s="481"/>
      <c r="K1609" s="469"/>
      <c r="L1609" s="480"/>
      <c r="M1609" s="472"/>
      <c r="N1609" s="472"/>
    </row>
    <row r="1610" spans="1:14" customFormat="1" ht="15" x14ac:dyDescent="0.25">
      <c r="A1610" s="2"/>
      <c r="B1610" s="2"/>
      <c r="C1610" s="239"/>
      <c r="E1610" s="520"/>
      <c r="F1610" s="224"/>
      <c r="G1610" s="313"/>
      <c r="H1610" s="327"/>
      <c r="I1610" s="334"/>
      <c r="J1610" s="335"/>
      <c r="K1610" s="327"/>
      <c r="L1610" s="334"/>
      <c r="M1610" s="336"/>
      <c r="N1610" s="336"/>
    </row>
    <row r="1611" spans="1:14" customFormat="1" ht="15" x14ac:dyDescent="0.25">
      <c r="A1611" s="2"/>
      <c r="B1611" s="2"/>
      <c r="C1611" s="239"/>
      <c r="E1611" s="520"/>
      <c r="F1611" s="224"/>
      <c r="G1611" s="313"/>
      <c r="H1611" s="327"/>
      <c r="I1611" s="334"/>
      <c r="J1611" s="335"/>
      <c r="K1611" s="327"/>
      <c r="L1611" s="334"/>
      <c r="M1611" s="336"/>
      <c r="N1611" s="336"/>
    </row>
    <row r="1612" spans="1:14" customFormat="1" ht="15" x14ac:dyDescent="0.25">
      <c r="A1612" s="2"/>
      <c r="B1612" s="2"/>
      <c r="C1612" s="239"/>
      <c r="E1612" s="520"/>
      <c r="F1612" s="224"/>
      <c r="G1612" s="313"/>
      <c r="H1612" s="327"/>
      <c r="I1612" s="334"/>
      <c r="J1612" s="335"/>
      <c r="K1612" s="327"/>
      <c r="L1612" s="334"/>
      <c r="M1612" s="336"/>
      <c r="N1612" s="336"/>
    </row>
    <row r="1613" spans="1:14" customFormat="1" ht="15" x14ac:dyDescent="0.25">
      <c r="A1613" s="2"/>
      <c r="B1613" s="2"/>
      <c r="C1613" s="239"/>
      <c r="E1613" s="520"/>
      <c r="F1613" s="224"/>
      <c r="G1613" s="313"/>
      <c r="H1613" s="327"/>
      <c r="I1613" s="334"/>
      <c r="J1613" s="335"/>
      <c r="K1613" s="327"/>
      <c r="L1613" s="334"/>
      <c r="M1613" s="336"/>
      <c r="N1613" s="336"/>
    </row>
    <row r="1614" spans="1:14" customFormat="1" ht="15" x14ac:dyDescent="0.25">
      <c r="A1614" s="2"/>
      <c r="B1614" s="2"/>
      <c r="C1614" s="239"/>
      <c r="E1614" s="520"/>
      <c r="F1614" s="224"/>
      <c r="G1614" s="313"/>
      <c r="H1614" s="327"/>
      <c r="I1614" s="334"/>
      <c r="J1614" s="335"/>
      <c r="K1614" s="327"/>
      <c r="L1614" s="334"/>
      <c r="M1614" s="336"/>
      <c r="N1614" s="336"/>
    </row>
    <row r="1615" spans="1:14" customFormat="1" ht="15" x14ac:dyDescent="0.25">
      <c r="A1615" s="2"/>
      <c r="B1615" s="2"/>
      <c r="C1615" s="239"/>
      <c r="E1615" s="520"/>
      <c r="F1615" s="224"/>
      <c r="G1615" s="313"/>
      <c r="H1615" s="327"/>
      <c r="I1615" s="334"/>
      <c r="J1615" s="335"/>
      <c r="K1615" s="327"/>
      <c r="L1615" s="334"/>
      <c r="M1615" s="336"/>
      <c r="N1615" s="336"/>
    </row>
    <row r="1616" spans="1:14" customFormat="1" ht="15" x14ac:dyDescent="0.25">
      <c r="A1616" s="2"/>
      <c r="B1616" s="2"/>
      <c r="C1616" s="239"/>
      <c r="E1616" s="520"/>
      <c r="F1616" s="224"/>
      <c r="G1616" s="313"/>
      <c r="H1616" s="327"/>
      <c r="I1616" s="334"/>
      <c r="J1616" s="335"/>
      <c r="K1616" s="327"/>
      <c r="L1616" s="334"/>
      <c r="M1616" s="336"/>
      <c r="N1616" s="336"/>
    </row>
    <row r="1617" spans="1:53" customFormat="1" ht="15" x14ac:dyDescent="0.25">
      <c r="A1617" s="2"/>
      <c r="B1617" s="2"/>
      <c r="C1617" s="239"/>
      <c r="E1617" s="520"/>
      <c r="F1617" s="224"/>
      <c r="G1617" s="313"/>
      <c r="H1617" s="327"/>
      <c r="I1617" s="334"/>
      <c r="J1617" s="335"/>
      <c r="K1617" s="327"/>
      <c r="L1617" s="334"/>
      <c r="M1617" s="336"/>
      <c r="N1617" s="336"/>
    </row>
    <row r="1618" spans="1:53" customFormat="1" ht="15" x14ac:dyDescent="0.25">
      <c r="A1618" s="2"/>
      <c r="B1618" s="2"/>
      <c r="C1618" s="239"/>
      <c r="E1618" s="520"/>
      <c r="F1618" s="224"/>
      <c r="G1618" s="313"/>
      <c r="H1618" s="327"/>
      <c r="I1618" s="334"/>
      <c r="J1618" s="335"/>
      <c r="K1618" s="327"/>
      <c r="L1618" s="334"/>
      <c r="M1618" s="336"/>
      <c r="N1618" s="336"/>
    </row>
    <row r="1619" spans="1:53" customFormat="1" ht="15" x14ac:dyDescent="0.25">
      <c r="A1619" s="2"/>
      <c r="B1619" s="2"/>
      <c r="C1619" s="239"/>
      <c r="E1619" s="520"/>
      <c r="F1619" s="224"/>
      <c r="G1619" s="313"/>
      <c r="H1619" s="327"/>
      <c r="I1619" s="334"/>
      <c r="J1619" s="335"/>
      <c r="K1619" s="327"/>
      <c r="L1619" s="334"/>
      <c r="M1619" s="336"/>
      <c r="N1619" s="336"/>
    </row>
    <row r="1620" spans="1:53" customFormat="1" ht="15" x14ac:dyDescent="0.25">
      <c r="A1620" s="2"/>
      <c r="B1620" s="2"/>
      <c r="C1620" s="239"/>
      <c r="E1620" s="520"/>
      <c r="F1620" s="224"/>
      <c r="G1620" s="313"/>
      <c r="H1620" s="327"/>
      <c r="I1620" s="334"/>
      <c r="J1620" s="335"/>
      <c r="K1620" s="327"/>
      <c r="L1620" s="334"/>
      <c r="M1620" s="336"/>
      <c r="N1620" s="336"/>
    </row>
    <row r="1621" spans="1:53" customFormat="1" ht="15" x14ac:dyDescent="0.25">
      <c r="A1621" s="2"/>
      <c r="B1621" s="2"/>
      <c r="C1621" s="239"/>
      <c r="E1621" s="520"/>
      <c r="F1621" s="224"/>
      <c r="G1621" s="313"/>
      <c r="H1621" s="327"/>
      <c r="I1621" s="334"/>
      <c r="J1621" s="335"/>
      <c r="K1621" s="327"/>
      <c r="L1621" s="334"/>
      <c r="M1621" s="336"/>
      <c r="N1621" s="336"/>
    </row>
    <row r="1622" spans="1:53" customFormat="1" ht="15" x14ac:dyDescent="0.25">
      <c r="A1622" s="2"/>
      <c r="B1622" s="2"/>
      <c r="C1622" s="239"/>
      <c r="E1622" s="520"/>
      <c r="F1622" s="224"/>
      <c r="G1622" s="313"/>
      <c r="H1622" s="327"/>
      <c r="I1622" s="334"/>
      <c r="J1622" s="335"/>
      <c r="K1622" s="327"/>
      <c r="L1622" s="334"/>
      <c r="M1622" s="336"/>
      <c r="N1622" s="336"/>
    </row>
    <row r="1623" spans="1:53" customFormat="1" ht="15" x14ac:dyDescent="0.25">
      <c r="A1623" s="2"/>
      <c r="B1623" s="2"/>
      <c r="C1623" s="239"/>
      <c r="E1623" s="520"/>
      <c r="F1623" s="224"/>
      <c r="G1623" s="313"/>
      <c r="H1623" s="327"/>
      <c r="I1623" s="334"/>
      <c r="J1623" s="335"/>
      <c r="K1623" s="327"/>
      <c r="L1623" s="334"/>
      <c r="M1623" s="336"/>
      <c r="N1623" s="336"/>
    </row>
    <row r="1624" spans="1:53" customFormat="1" ht="15" x14ac:dyDescent="0.25">
      <c r="A1624" s="2"/>
      <c r="B1624" s="2"/>
      <c r="C1624" s="239"/>
      <c r="E1624" s="520"/>
      <c r="F1624" s="224"/>
      <c r="G1624" s="313"/>
      <c r="H1624" s="327"/>
      <c r="I1624" s="334"/>
      <c r="J1624" s="335"/>
      <c r="K1624" s="327"/>
      <c r="L1624" s="334"/>
      <c r="M1624" s="336"/>
      <c r="N1624" s="336"/>
    </row>
    <row r="1625" spans="1:53" customFormat="1" ht="15" x14ac:dyDescent="0.25">
      <c r="A1625" s="2"/>
      <c r="B1625" s="2"/>
      <c r="C1625" s="239"/>
      <c r="E1625" s="520"/>
      <c r="F1625" s="224"/>
      <c r="G1625" s="313"/>
      <c r="H1625" s="327"/>
      <c r="I1625" s="334"/>
      <c r="J1625" s="335"/>
      <c r="K1625" s="327"/>
      <c r="L1625" s="334"/>
      <c r="M1625" s="336"/>
      <c r="N1625" s="336"/>
    </row>
    <row r="1626" spans="1:53" customFormat="1" ht="15" x14ac:dyDescent="0.25">
      <c r="A1626" s="2"/>
      <c r="B1626" s="2"/>
      <c r="C1626" s="239"/>
      <c r="E1626" s="520"/>
      <c r="F1626" s="224"/>
      <c r="G1626" s="313"/>
      <c r="H1626" s="327"/>
      <c r="I1626" s="334"/>
      <c r="J1626" s="335"/>
      <c r="K1626" s="327"/>
      <c r="L1626" s="334"/>
      <c r="M1626" s="336"/>
      <c r="N1626" s="336"/>
    </row>
    <row r="1627" spans="1:53" customFormat="1" ht="15" x14ac:dyDescent="0.25">
      <c r="A1627" s="2"/>
      <c r="B1627" s="2"/>
      <c r="C1627" s="239"/>
      <c r="E1627" s="520"/>
      <c r="F1627" s="224"/>
      <c r="G1627" s="313"/>
      <c r="H1627" s="327"/>
      <c r="I1627" s="334"/>
      <c r="J1627" s="335"/>
      <c r="K1627" s="327"/>
      <c r="L1627" s="334"/>
      <c r="M1627" s="336"/>
      <c r="N1627" s="336"/>
    </row>
    <row r="1628" spans="1:53" ht="15" x14ac:dyDescent="0.25">
      <c r="C1628" s="239"/>
      <c r="D1628"/>
      <c r="E1628" s="520"/>
      <c r="F1628" s="224"/>
      <c r="G1628" s="313"/>
      <c r="H1628" s="327"/>
      <c r="I1628" s="334"/>
      <c r="J1628" s="335"/>
      <c r="K1628" s="327"/>
      <c r="L1628" s="334"/>
      <c r="M1628" s="336"/>
      <c r="N1628" s="336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</row>
    <row r="1629" spans="1:53" ht="15" x14ac:dyDescent="0.25">
      <c r="C1629" s="239"/>
      <c r="D1629"/>
      <c r="E1629" s="520"/>
      <c r="F1629" s="224"/>
      <c r="G1629" s="313"/>
      <c r="H1629" s="327"/>
      <c r="I1629" s="334"/>
      <c r="J1629" s="335"/>
      <c r="K1629" s="327"/>
      <c r="L1629" s="334"/>
      <c r="M1629" s="336"/>
      <c r="N1629" s="336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</row>
    <row r="1630" spans="1:53" ht="15" x14ac:dyDescent="0.25">
      <c r="C1630" s="239"/>
      <c r="D1630"/>
      <c r="E1630" s="520"/>
      <c r="F1630" s="224"/>
      <c r="G1630" s="313"/>
      <c r="H1630" s="327"/>
      <c r="I1630" s="334"/>
      <c r="J1630" s="335"/>
      <c r="K1630" s="327"/>
      <c r="L1630" s="334"/>
      <c r="M1630" s="336"/>
      <c r="N1630" s="336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</row>
    <row r="1631" spans="1:53" ht="15" x14ac:dyDescent="0.25">
      <c r="C1631" s="239"/>
      <c r="D1631"/>
      <c r="E1631" s="520"/>
      <c r="F1631" s="224"/>
      <c r="G1631" s="313"/>
      <c r="H1631" s="327"/>
      <c r="I1631" s="334"/>
      <c r="J1631" s="335"/>
      <c r="K1631" s="327"/>
      <c r="L1631" s="334"/>
      <c r="M1631" s="336"/>
      <c r="N1631" s="336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</row>
    <row r="1632" spans="1:53" ht="15" x14ac:dyDescent="0.25">
      <c r="C1632" s="239"/>
      <c r="D1632"/>
      <c r="E1632" s="520"/>
      <c r="F1632" s="224"/>
      <c r="G1632" s="313"/>
      <c r="H1632" s="327"/>
      <c r="I1632" s="334"/>
      <c r="J1632" s="335"/>
      <c r="K1632" s="327"/>
      <c r="L1632" s="334"/>
      <c r="M1632" s="336"/>
      <c r="N1632" s="336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</row>
    <row r="1633" spans="3:53" ht="15" x14ac:dyDescent="0.25">
      <c r="C1633" s="239"/>
      <c r="D1633"/>
      <c r="E1633" s="520"/>
      <c r="F1633" s="224"/>
      <c r="G1633" s="313"/>
      <c r="H1633" s="327"/>
      <c r="I1633" s="334"/>
      <c r="J1633" s="335"/>
      <c r="K1633" s="327"/>
      <c r="L1633" s="334"/>
      <c r="M1633" s="336"/>
      <c r="N1633" s="336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</row>
    <row r="1634" spans="3:53" ht="15" x14ac:dyDescent="0.25">
      <c r="C1634" s="239"/>
      <c r="D1634"/>
      <c r="E1634" s="520"/>
      <c r="F1634" s="224"/>
      <c r="G1634" s="313"/>
      <c r="H1634" s="327"/>
      <c r="I1634" s="334"/>
      <c r="J1634" s="335"/>
      <c r="K1634" s="327"/>
      <c r="L1634" s="334"/>
      <c r="M1634" s="336"/>
      <c r="N1634" s="336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</row>
    <row r="1635" spans="3:53" ht="15" x14ac:dyDescent="0.25">
      <c r="C1635" s="239"/>
      <c r="D1635"/>
      <c r="E1635" s="520"/>
      <c r="F1635" s="224"/>
      <c r="G1635" s="313"/>
      <c r="H1635" s="327"/>
      <c r="I1635" s="334"/>
      <c r="J1635" s="335"/>
      <c r="K1635" s="327"/>
      <c r="L1635" s="334"/>
      <c r="M1635" s="336"/>
      <c r="N1635" s="336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</row>
    <row r="1636" spans="3:53" ht="15" x14ac:dyDescent="0.25">
      <c r="C1636" s="239"/>
      <c r="D1636"/>
      <c r="E1636" s="520"/>
      <c r="F1636" s="224"/>
      <c r="G1636" s="313"/>
      <c r="H1636" s="327"/>
      <c r="I1636" s="334"/>
      <c r="J1636" s="335"/>
      <c r="K1636" s="327"/>
      <c r="L1636" s="334"/>
      <c r="M1636" s="336"/>
      <c r="N1636" s="3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</row>
    <row r="1637" spans="3:53" ht="15" x14ac:dyDescent="0.25">
      <c r="C1637" s="239"/>
      <c r="D1637"/>
      <c r="E1637" s="520"/>
      <c r="F1637" s="224"/>
      <c r="G1637" s="313"/>
      <c r="H1637" s="327"/>
      <c r="I1637" s="334"/>
      <c r="J1637" s="335"/>
      <c r="K1637" s="327"/>
      <c r="L1637" s="334"/>
      <c r="M1637" s="336"/>
      <c r="N1637" s="336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</row>
    <row r="1638" spans="3:53" ht="15" x14ac:dyDescent="0.25">
      <c r="C1638" s="239"/>
      <c r="D1638"/>
      <c r="E1638" s="520"/>
      <c r="F1638" s="224"/>
      <c r="G1638" s="313"/>
      <c r="H1638" s="327"/>
      <c r="I1638" s="334"/>
      <c r="J1638" s="335"/>
      <c r="K1638" s="327"/>
      <c r="L1638" s="334"/>
      <c r="M1638" s="336"/>
      <c r="N1638" s="336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</row>
    <row r="1639" spans="3:53" ht="15" x14ac:dyDescent="0.25">
      <c r="C1639" s="239"/>
      <c r="D1639"/>
      <c r="E1639" s="520"/>
      <c r="F1639" s="224"/>
      <c r="G1639" s="313"/>
      <c r="H1639" s="327"/>
      <c r="I1639" s="334"/>
      <c r="J1639" s="335"/>
      <c r="K1639" s="327"/>
      <c r="L1639" s="334"/>
      <c r="M1639" s="336"/>
      <c r="N1639" s="336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</row>
    <row r="1640" spans="3:53" ht="15" x14ac:dyDescent="0.25">
      <c r="C1640" s="239"/>
      <c r="D1640"/>
      <c r="E1640" s="520"/>
      <c r="F1640" s="224"/>
      <c r="G1640" s="313"/>
      <c r="H1640" s="327"/>
      <c r="I1640" s="334"/>
      <c r="J1640" s="335"/>
      <c r="K1640" s="327"/>
      <c r="L1640" s="334"/>
      <c r="M1640" s="336"/>
      <c r="N1640" s="336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</row>
    <row r="1641" spans="3:53" ht="15" x14ac:dyDescent="0.25">
      <c r="C1641" s="239"/>
      <c r="D1641"/>
      <c r="E1641" s="520"/>
      <c r="F1641" s="224"/>
      <c r="G1641" s="313"/>
      <c r="H1641" s="327"/>
      <c r="I1641" s="334"/>
      <c r="J1641" s="335"/>
      <c r="K1641" s="327"/>
      <c r="L1641" s="334"/>
      <c r="M1641" s="336"/>
      <c r="N1641" s="336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</row>
    <row r="1642" spans="3:53" ht="15" x14ac:dyDescent="0.25">
      <c r="C1642" s="239"/>
      <c r="D1642"/>
      <c r="E1642" s="520"/>
      <c r="F1642" s="224"/>
      <c r="G1642" s="313"/>
      <c r="H1642" s="327"/>
      <c r="I1642" s="334"/>
      <c r="J1642" s="335"/>
      <c r="K1642" s="327"/>
      <c r="L1642" s="334"/>
      <c r="M1642" s="336"/>
      <c r="N1642" s="336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</row>
    <row r="1643" spans="3:53" ht="15" x14ac:dyDescent="0.25">
      <c r="C1643" s="239"/>
      <c r="D1643"/>
      <c r="E1643" s="520"/>
      <c r="F1643" s="224"/>
      <c r="G1643" s="313"/>
      <c r="H1643" s="327"/>
      <c r="I1643" s="334"/>
      <c r="J1643" s="335"/>
      <c r="K1643" s="327"/>
      <c r="L1643" s="334"/>
      <c r="M1643" s="336"/>
      <c r="N1643" s="336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</row>
    <row r="1644" spans="3:53" ht="15" x14ac:dyDescent="0.25">
      <c r="C1644" s="239"/>
      <c r="D1644"/>
      <c r="E1644" s="520"/>
      <c r="F1644" s="224"/>
      <c r="G1644" s="313"/>
      <c r="H1644" s="327"/>
      <c r="I1644" s="334"/>
      <c r="J1644" s="335"/>
      <c r="K1644" s="327"/>
      <c r="L1644" s="334"/>
      <c r="M1644" s="336"/>
      <c r="N1644" s="336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</row>
    <row r="1645" spans="3:53" ht="15" x14ac:dyDescent="0.25">
      <c r="C1645" s="239"/>
      <c r="D1645"/>
      <c r="E1645" s="520"/>
      <c r="F1645" s="224"/>
      <c r="G1645" s="313"/>
      <c r="H1645" s="327"/>
      <c r="I1645" s="334"/>
      <c r="J1645" s="335"/>
      <c r="K1645" s="327"/>
      <c r="L1645" s="334"/>
      <c r="M1645" s="336"/>
      <c r="N1645" s="336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</row>
    <row r="1646" spans="3:53" ht="15" x14ac:dyDescent="0.25">
      <c r="C1646" s="239"/>
      <c r="D1646"/>
      <c r="E1646" s="520"/>
      <c r="F1646" s="224"/>
      <c r="G1646" s="313"/>
      <c r="H1646" s="327"/>
      <c r="I1646" s="334"/>
      <c r="J1646" s="335"/>
      <c r="K1646" s="327"/>
      <c r="L1646" s="334"/>
      <c r="M1646" s="336"/>
      <c r="N1646" s="33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</row>
    <row r="1647" spans="3:53" ht="15" x14ac:dyDescent="0.25">
      <c r="C1647" s="239"/>
      <c r="D1647"/>
      <c r="E1647" s="520"/>
      <c r="F1647" s="224"/>
      <c r="G1647" s="313"/>
      <c r="H1647" s="327"/>
      <c r="I1647" s="334"/>
      <c r="J1647" s="335"/>
      <c r="K1647" s="327"/>
      <c r="L1647" s="334"/>
      <c r="M1647" s="336"/>
      <c r="N1647" s="336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</row>
    <row r="1648" spans="3:53" ht="15" x14ac:dyDescent="0.25">
      <c r="C1648" s="239"/>
      <c r="D1648"/>
      <c r="E1648" s="520"/>
      <c r="F1648" s="224"/>
      <c r="G1648" s="313"/>
      <c r="H1648" s="327"/>
      <c r="I1648" s="334"/>
      <c r="J1648" s="335"/>
      <c r="K1648" s="327"/>
      <c r="L1648" s="334"/>
      <c r="M1648" s="336"/>
      <c r="N1648" s="336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</row>
    <row r="1649" spans="3:53" ht="15" x14ac:dyDescent="0.25">
      <c r="C1649" s="239"/>
      <c r="D1649"/>
      <c r="E1649" s="520"/>
      <c r="F1649" s="224"/>
      <c r="G1649" s="313"/>
      <c r="H1649" s="327"/>
      <c r="I1649" s="334"/>
      <c r="J1649" s="335"/>
      <c r="K1649" s="327"/>
      <c r="L1649" s="334"/>
      <c r="M1649" s="336"/>
      <c r="N1649" s="336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</row>
    <row r="1650" spans="3:53" ht="15" x14ac:dyDescent="0.25">
      <c r="C1650" s="239"/>
      <c r="D1650"/>
      <c r="E1650" s="520"/>
      <c r="F1650" s="224"/>
      <c r="G1650" s="313"/>
      <c r="H1650" s="327"/>
      <c r="I1650" s="334"/>
      <c r="J1650" s="335"/>
      <c r="K1650" s="327"/>
      <c r="L1650" s="334"/>
      <c r="M1650" s="336"/>
      <c r="N1650" s="336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</row>
    <row r="1651" spans="3:53" ht="15" x14ac:dyDescent="0.25">
      <c r="C1651" s="239"/>
      <c r="D1651"/>
      <c r="E1651" s="520"/>
      <c r="F1651" s="224"/>
      <c r="G1651" s="313"/>
      <c r="H1651" s="327"/>
      <c r="I1651" s="334"/>
      <c r="J1651" s="335"/>
      <c r="K1651" s="327"/>
      <c r="L1651" s="334"/>
      <c r="M1651" s="336"/>
      <c r="N1651" s="336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</row>
    <row r="1652" spans="3:53" ht="15" x14ac:dyDescent="0.25">
      <c r="C1652" s="239"/>
      <c r="D1652"/>
      <c r="E1652" s="520"/>
      <c r="F1652" s="224"/>
      <c r="G1652" s="313"/>
      <c r="H1652" s="327"/>
      <c r="I1652" s="334"/>
      <c r="J1652" s="335"/>
      <c r="K1652" s="327"/>
      <c r="L1652" s="334"/>
      <c r="M1652" s="336"/>
      <c r="N1652" s="336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</row>
    <row r="1653" spans="3:53" ht="15" x14ac:dyDescent="0.25">
      <c r="C1653" s="239"/>
      <c r="D1653"/>
      <c r="E1653" s="520"/>
      <c r="F1653" s="224"/>
      <c r="G1653" s="313"/>
      <c r="H1653" s="327"/>
      <c r="I1653" s="334"/>
      <c r="J1653" s="335"/>
      <c r="K1653" s="327"/>
      <c r="L1653" s="334"/>
      <c r="M1653" s="336"/>
      <c r="N1653" s="336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</row>
    <row r="1654" spans="3:53" ht="15" x14ac:dyDescent="0.25">
      <c r="C1654" s="239"/>
      <c r="D1654"/>
      <c r="E1654" s="520"/>
      <c r="F1654" s="224"/>
      <c r="G1654" s="313"/>
      <c r="H1654" s="327"/>
      <c r="I1654" s="334"/>
      <c r="J1654" s="335"/>
      <c r="K1654" s="327"/>
      <c r="L1654" s="334"/>
      <c r="M1654" s="336"/>
      <c r="N1654" s="336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</row>
    <row r="1655" spans="3:53" ht="15" x14ac:dyDescent="0.25">
      <c r="C1655" s="239"/>
      <c r="D1655"/>
      <c r="E1655" s="520"/>
      <c r="F1655" s="224"/>
      <c r="G1655" s="313"/>
      <c r="H1655" s="327"/>
      <c r="I1655" s="334"/>
      <c r="J1655" s="335"/>
      <c r="K1655" s="327"/>
      <c r="L1655" s="334"/>
      <c r="M1655" s="336"/>
      <c r="N1655" s="336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</row>
    <row r="1656" spans="3:53" ht="15" x14ac:dyDescent="0.25">
      <c r="C1656" s="239"/>
      <c r="D1656"/>
      <c r="E1656" s="520"/>
      <c r="F1656" s="224"/>
      <c r="G1656" s="313"/>
      <c r="H1656" s="327"/>
      <c r="I1656" s="334"/>
      <c r="J1656" s="335"/>
      <c r="K1656" s="327"/>
      <c r="L1656" s="334"/>
      <c r="M1656" s="336"/>
      <c r="N1656" s="33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</row>
    <row r="1657" spans="3:53" ht="15" x14ac:dyDescent="0.25">
      <c r="C1657" s="239"/>
      <c r="D1657"/>
      <c r="E1657" s="520"/>
      <c r="F1657" s="224"/>
      <c r="G1657" s="313"/>
      <c r="H1657" s="327"/>
      <c r="I1657" s="334"/>
      <c r="J1657" s="335"/>
      <c r="K1657" s="327"/>
      <c r="L1657" s="334"/>
      <c r="M1657" s="336"/>
      <c r="N1657" s="336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</row>
    <row r="1658" spans="3:53" ht="15" x14ac:dyDescent="0.25">
      <c r="C1658" s="239"/>
      <c r="D1658"/>
      <c r="E1658" s="520"/>
      <c r="F1658" s="224"/>
      <c r="G1658" s="313"/>
      <c r="H1658" s="327"/>
      <c r="I1658" s="334"/>
      <c r="J1658" s="335"/>
      <c r="K1658" s="327"/>
      <c r="L1658" s="334"/>
      <c r="M1658" s="336"/>
      <c r="N1658" s="336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</row>
    <row r="1659" spans="3:53" ht="15" x14ac:dyDescent="0.25">
      <c r="C1659" s="239"/>
      <c r="D1659"/>
      <c r="E1659" s="520"/>
      <c r="F1659" s="224"/>
      <c r="G1659" s="313"/>
      <c r="H1659" s="327"/>
      <c r="I1659" s="334"/>
      <c r="J1659" s="335"/>
      <c r="K1659" s="327"/>
      <c r="L1659" s="334"/>
      <c r="M1659" s="336"/>
      <c r="N1659" s="336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</row>
    <row r="1660" spans="3:53" ht="15" x14ac:dyDescent="0.25">
      <c r="C1660" s="239"/>
      <c r="D1660"/>
      <c r="E1660" s="520"/>
      <c r="F1660" s="224"/>
      <c r="G1660" s="313"/>
      <c r="H1660" s="327"/>
      <c r="I1660" s="334"/>
      <c r="J1660" s="335"/>
      <c r="K1660" s="327"/>
      <c r="L1660" s="334"/>
      <c r="M1660" s="336"/>
      <c r="N1660" s="336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</row>
    <row r="1661" spans="3:53" ht="15" x14ac:dyDescent="0.25">
      <c r="C1661" s="239"/>
      <c r="D1661"/>
      <c r="E1661" s="520"/>
      <c r="F1661" s="224"/>
      <c r="G1661" s="313"/>
      <c r="H1661" s="327"/>
      <c r="I1661" s="334"/>
      <c r="J1661" s="335"/>
      <c r="K1661" s="327"/>
      <c r="L1661" s="334"/>
      <c r="M1661" s="336"/>
      <c r="N1661" s="336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</row>
    <row r="1662" spans="3:53" ht="15" x14ac:dyDescent="0.25">
      <c r="C1662" s="239"/>
      <c r="D1662"/>
      <c r="E1662" s="520"/>
      <c r="F1662" s="224"/>
      <c r="G1662" s="313"/>
      <c r="H1662" s="327"/>
      <c r="I1662" s="334"/>
      <c r="J1662" s="335"/>
      <c r="K1662" s="327"/>
      <c r="L1662" s="334"/>
      <c r="M1662" s="336"/>
      <c r="N1662" s="336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</row>
    <row r="1663" spans="3:53" ht="15" x14ac:dyDescent="0.25">
      <c r="C1663" s="239"/>
      <c r="D1663"/>
      <c r="E1663" s="520"/>
      <c r="F1663" s="224"/>
      <c r="G1663" s="313"/>
      <c r="H1663" s="327"/>
      <c r="I1663" s="334"/>
      <c r="J1663" s="335"/>
      <c r="K1663" s="327"/>
      <c r="L1663" s="334"/>
      <c r="M1663" s="336"/>
      <c r="N1663" s="336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</row>
    <row r="1664" spans="3:53" ht="15" x14ac:dyDescent="0.25">
      <c r="C1664" s="239"/>
      <c r="D1664"/>
      <c r="E1664" s="520"/>
      <c r="F1664" s="224"/>
      <c r="G1664" s="313"/>
      <c r="H1664" s="327"/>
      <c r="I1664" s="334"/>
      <c r="J1664" s="335"/>
      <c r="K1664" s="327"/>
      <c r="L1664" s="334"/>
      <c r="M1664" s="336"/>
      <c r="N1664" s="336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</row>
    <row r="1665" spans="3:3" ht="15" x14ac:dyDescent="0.25">
      <c r="C1665" s="239"/>
    </row>
  </sheetData>
  <phoneticPr fontId="6" type="noConversion"/>
  <printOptions horizontalCentered="1"/>
  <pageMargins left="0.35433070866141703" right="0.23622047244094499" top="0.66929133858267698" bottom="0.47244094488188998" header="0.27559055118110198" footer="0"/>
  <pageSetup paperSize="9" scale="84" firstPageNumber="4" fitToHeight="10" orientation="landscape" useFirstPageNumber="1" r:id="rId1"/>
  <headerFooter alignWithMargins="0">
    <oddHeader xml:space="preserve">&amp;C&amp;"Arial,Regular"&amp;10C/48/7
page &amp;P / Seite &amp;P / página &amp;P </oddHeader>
  </headerFooter>
  <rowBreaks count="8" manualBreakCount="8">
    <brk id="181" min="2" max="14" man="1"/>
    <brk id="404" min="2" max="14" man="1"/>
    <brk id="595" min="2" max="14" man="1"/>
    <brk id="805" min="2" max="14" man="1"/>
    <brk id="958" min="2" max="14" man="1"/>
    <brk id="1115" min="2" max="14" man="1"/>
    <brk id="1260" min="2" max="14" man="1"/>
    <brk id="1399" min="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D527"/>
  <sheetViews>
    <sheetView view="pageBreakPreview" zoomScale="115" zoomScaleNormal="100" zoomScaleSheetLayoutView="115" workbookViewId="0">
      <pane xSplit="3" ySplit="7" topLeftCell="D154" activePane="bottomRight" state="frozen"/>
      <selection pane="topRight" activeCell="D1" sqref="D1"/>
      <selection pane="bottomLeft" activeCell="A8" sqref="A8"/>
      <selection pane="bottomRight" activeCell="BN177" sqref="BN177"/>
    </sheetView>
  </sheetViews>
  <sheetFormatPr defaultColWidth="4.42578125" defaultRowHeight="12.75" customHeight="1" x14ac:dyDescent="0.25"/>
  <cols>
    <col min="1" max="1" width="2.85546875" style="129" customWidth="1"/>
    <col min="2" max="2" width="3" style="138" customWidth="1"/>
    <col min="3" max="3" width="29.28515625" style="138" customWidth="1"/>
    <col min="4" max="5" width="2.7109375" style="369" customWidth="1"/>
    <col min="6" max="6" width="3.5703125" style="369" customWidth="1"/>
    <col min="7" max="7" width="3.140625" style="369" hidden="1" customWidth="1"/>
    <col min="8" max="8" width="2.85546875" style="369" bestFit="1" customWidth="1"/>
    <col min="9" max="9" width="2.7109375" style="369" customWidth="1"/>
    <col min="10" max="10" width="3.140625" style="369" hidden="1" customWidth="1"/>
    <col min="11" max="13" width="2.7109375" style="369" customWidth="1"/>
    <col min="14" max="14" width="3.5703125" style="369" bestFit="1" customWidth="1"/>
    <col min="15" max="15" width="2.7109375" style="369" customWidth="1"/>
    <col min="16" max="16" width="3.140625" style="369" bestFit="1" customWidth="1"/>
    <col min="17" max="18" width="2.7109375" style="369" customWidth="1"/>
    <col min="19" max="19" width="3" style="369" bestFit="1" customWidth="1"/>
    <col min="20" max="21" width="3.5703125" style="369" bestFit="1" customWidth="1"/>
    <col min="22" max="22" width="3" style="369" customWidth="1"/>
    <col min="23" max="23" width="2.85546875" style="369" hidden="1" customWidth="1"/>
    <col min="24" max="24" width="2.85546875" style="369" bestFit="1" customWidth="1"/>
    <col min="25" max="25" width="2.140625" style="369" bestFit="1" customWidth="1"/>
    <col min="26" max="26" width="3.5703125" style="369" bestFit="1" customWidth="1"/>
    <col min="27" max="27" width="3.28515625" style="369" customWidth="1"/>
    <col min="28" max="28" width="3" style="369" hidden="1" customWidth="1"/>
    <col min="29" max="30" width="3" style="369" customWidth="1"/>
    <col min="31" max="31" width="2.7109375" style="369" bestFit="1" customWidth="1"/>
    <col min="32" max="32" width="3.5703125" style="369" bestFit="1" customWidth="1"/>
    <col min="33" max="33" width="3.42578125" style="369" customWidth="1"/>
    <col min="34" max="34" width="3.5703125" style="369" bestFit="1" customWidth="1"/>
    <col min="35" max="35" width="2.85546875" style="369" customWidth="1"/>
    <col min="36" max="36" width="3.140625" style="369" hidden="1" customWidth="1"/>
    <col min="37" max="37" width="3" style="369" bestFit="1" customWidth="1"/>
    <col min="38" max="38" width="2.7109375" style="369" bestFit="1" customWidth="1"/>
    <col min="39" max="39" width="3" style="369" customWidth="1"/>
    <col min="40" max="40" width="3.28515625" style="369" hidden="1" customWidth="1"/>
    <col min="41" max="42" width="2.85546875" style="369" customWidth="1"/>
    <col min="43" max="43" width="2.42578125" style="369" hidden="1" customWidth="1"/>
    <col min="44" max="44" width="4.7109375" style="369" customWidth="1"/>
    <col min="45" max="45" width="3.140625" style="369" bestFit="1" customWidth="1"/>
    <col min="46" max="46" width="3" style="369" bestFit="1" customWidth="1"/>
    <col min="47" max="48" width="2.7109375" style="369" customWidth="1"/>
    <col min="49" max="50" width="2.7109375" style="369" bestFit="1" customWidth="1"/>
    <col min="51" max="51" width="3" style="369" bestFit="1" customWidth="1"/>
    <col min="52" max="52" width="3.140625" style="369" customWidth="1"/>
    <col min="53" max="53" width="3.140625" style="369" bestFit="1" customWidth="1"/>
    <col min="54" max="54" width="3" style="369" bestFit="1" customWidth="1"/>
    <col min="55" max="55" width="2.85546875" style="369" customWidth="1"/>
    <col min="56" max="56" width="2.85546875" style="369" bestFit="1" customWidth="1"/>
    <col min="57" max="57" width="2.7109375" style="369" customWidth="1"/>
    <col min="58" max="58" width="2.28515625" style="369" bestFit="1" customWidth="1"/>
    <col min="59" max="59" width="3" style="369" bestFit="1" customWidth="1"/>
    <col min="60" max="60" width="2.85546875" style="369" bestFit="1" customWidth="1"/>
    <col min="61" max="61" width="2.7109375" style="369" customWidth="1"/>
    <col min="62" max="62" width="3.5703125" style="369" bestFit="1" customWidth="1"/>
    <col min="63" max="63" width="2.7109375" style="369" customWidth="1"/>
    <col min="64" max="64" width="3" style="369" hidden="1" customWidth="1"/>
    <col min="65" max="65" width="3.140625" style="369" hidden="1" customWidth="1"/>
    <col min="66" max="66" width="3" style="369" customWidth="1"/>
    <col min="67" max="67" width="3.5703125" style="369" bestFit="1" customWidth="1"/>
    <col min="68" max="68" width="5.42578125" style="369" customWidth="1"/>
    <col min="69" max="69" width="6.85546875" style="1" customWidth="1"/>
    <col min="70" max="70" width="3" style="129" customWidth="1"/>
    <col min="71" max="71" width="9.5703125" style="129" customWidth="1"/>
    <col min="72" max="78" width="3" style="129" customWidth="1"/>
    <col min="79" max="16384" width="4.42578125" style="129"/>
  </cols>
  <sheetData>
    <row r="1" spans="1:95" s="232" customFormat="1" ht="25.5" customHeight="1" x14ac:dyDescent="0.2">
      <c r="B1" s="605" t="s">
        <v>409</v>
      </c>
      <c r="C1" s="233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442"/>
      <c r="BL1" s="442"/>
      <c r="BM1" s="442"/>
      <c r="BN1" s="442"/>
      <c r="BO1" s="442"/>
      <c r="BP1" s="442"/>
      <c r="BQ1" s="227"/>
    </row>
    <row r="2" spans="1:95" s="234" customFormat="1" ht="26.25" customHeight="1" x14ac:dyDescent="0.25">
      <c r="B2" s="605" t="s">
        <v>410</v>
      </c>
      <c r="C2" s="233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235"/>
    </row>
    <row r="3" spans="1:95" s="234" customFormat="1" ht="24.75" customHeight="1" x14ac:dyDescent="0.25">
      <c r="B3" s="605" t="s">
        <v>411</v>
      </c>
      <c r="C3" s="233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  <c r="AT3" s="442"/>
      <c r="AU3" s="442"/>
      <c r="AV3" s="442"/>
      <c r="AW3" s="442"/>
      <c r="AX3" s="442"/>
      <c r="AY3" s="442"/>
      <c r="AZ3" s="442"/>
      <c r="BA3" s="442"/>
      <c r="BB3" s="442"/>
      <c r="BC3" s="442"/>
      <c r="BD3" s="442"/>
      <c r="BE3" s="442"/>
      <c r="BF3" s="442"/>
      <c r="BG3" s="442"/>
      <c r="BH3" s="442"/>
      <c r="BI3" s="442"/>
      <c r="BJ3" s="442"/>
      <c r="BK3" s="442"/>
      <c r="BL3" s="442"/>
      <c r="BM3" s="442"/>
      <c r="BN3" s="442"/>
      <c r="BO3" s="442"/>
      <c r="BP3" s="442"/>
      <c r="BQ3" s="236"/>
    </row>
    <row r="4" spans="1:95" s="234" customFormat="1" ht="21.75" customHeight="1" x14ac:dyDescent="0.2">
      <c r="B4" s="605" t="s">
        <v>412</v>
      </c>
      <c r="C4" s="233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  <c r="BD4" s="442"/>
      <c r="BE4" s="442"/>
      <c r="BF4" s="442"/>
      <c r="BG4" s="442"/>
      <c r="BH4" s="442"/>
      <c r="BI4" s="442"/>
      <c r="BJ4" s="442"/>
      <c r="BK4" s="442"/>
      <c r="BL4" s="442"/>
      <c r="BM4" s="442"/>
      <c r="BN4" s="442"/>
      <c r="BO4" s="442"/>
      <c r="BP4" s="442"/>
      <c r="BQ4" s="228"/>
    </row>
    <row r="5" spans="1:95" s="234" customFormat="1" ht="16.5" customHeight="1" x14ac:dyDescent="0.2">
      <c r="B5" s="233"/>
      <c r="C5" s="233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4"/>
      <c r="AE5" s="624"/>
      <c r="AF5" s="624"/>
      <c r="AG5" s="624"/>
      <c r="AH5" s="624"/>
      <c r="AI5" s="624"/>
      <c r="AJ5" s="624"/>
      <c r="AK5" s="624"/>
      <c r="AL5" s="624"/>
      <c r="AM5" s="624"/>
      <c r="AN5" s="624"/>
      <c r="AO5" s="624"/>
      <c r="AP5" s="624"/>
      <c r="AQ5" s="624"/>
      <c r="AR5" s="624"/>
      <c r="AS5" s="624"/>
      <c r="AT5" s="624"/>
      <c r="AU5" s="624"/>
      <c r="AV5" s="624"/>
      <c r="AW5" s="624"/>
      <c r="AX5" s="624"/>
      <c r="AY5" s="624"/>
      <c r="AZ5" s="624"/>
      <c r="BA5" s="624"/>
      <c r="BB5" s="624"/>
      <c r="BC5" s="624"/>
      <c r="BD5" s="624"/>
      <c r="BE5" s="624"/>
      <c r="BF5" s="624"/>
      <c r="BG5" s="624"/>
      <c r="BH5" s="624"/>
      <c r="BI5" s="624"/>
      <c r="BJ5" s="624"/>
      <c r="BK5" s="624"/>
      <c r="BL5" s="624"/>
      <c r="BM5" s="624"/>
      <c r="BN5" s="624"/>
      <c r="BO5" s="624"/>
      <c r="BP5" s="370"/>
      <c r="BQ5" s="237"/>
    </row>
    <row r="6" spans="1:95" s="341" customFormat="1" ht="16.5" customHeight="1" x14ac:dyDescent="0.2">
      <c r="B6" s="450" t="s">
        <v>258</v>
      </c>
      <c r="C6" s="115"/>
      <c r="D6" s="371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  <c r="AX6" s="372"/>
      <c r="AY6" s="372"/>
      <c r="AZ6" s="372"/>
      <c r="BA6" s="372"/>
      <c r="BB6" s="372"/>
      <c r="BC6" s="372"/>
      <c r="BD6" s="372"/>
      <c r="BE6" s="372"/>
      <c r="BF6" s="372"/>
      <c r="BG6" s="372"/>
      <c r="BH6" s="372"/>
      <c r="BI6" s="372"/>
      <c r="BJ6" s="372"/>
      <c r="BK6" s="372"/>
      <c r="BL6" s="372"/>
      <c r="BM6" s="372"/>
      <c r="BN6" s="372"/>
      <c r="BO6" s="372"/>
      <c r="BP6" s="372"/>
      <c r="BQ6" s="222"/>
      <c r="BR6" s="342"/>
      <c r="BS6" s="342"/>
      <c r="BT6" s="342"/>
      <c r="BU6" s="342"/>
      <c r="BV6" s="342"/>
      <c r="BW6" s="342"/>
      <c r="BX6" s="342"/>
      <c r="BY6" s="342"/>
      <c r="BZ6" s="342"/>
      <c r="CA6" s="342"/>
      <c r="CB6" s="342"/>
      <c r="CC6" s="342"/>
    </row>
    <row r="7" spans="1:95" s="343" customFormat="1" ht="12" x14ac:dyDescent="0.2">
      <c r="B7" s="451" t="s">
        <v>259</v>
      </c>
      <c r="C7" s="117"/>
      <c r="D7" s="528" t="s">
        <v>3</v>
      </c>
      <c r="E7" s="529" t="s">
        <v>4</v>
      </c>
      <c r="F7" s="529" t="s">
        <v>7</v>
      </c>
      <c r="G7" s="608" t="s">
        <v>184</v>
      </c>
      <c r="H7" s="608" t="s">
        <v>8</v>
      </c>
      <c r="I7" s="529" t="s">
        <v>9</v>
      </c>
      <c r="J7" s="529" t="s">
        <v>10</v>
      </c>
      <c r="K7" s="529" t="s">
        <v>11</v>
      </c>
      <c r="L7" s="529" t="s">
        <v>64</v>
      </c>
      <c r="M7" s="529" t="s">
        <v>12</v>
      </c>
      <c r="N7" s="529" t="s">
        <v>13</v>
      </c>
      <c r="O7" s="529" t="s">
        <v>14</v>
      </c>
      <c r="P7" s="529" t="s">
        <v>54</v>
      </c>
      <c r="Q7" s="529" t="s">
        <v>15</v>
      </c>
      <c r="R7" s="529" t="s">
        <v>132</v>
      </c>
      <c r="S7" s="529" t="s">
        <v>16</v>
      </c>
      <c r="T7" s="529" t="s">
        <v>17</v>
      </c>
      <c r="U7" s="529" t="s">
        <v>18</v>
      </c>
      <c r="V7" s="529" t="s">
        <v>20</v>
      </c>
      <c r="W7" s="529" t="s">
        <v>53</v>
      </c>
      <c r="X7" s="529" t="s">
        <v>21</v>
      </c>
      <c r="Y7" s="529" t="s">
        <v>22</v>
      </c>
      <c r="Z7" s="529" t="s">
        <v>23</v>
      </c>
      <c r="AA7" s="529" t="s">
        <v>24</v>
      </c>
      <c r="AB7" s="529" t="s">
        <v>196</v>
      </c>
      <c r="AC7" s="529" t="s">
        <v>58</v>
      </c>
      <c r="AD7" s="529" t="s">
        <v>25</v>
      </c>
      <c r="AE7" s="529" t="s">
        <v>26</v>
      </c>
      <c r="AF7" s="529" t="s">
        <v>27</v>
      </c>
      <c r="AG7" s="529" t="s">
        <v>28</v>
      </c>
      <c r="AH7" s="529" t="s">
        <v>29</v>
      </c>
      <c r="AI7" s="529" t="s">
        <v>30</v>
      </c>
      <c r="AJ7" s="529" t="s">
        <v>52</v>
      </c>
      <c r="AK7" s="529" t="s">
        <v>59</v>
      </c>
      <c r="AL7" s="529" t="s">
        <v>122</v>
      </c>
      <c r="AM7" s="529" t="s">
        <v>60</v>
      </c>
      <c r="AN7" s="529" t="s">
        <v>136</v>
      </c>
      <c r="AO7" s="529" t="s">
        <v>55</v>
      </c>
      <c r="AP7" s="529" t="s">
        <v>31</v>
      </c>
      <c r="AQ7" s="529" t="s">
        <v>61</v>
      </c>
      <c r="AR7" s="529" t="s">
        <v>32</v>
      </c>
      <c r="AS7" s="529" t="s">
        <v>33</v>
      </c>
      <c r="AT7" s="529" t="s">
        <v>35</v>
      </c>
      <c r="AU7" s="529" t="s">
        <v>56</v>
      </c>
      <c r="AV7" s="529" t="s">
        <v>361</v>
      </c>
      <c r="AW7" s="529" t="s">
        <v>36</v>
      </c>
      <c r="AX7" s="529" t="s">
        <v>37</v>
      </c>
      <c r="AY7" s="529" t="s">
        <v>39</v>
      </c>
      <c r="AZ7" s="529" t="s">
        <v>124</v>
      </c>
      <c r="BA7" s="529" t="s">
        <v>63</v>
      </c>
      <c r="BB7" s="529" t="s">
        <v>189</v>
      </c>
      <c r="BC7" s="529" t="s">
        <v>41</v>
      </c>
      <c r="BD7" s="529" t="s">
        <v>42</v>
      </c>
      <c r="BE7" s="529" t="s">
        <v>127</v>
      </c>
      <c r="BF7" s="529" t="s">
        <v>43</v>
      </c>
      <c r="BG7" s="529" t="s">
        <v>45</v>
      </c>
      <c r="BH7" s="529" t="s">
        <v>138</v>
      </c>
      <c r="BI7" s="529" t="s">
        <v>47</v>
      </c>
      <c r="BJ7" s="529" t="s">
        <v>48</v>
      </c>
      <c r="BK7" s="529" t="s">
        <v>49</v>
      </c>
      <c r="BL7" s="529" t="s">
        <v>129</v>
      </c>
      <c r="BM7" s="529" t="s">
        <v>188</v>
      </c>
      <c r="BN7" s="529" t="s">
        <v>51</v>
      </c>
      <c r="BO7" s="529" t="s">
        <v>5</v>
      </c>
      <c r="BP7" s="530" t="s">
        <v>130</v>
      </c>
      <c r="BQ7" s="223"/>
      <c r="BR7" s="344"/>
      <c r="BS7" s="344"/>
      <c r="BT7" s="344"/>
      <c r="BU7" s="344"/>
      <c r="BV7" s="345"/>
      <c r="BW7" s="344"/>
      <c r="BX7" s="344"/>
      <c r="BY7" s="344"/>
      <c r="BZ7" s="344"/>
      <c r="CA7" s="346"/>
      <c r="CB7" s="346"/>
      <c r="CC7" s="346"/>
      <c r="CD7" s="346"/>
      <c r="CE7" s="346"/>
      <c r="CF7" s="346"/>
      <c r="CG7" s="346"/>
      <c r="CH7" s="346"/>
    </row>
    <row r="8" spans="1:95" s="230" customFormat="1" ht="7.5" customHeight="1" x14ac:dyDescent="0.2">
      <c r="B8" s="231"/>
      <c r="C8" s="347"/>
      <c r="D8" s="531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2"/>
      <c r="AW8" s="532"/>
      <c r="AX8" s="532"/>
      <c r="AY8" s="532"/>
      <c r="AZ8" s="532"/>
      <c r="BA8" s="532"/>
      <c r="BB8" s="532"/>
      <c r="BC8" s="532"/>
      <c r="BD8" s="532"/>
      <c r="BE8" s="532"/>
      <c r="BF8" s="532"/>
      <c r="BG8" s="532"/>
      <c r="BH8" s="532"/>
      <c r="BI8" s="532"/>
      <c r="BJ8" s="532"/>
      <c r="BK8" s="532"/>
      <c r="BL8" s="532"/>
      <c r="BM8" s="532"/>
      <c r="BN8" s="532"/>
      <c r="BO8" s="532"/>
      <c r="BP8" s="533"/>
      <c r="BQ8" s="398"/>
      <c r="BR8" s="399"/>
      <c r="BS8" s="399"/>
      <c r="BT8" s="399"/>
      <c r="BU8" s="399"/>
      <c r="BV8" s="399"/>
      <c r="BW8" s="399"/>
      <c r="BX8" s="399"/>
      <c r="BY8" s="399"/>
      <c r="BZ8" s="399"/>
      <c r="CA8" s="400"/>
      <c r="CB8" s="400"/>
      <c r="CC8" s="400"/>
      <c r="CD8" s="400"/>
      <c r="CE8" s="400"/>
      <c r="CF8" s="400"/>
      <c r="CG8" s="400"/>
      <c r="CH8" s="400"/>
      <c r="CI8" s="401"/>
      <c r="CJ8" s="401"/>
      <c r="CK8" s="401"/>
      <c r="CL8" s="401"/>
      <c r="CM8" s="401"/>
      <c r="CN8" s="401"/>
      <c r="CO8" s="401"/>
      <c r="CP8" s="401"/>
      <c r="CQ8" s="401"/>
    </row>
    <row r="9" spans="1:95" s="120" customFormat="1" ht="13.5" customHeight="1" x14ac:dyDescent="0.2">
      <c r="A9" s="118">
        <v>1</v>
      </c>
      <c r="B9" s="119" t="s">
        <v>182</v>
      </c>
      <c r="C9" s="348" t="s">
        <v>260</v>
      </c>
      <c r="D9" s="534"/>
      <c r="E9" s="535"/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5"/>
      <c r="Q9" s="535"/>
      <c r="R9" s="535"/>
      <c r="S9" s="535"/>
      <c r="T9" s="535"/>
      <c r="U9" s="535"/>
      <c r="V9" s="535"/>
      <c r="W9" s="535"/>
      <c r="X9" s="535"/>
      <c r="Y9" s="535"/>
      <c r="Z9" s="535"/>
      <c r="AA9" s="535"/>
      <c r="AB9" s="535"/>
      <c r="AC9" s="535"/>
      <c r="AD9" s="535"/>
      <c r="AE9" s="535"/>
      <c r="AF9" s="535"/>
      <c r="AG9" s="535"/>
      <c r="AH9" s="535"/>
      <c r="AI9" s="535"/>
      <c r="AJ9" s="535"/>
      <c r="AK9" s="535"/>
      <c r="AL9" s="535"/>
      <c r="AM9" s="535"/>
      <c r="AN9" s="535"/>
      <c r="AO9" s="535"/>
      <c r="AP9" s="535"/>
      <c r="AQ9" s="535"/>
      <c r="AR9" s="535"/>
      <c r="AS9" s="535"/>
      <c r="AT9" s="535"/>
      <c r="AU9" s="535"/>
      <c r="AV9" s="535"/>
      <c r="AW9" s="535"/>
      <c r="AX9" s="535"/>
      <c r="AY9" s="535"/>
      <c r="AZ9" s="535"/>
      <c r="BA9" s="535"/>
      <c r="BB9" s="535"/>
      <c r="BC9" s="535"/>
      <c r="BD9" s="535"/>
      <c r="BE9" s="535"/>
      <c r="BF9" s="535"/>
      <c r="BG9" s="535"/>
      <c r="BH9" s="535"/>
      <c r="BI9" s="535"/>
      <c r="BJ9" s="535"/>
      <c r="BK9" s="535"/>
      <c r="BL9" s="535"/>
      <c r="BM9" s="535"/>
      <c r="BN9" s="535"/>
      <c r="BO9" s="535"/>
      <c r="BP9" s="550">
        <f t="shared" ref="BP9:BP56" si="0">SUM(D9:BO9)</f>
        <v>0</v>
      </c>
      <c r="BQ9" s="403">
        <f>SUM(BS9:CN9)</f>
        <v>0</v>
      </c>
      <c r="BR9" s="404"/>
      <c r="BS9" s="405"/>
      <c r="BT9" s="405"/>
      <c r="BU9" s="405"/>
      <c r="BV9" s="405"/>
      <c r="BW9" s="405"/>
      <c r="BX9" s="405"/>
      <c r="BY9" s="405"/>
      <c r="BZ9" s="405"/>
      <c r="CA9" s="405"/>
      <c r="CB9" s="405"/>
      <c r="CC9" s="405"/>
      <c r="CD9" s="405"/>
      <c r="CE9" s="405"/>
      <c r="CF9" s="405"/>
      <c r="CG9" s="405"/>
      <c r="CH9" s="405"/>
      <c r="CI9" s="405"/>
      <c r="CJ9" s="405"/>
      <c r="CK9" s="405"/>
      <c r="CL9" s="405"/>
      <c r="CM9" s="405"/>
      <c r="CN9" s="405"/>
      <c r="CO9" s="406"/>
      <c r="CP9" s="406"/>
      <c r="CQ9" s="406"/>
    </row>
    <row r="10" spans="1:95" s="123" customFormat="1" ht="13.5" customHeight="1" x14ac:dyDescent="0.2">
      <c r="A10" s="121"/>
      <c r="B10" s="122"/>
      <c r="C10" s="349"/>
      <c r="D10" s="545"/>
      <c r="E10" s="546"/>
      <c r="F10" s="546"/>
      <c r="G10" s="546"/>
      <c r="H10" s="546"/>
      <c r="I10" s="546"/>
      <c r="J10" s="546"/>
      <c r="K10" s="546"/>
      <c r="L10" s="546"/>
      <c r="M10" s="546"/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6"/>
      <c r="AI10" s="546"/>
      <c r="AJ10" s="546"/>
      <c r="AK10" s="546"/>
      <c r="AL10" s="546"/>
      <c r="AM10" s="546"/>
      <c r="AN10" s="546"/>
      <c r="AO10" s="546"/>
      <c r="AP10" s="546"/>
      <c r="AQ10" s="546"/>
      <c r="AR10" s="546"/>
      <c r="AS10" s="546"/>
      <c r="AT10" s="546"/>
      <c r="AU10" s="546"/>
      <c r="AV10" s="546"/>
      <c r="AW10" s="546"/>
      <c r="AX10" s="546"/>
      <c r="AY10" s="546"/>
      <c r="AZ10" s="546"/>
      <c r="BA10" s="546"/>
      <c r="BB10" s="546"/>
      <c r="BC10" s="546"/>
      <c r="BD10" s="546"/>
      <c r="BE10" s="546"/>
      <c r="BF10" s="546"/>
      <c r="BG10" s="546"/>
      <c r="BH10" s="546"/>
      <c r="BI10" s="546"/>
      <c r="BJ10" s="546"/>
      <c r="BK10" s="546"/>
      <c r="BL10" s="546"/>
      <c r="BM10" s="546"/>
      <c r="BN10" s="546"/>
      <c r="BO10" s="546"/>
      <c r="BP10" s="547">
        <f t="shared" si="0"/>
        <v>0</v>
      </c>
      <c r="BQ10" s="407">
        <f t="shared" ref="BQ10:BQ77" si="1">SUM(BS10:CN10)</f>
        <v>0</v>
      </c>
      <c r="BR10" s="404"/>
      <c r="BS10" s="405"/>
      <c r="BT10" s="405"/>
      <c r="BU10" s="405"/>
      <c r="BV10" s="405"/>
      <c r="BW10" s="405"/>
      <c r="BX10" s="405"/>
      <c r="BY10" s="405"/>
      <c r="BZ10" s="405"/>
      <c r="CA10" s="405"/>
      <c r="CB10" s="405"/>
      <c r="CC10" s="405"/>
      <c r="CD10" s="405"/>
      <c r="CE10" s="405"/>
      <c r="CF10" s="405"/>
      <c r="CG10" s="405"/>
      <c r="CH10" s="405"/>
      <c r="CI10" s="405"/>
      <c r="CJ10" s="405"/>
      <c r="CK10" s="405"/>
      <c r="CL10" s="405"/>
      <c r="CM10" s="405"/>
      <c r="CN10" s="405"/>
      <c r="CO10" s="408"/>
      <c r="CP10" s="408"/>
      <c r="CQ10" s="408"/>
    </row>
    <row r="11" spans="1:95" s="120" customFormat="1" ht="13.5" customHeight="1" x14ac:dyDescent="0.2">
      <c r="A11" s="120">
        <v>2</v>
      </c>
      <c r="B11" s="124" t="s">
        <v>3</v>
      </c>
      <c r="C11" s="350" t="s">
        <v>139</v>
      </c>
      <c r="D11" s="548"/>
      <c r="E11" s="549"/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49"/>
      <c r="AF11" s="549"/>
      <c r="AG11" s="549"/>
      <c r="AH11" s="549"/>
      <c r="AI11" s="549"/>
      <c r="AJ11" s="549"/>
      <c r="AK11" s="549"/>
      <c r="AL11" s="549"/>
      <c r="AM11" s="549"/>
      <c r="AN11" s="549"/>
      <c r="AO11" s="549"/>
      <c r="AP11" s="549"/>
      <c r="AQ11" s="549"/>
      <c r="AR11" s="549"/>
      <c r="AS11" s="549"/>
      <c r="AT11" s="549"/>
      <c r="AU11" s="549"/>
      <c r="AV11" s="549"/>
      <c r="AW11" s="549"/>
      <c r="AX11" s="549"/>
      <c r="AY11" s="549"/>
      <c r="AZ11" s="549"/>
      <c r="BA11" s="549"/>
      <c r="BB11" s="549"/>
      <c r="BC11" s="549"/>
      <c r="BD11" s="549"/>
      <c r="BE11" s="549"/>
      <c r="BF11" s="549"/>
      <c r="BG11" s="549"/>
      <c r="BH11" s="549"/>
      <c r="BI11" s="549"/>
      <c r="BJ11" s="549"/>
      <c r="BK11" s="549"/>
      <c r="BL11" s="549"/>
      <c r="BM11" s="549"/>
      <c r="BN11" s="549"/>
      <c r="BO11" s="549"/>
      <c r="BP11" s="550">
        <f t="shared" si="0"/>
        <v>0</v>
      </c>
      <c r="BQ11" s="403">
        <f t="shared" si="1"/>
        <v>0</v>
      </c>
      <c r="BR11" s="404"/>
      <c r="BS11" s="405"/>
      <c r="BT11" s="405"/>
      <c r="BU11" s="405"/>
      <c r="BV11" s="405"/>
      <c r="BW11" s="405"/>
      <c r="BX11" s="405"/>
      <c r="BY11" s="405"/>
      <c r="BZ11" s="405"/>
      <c r="CA11" s="405"/>
      <c r="CB11" s="405"/>
      <c r="CC11" s="405"/>
      <c r="CD11" s="405"/>
      <c r="CE11" s="405"/>
      <c r="CF11" s="405"/>
      <c r="CG11" s="405"/>
      <c r="CH11" s="405"/>
      <c r="CI11" s="405"/>
      <c r="CJ11" s="405"/>
      <c r="CK11" s="405"/>
      <c r="CL11" s="405"/>
      <c r="CM11" s="405"/>
      <c r="CN11" s="405"/>
      <c r="CO11" s="406"/>
      <c r="CP11" s="406"/>
      <c r="CQ11" s="406"/>
    </row>
    <row r="12" spans="1:95" s="123" customFormat="1" ht="13.5" customHeight="1" x14ac:dyDescent="0.2">
      <c r="A12" s="121"/>
      <c r="B12" s="122"/>
      <c r="C12" s="349"/>
      <c r="D12" s="551"/>
      <c r="E12" s="546"/>
      <c r="F12" s="546"/>
      <c r="G12" s="546"/>
      <c r="H12" s="546"/>
      <c r="I12" s="546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6"/>
      <c r="V12" s="546"/>
      <c r="W12" s="546"/>
      <c r="X12" s="546"/>
      <c r="Y12" s="546"/>
      <c r="Z12" s="546"/>
      <c r="AA12" s="546"/>
      <c r="AB12" s="546"/>
      <c r="AC12" s="546"/>
      <c r="AD12" s="546"/>
      <c r="AE12" s="546"/>
      <c r="AF12" s="546"/>
      <c r="AG12" s="546"/>
      <c r="AH12" s="546"/>
      <c r="AI12" s="546"/>
      <c r="AJ12" s="546"/>
      <c r="AK12" s="546"/>
      <c r="AL12" s="546"/>
      <c r="AM12" s="546"/>
      <c r="AN12" s="546"/>
      <c r="AO12" s="546"/>
      <c r="AP12" s="546"/>
      <c r="AQ12" s="546"/>
      <c r="AR12" s="546"/>
      <c r="AS12" s="546"/>
      <c r="AT12" s="546"/>
      <c r="AU12" s="546"/>
      <c r="AV12" s="546"/>
      <c r="AW12" s="546"/>
      <c r="AX12" s="546"/>
      <c r="AY12" s="546"/>
      <c r="AZ12" s="546"/>
      <c r="BA12" s="546"/>
      <c r="BB12" s="546"/>
      <c r="BC12" s="546"/>
      <c r="BD12" s="546"/>
      <c r="BE12" s="546"/>
      <c r="BF12" s="546"/>
      <c r="BG12" s="546"/>
      <c r="BH12" s="546"/>
      <c r="BI12" s="546"/>
      <c r="BJ12" s="546"/>
      <c r="BK12" s="546"/>
      <c r="BL12" s="546"/>
      <c r="BM12" s="546"/>
      <c r="BN12" s="546"/>
      <c r="BO12" s="546"/>
      <c r="BP12" s="547">
        <f t="shared" si="0"/>
        <v>0</v>
      </c>
      <c r="BQ12" s="407">
        <f t="shared" si="1"/>
        <v>0</v>
      </c>
      <c r="BR12" s="404"/>
      <c r="BS12" s="405"/>
      <c r="BT12" s="405"/>
      <c r="BU12" s="405"/>
      <c r="BV12" s="405"/>
      <c r="BW12" s="405"/>
      <c r="BX12" s="405"/>
      <c r="BY12" s="405"/>
      <c r="BZ12" s="405"/>
      <c r="CA12" s="405"/>
      <c r="CB12" s="405"/>
      <c r="CC12" s="405"/>
      <c r="CD12" s="405"/>
      <c r="CE12" s="405"/>
      <c r="CF12" s="405"/>
      <c r="CG12" s="405"/>
      <c r="CH12" s="405"/>
      <c r="CI12" s="405"/>
      <c r="CJ12" s="405"/>
      <c r="CK12" s="405"/>
      <c r="CL12" s="405"/>
      <c r="CM12" s="405"/>
      <c r="CN12" s="405"/>
      <c r="CO12" s="408"/>
      <c r="CP12" s="408"/>
      <c r="CQ12" s="408"/>
    </row>
    <row r="13" spans="1:95" s="120" customFormat="1" ht="13.5" customHeight="1" x14ac:dyDescent="0.2">
      <c r="A13" s="118">
        <v>3</v>
      </c>
      <c r="B13" s="124" t="s">
        <v>4</v>
      </c>
      <c r="C13" s="350" t="s">
        <v>68</v>
      </c>
      <c r="D13" s="552"/>
      <c r="E13" s="553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49"/>
      <c r="AC13" s="549"/>
      <c r="AD13" s="549"/>
      <c r="AE13" s="549"/>
      <c r="AF13" s="549"/>
      <c r="AG13" s="549"/>
      <c r="AH13" s="549"/>
      <c r="AI13" s="549"/>
      <c r="AJ13" s="549"/>
      <c r="AK13" s="549"/>
      <c r="AL13" s="549"/>
      <c r="AM13" s="549"/>
      <c r="AN13" s="549"/>
      <c r="AO13" s="549"/>
      <c r="AP13" s="549"/>
      <c r="AQ13" s="549"/>
      <c r="AR13" s="556">
        <v>1</v>
      </c>
      <c r="AS13" s="549"/>
      <c r="AT13" s="549"/>
      <c r="AU13" s="549"/>
      <c r="AV13" s="549"/>
      <c r="AW13" s="549"/>
      <c r="AX13" s="549"/>
      <c r="AY13" s="549"/>
      <c r="AZ13" s="549"/>
      <c r="BA13" s="549"/>
      <c r="BB13" s="549"/>
      <c r="BC13" s="549"/>
      <c r="BD13" s="549"/>
      <c r="BE13" s="549"/>
      <c r="BF13" s="549"/>
      <c r="BG13" s="549"/>
      <c r="BH13" s="549"/>
      <c r="BI13" s="549"/>
      <c r="BJ13" s="549"/>
      <c r="BK13" s="549"/>
      <c r="BL13" s="549"/>
      <c r="BM13" s="549"/>
      <c r="BN13" s="549"/>
      <c r="BO13" s="549"/>
      <c r="BP13" s="547">
        <f t="shared" si="0"/>
        <v>1</v>
      </c>
      <c r="BQ13" s="403">
        <f t="shared" si="1"/>
        <v>0</v>
      </c>
      <c r="BR13" s="404"/>
      <c r="BS13" s="405"/>
      <c r="BT13" s="405"/>
      <c r="BU13" s="405"/>
      <c r="BV13" s="405"/>
      <c r="BW13" s="405"/>
      <c r="BX13" s="405"/>
      <c r="BY13" s="405"/>
      <c r="BZ13" s="405"/>
      <c r="CA13" s="405"/>
      <c r="CB13" s="405"/>
      <c r="CC13" s="405"/>
      <c r="CD13" s="405"/>
      <c r="CE13" s="405"/>
      <c r="CF13" s="405"/>
      <c r="CG13" s="405"/>
      <c r="CH13" s="405"/>
      <c r="CI13" s="405"/>
      <c r="CJ13" s="405"/>
      <c r="CK13" s="405"/>
      <c r="CL13" s="405"/>
      <c r="CM13" s="405"/>
      <c r="CN13" s="405"/>
      <c r="CO13" s="406"/>
      <c r="CP13" s="406"/>
      <c r="CQ13" s="406"/>
    </row>
    <row r="14" spans="1:95" s="123" customFormat="1" ht="13.5" customHeight="1" x14ac:dyDescent="0.2">
      <c r="A14" s="121"/>
      <c r="B14" s="122"/>
      <c r="C14" s="349"/>
      <c r="D14" s="545"/>
      <c r="E14" s="554"/>
      <c r="F14" s="546"/>
      <c r="G14" s="546"/>
      <c r="H14" s="546"/>
      <c r="I14" s="546"/>
      <c r="J14" s="546"/>
      <c r="K14" s="546"/>
      <c r="L14" s="546"/>
      <c r="M14" s="546"/>
      <c r="N14" s="546"/>
      <c r="O14" s="546"/>
      <c r="P14" s="546"/>
      <c r="Q14" s="546"/>
      <c r="R14" s="546"/>
      <c r="S14" s="546"/>
      <c r="T14" s="546"/>
      <c r="U14" s="546"/>
      <c r="V14" s="546"/>
      <c r="W14" s="546"/>
      <c r="X14" s="546"/>
      <c r="Y14" s="546"/>
      <c r="Z14" s="546"/>
      <c r="AA14" s="546"/>
      <c r="AB14" s="546"/>
      <c r="AC14" s="546"/>
      <c r="AD14" s="546"/>
      <c r="AE14" s="546"/>
      <c r="AF14" s="546"/>
      <c r="AG14" s="546"/>
      <c r="AH14" s="546"/>
      <c r="AI14" s="546"/>
      <c r="AJ14" s="546"/>
      <c r="AK14" s="546"/>
      <c r="AL14" s="546"/>
      <c r="AM14" s="546"/>
      <c r="AN14" s="546"/>
      <c r="AO14" s="546"/>
      <c r="AP14" s="546"/>
      <c r="AQ14" s="546"/>
      <c r="AR14" s="546"/>
      <c r="AS14" s="546"/>
      <c r="AT14" s="546"/>
      <c r="AU14" s="546"/>
      <c r="AV14" s="546"/>
      <c r="AW14" s="546"/>
      <c r="AX14" s="546"/>
      <c r="AY14" s="546"/>
      <c r="AZ14" s="546"/>
      <c r="BA14" s="546"/>
      <c r="BB14" s="546"/>
      <c r="BC14" s="546"/>
      <c r="BD14" s="546"/>
      <c r="BE14" s="546"/>
      <c r="BF14" s="546"/>
      <c r="BG14" s="546"/>
      <c r="BH14" s="546"/>
      <c r="BI14" s="546"/>
      <c r="BJ14" s="546"/>
      <c r="BK14" s="546"/>
      <c r="BL14" s="546"/>
      <c r="BM14" s="546"/>
      <c r="BN14" s="546"/>
      <c r="BO14" s="546"/>
      <c r="BP14" s="547">
        <f t="shared" si="0"/>
        <v>0</v>
      </c>
      <c r="BQ14" s="410">
        <f t="shared" si="1"/>
        <v>0</v>
      </c>
      <c r="BR14" s="404"/>
      <c r="BS14" s="405"/>
      <c r="BT14" s="405"/>
      <c r="BU14" s="405"/>
      <c r="BV14" s="405"/>
      <c r="BW14" s="405"/>
      <c r="BX14" s="405"/>
      <c r="BY14" s="405"/>
      <c r="BZ14" s="405"/>
      <c r="CA14" s="405"/>
      <c r="CB14" s="405"/>
      <c r="CC14" s="405"/>
      <c r="CD14" s="405"/>
      <c r="CE14" s="405"/>
      <c r="CF14" s="405"/>
      <c r="CG14" s="405"/>
      <c r="CH14" s="405"/>
      <c r="CI14" s="405"/>
      <c r="CJ14" s="405"/>
      <c r="CK14" s="405"/>
      <c r="CL14" s="405"/>
      <c r="CM14" s="405"/>
      <c r="CN14" s="405"/>
      <c r="CO14" s="408"/>
      <c r="CP14" s="408"/>
      <c r="CQ14" s="408"/>
    </row>
    <row r="15" spans="1:95" s="120" customFormat="1" ht="13.5" customHeight="1" x14ac:dyDescent="0.2">
      <c r="A15" s="118">
        <v>4</v>
      </c>
      <c r="B15" s="124" t="s">
        <v>7</v>
      </c>
      <c r="C15" s="350" t="s">
        <v>69</v>
      </c>
      <c r="D15" s="552"/>
      <c r="E15" s="549">
        <v>2</v>
      </c>
      <c r="F15" s="553"/>
      <c r="G15" s="406"/>
      <c r="H15" s="406"/>
      <c r="I15" s="549"/>
      <c r="J15" s="549"/>
      <c r="K15" s="549"/>
      <c r="L15" s="549"/>
      <c r="M15" s="549"/>
      <c r="N15" s="549">
        <v>7</v>
      </c>
      <c r="O15" s="549"/>
      <c r="P15" s="549">
        <v>2</v>
      </c>
      <c r="Q15" s="549"/>
      <c r="R15" s="549"/>
      <c r="S15" s="549"/>
      <c r="T15" s="549">
        <v>3</v>
      </c>
      <c r="U15" s="549">
        <v>10</v>
      </c>
      <c r="V15" s="549"/>
      <c r="W15" s="549"/>
      <c r="X15" s="549">
        <v>4</v>
      </c>
      <c r="Y15" s="549"/>
      <c r="Z15" s="549">
        <v>5</v>
      </c>
      <c r="AA15" s="549">
        <v>9</v>
      </c>
      <c r="AB15" s="549"/>
      <c r="AC15" s="549"/>
      <c r="AD15" s="549"/>
      <c r="AE15" s="549"/>
      <c r="AF15" s="549">
        <v>1</v>
      </c>
      <c r="AG15" s="549">
        <v>2</v>
      </c>
      <c r="AH15" s="549">
        <v>25</v>
      </c>
      <c r="AI15" s="549"/>
      <c r="AJ15" s="549"/>
      <c r="AK15" s="549"/>
      <c r="AL15" s="549"/>
      <c r="AM15" s="549"/>
      <c r="AN15" s="549"/>
      <c r="AO15" s="549"/>
      <c r="AP15" s="549"/>
      <c r="AQ15" s="549"/>
      <c r="AR15" s="556">
        <v>42</v>
      </c>
      <c r="AS15" s="549"/>
      <c r="AT15" s="556">
        <v>14</v>
      </c>
      <c r="AU15" s="549"/>
      <c r="AV15" s="549"/>
      <c r="AW15" s="549"/>
      <c r="AX15" s="549"/>
      <c r="AY15" s="549"/>
      <c r="AZ15" s="549"/>
      <c r="BA15" s="549"/>
      <c r="BB15" s="549"/>
      <c r="BC15" s="549"/>
      <c r="BD15" s="549"/>
      <c r="BE15" s="549"/>
      <c r="BF15" s="549"/>
      <c r="BG15" s="549"/>
      <c r="BH15" s="549"/>
      <c r="BI15" s="549"/>
      <c r="BJ15" s="556">
        <v>69</v>
      </c>
      <c r="BK15" s="549"/>
      <c r="BL15" s="549"/>
      <c r="BM15" s="549"/>
      <c r="BN15" s="549"/>
      <c r="BO15" s="556">
        <v>1</v>
      </c>
      <c r="BP15" s="550">
        <f t="shared" si="0"/>
        <v>196</v>
      </c>
      <c r="BQ15" s="409">
        <f t="shared" si="1"/>
        <v>0</v>
      </c>
      <c r="BR15" s="404"/>
      <c r="BS15" s="405"/>
      <c r="BT15" s="405"/>
      <c r="BU15" s="405"/>
      <c r="BV15" s="405"/>
      <c r="BW15" s="405"/>
      <c r="BX15" s="405"/>
      <c r="BY15" s="405"/>
      <c r="BZ15" s="405"/>
      <c r="CA15" s="405"/>
      <c r="CB15" s="405"/>
      <c r="CC15" s="405"/>
      <c r="CD15" s="405"/>
      <c r="CE15" s="405"/>
      <c r="CF15" s="405"/>
      <c r="CG15" s="405"/>
      <c r="CH15" s="405"/>
      <c r="CI15" s="405"/>
      <c r="CJ15" s="405"/>
      <c r="CK15" s="405"/>
      <c r="CL15" s="405"/>
      <c r="CM15" s="405"/>
      <c r="CN15" s="405"/>
      <c r="CO15" s="406"/>
      <c r="CP15" s="406"/>
      <c r="CQ15" s="406"/>
    </row>
    <row r="16" spans="1:95" s="123" customFormat="1" ht="13.5" customHeight="1" x14ac:dyDescent="0.2">
      <c r="A16" s="125"/>
      <c r="B16" s="122"/>
      <c r="C16" s="349"/>
      <c r="D16" s="545"/>
      <c r="E16" s="546">
        <v>2</v>
      </c>
      <c r="F16" s="554"/>
      <c r="G16" s="408"/>
      <c r="H16" s="408"/>
      <c r="I16" s="546"/>
      <c r="J16" s="546"/>
      <c r="K16" s="546">
        <v>2</v>
      </c>
      <c r="L16" s="546"/>
      <c r="M16" s="546"/>
      <c r="N16" s="546"/>
      <c r="O16" s="546"/>
      <c r="P16" s="546"/>
      <c r="Q16" s="546"/>
      <c r="R16" s="546"/>
      <c r="S16" s="546"/>
      <c r="T16" s="546">
        <v>2</v>
      </c>
      <c r="U16" s="546">
        <v>3</v>
      </c>
      <c r="V16" s="546"/>
      <c r="W16" s="546"/>
      <c r="X16" s="546">
        <v>2</v>
      </c>
      <c r="Y16" s="546"/>
      <c r="Z16" s="546">
        <v>5</v>
      </c>
      <c r="AA16" s="546">
        <v>13</v>
      </c>
      <c r="AB16" s="546"/>
      <c r="AC16" s="546"/>
      <c r="AD16" s="546"/>
      <c r="AE16" s="546"/>
      <c r="AF16" s="546">
        <v>3</v>
      </c>
      <c r="AG16" s="546">
        <v>1</v>
      </c>
      <c r="AH16" s="546">
        <v>12</v>
      </c>
      <c r="AI16" s="546"/>
      <c r="AJ16" s="546"/>
      <c r="AK16" s="546"/>
      <c r="AL16" s="546"/>
      <c r="AM16" s="546"/>
      <c r="AN16" s="546"/>
      <c r="AO16" s="546"/>
      <c r="AP16" s="557">
        <v>1</v>
      </c>
      <c r="AQ16" s="546"/>
      <c r="AR16" s="557">
        <v>25</v>
      </c>
      <c r="AS16" s="546"/>
      <c r="AT16" s="557">
        <v>8</v>
      </c>
      <c r="AU16" s="546"/>
      <c r="AV16" s="546"/>
      <c r="AW16" s="546"/>
      <c r="AX16" s="546"/>
      <c r="AY16" s="546"/>
      <c r="AZ16" s="546"/>
      <c r="BA16" s="546"/>
      <c r="BB16" s="546"/>
      <c r="BC16" s="546"/>
      <c r="BD16" s="546"/>
      <c r="BE16" s="557">
        <v>1</v>
      </c>
      <c r="BF16" s="546"/>
      <c r="BG16" s="546"/>
      <c r="BH16" s="546"/>
      <c r="BI16" s="546"/>
      <c r="BJ16" s="557">
        <v>27</v>
      </c>
      <c r="BK16" s="546"/>
      <c r="BL16" s="546"/>
      <c r="BM16" s="546"/>
      <c r="BN16" s="557">
        <v>5</v>
      </c>
      <c r="BO16" s="557">
        <v>2</v>
      </c>
      <c r="BP16" s="547">
        <f t="shared" si="0"/>
        <v>114</v>
      </c>
      <c r="BQ16" s="410">
        <f t="shared" si="1"/>
        <v>0</v>
      </c>
      <c r="BR16" s="404"/>
      <c r="BS16" s="405"/>
      <c r="BT16" s="405"/>
      <c r="BU16" s="405"/>
      <c r="BV16" s="405"/>
      <c r="BW16" s="405"/>
      <c r="BX16" s="405"/>
      <c r="BY16" s="405"/>
      <c r="BZ16" s="405"/>
      <c r="CA16" s="405"/>
      <c r="CB16" s="405"/>
      <c r="CC16" s="405"/>
      <c r="CD16" s="405"/>
      <c r="CE16" s="405"/>
      <c r="CF16" s="405"/>
      <c r="CG16" s="405"/>
      <c r="CH16" s="405"/>
      <c r="CI16" s="405"/>
      <c r="CJ16" s="405"/>
      <c r="CK16" s="405"/>
      <c r="CL16" s="405"/>
      <c r="CM16" s="405"/>
      <c r="CN16" s="405"/>
      <c r="CO16" s="408"/>
      <c r="CP16" s="408"/>
      <c r="CQ16" s="408"/>
    </row>
    <row r="17" spans="1:95" s="120" customFormat="1" ht="13.5" customHeight="1" x14ac:dyDescent="0.2">
      <c r="A17" s="118">
        <v>5</v>
      </c>
      <c r="B17" s="124" t="s">
        <v>184</v>
      </c>
      <c r="C17" s="350" t="s">
        <v>261</v>
      </c>
      <c r="D17" s="552"/>
      <c r="E17" s="549"/>
      <c r="F17" s="549"/>
      <c r="G17" s="609"/>
      <c r="H17" s="549"/>
      <c r="I17" s="549"/>
      <c r="J17" s="549"/>
      <c r="K17" s="549"/>
      <c r="L17" s="549"/>
      <c r="M17" s="549"/>
      <c r="N17" s="549"/>
      <c r="O17" s="549"/>
      <c r="P17" s="549"/>
      <c r="Q17" s="549"/>
      <c r="R17" s="549"/>
      <c r="S17" s="549"/>
      <c r="T17" s="549"/>
      <c r="U17" s="549"/>
      <c r="V17" s="549"/>
      <c r="W17" s="549"/>
      <c r="X17" s="549"/>
      <c r="Y17" s="549"/>
      <c r="Z17" s="549"/>
      <c r="AA17" s="549"/>
      <c r="AB17" s="549"/>
      <c r="AC17" s="549"/>
      <c r="AD17" s="549"/>
      <c r="AE17" s="549"/>
      <c r="AF17" s="549"/>
      <c r="AG17" s="549"/>
      <c r="AH17" s="549"/>
      <c r="AI17" s="549"/>
      <c r="AJ17" s="549"/>
      <c r="AK17" s="549"/>
      <c r="AL17" s="549"/>
      <c r="AM17" s="549"/>
      <c r="AN17" s="549"/>
      <c r="AO17" s="549"/>
      <c r="AP17" s="549"/>
      <c r="AQ17" s="549"/>
      <c r="AR17" s="556">
        <v>2</v>
      </c>
      <c r="AS17" s="549"/>
      <c r="AT17" s="549"/>
      <c r="AU17" s="549"/>
      <c r="AV17" s="549"/>
      <c r="AW17" s="549"/>
      <c r="AX17" s="549"/>
      <c r="AY17" s="549"/>
      <c r="AZ17" s="549"/>
      <c r="BA17" s="549"/>
      <c r="BB17" s="549"/>
      <c r="BC17" s="549"/>
      <c r="BD17" s="549"/>
      <c r="BE17" s="549"/>
      <c r="BF17" s="549"/>
      <c r="BG17" s="549"/>
      <c r="BH17" s="549"/>
      <c r="BI17" s="549"/>
      <c r="BJ17" s="549"/>
      <c r="BK17" s="549"/>
      <c r="BL17" s="549"/>
      <c r="BM17" s="549"/>
      <c r="BN17" s="549"/>
      <c r="BO17" s="549"/>
      <c r="BP17" s="550">
        <f t="shared" si="0"/>
        <v>2</v>
      </c>
      <c r="BQ17" s="409">
        <f t="shared" si="1"/>
        <v>0</v>
      </c>
      <c r="BR17" s="404"/>
      <c r="BS17" s="405"/>
      <c r="BT17" s="405"/>
      <c r="BU17" s="405"/>
      <c r="BV17" s="405"/>
      <c r="BW17" s="405"/>
      <c r="BX17" s="405"/>
      <c r="BY17" s="405"/>
      <c r="BZ17" s="405"/>
      <c r="CA17" s="405"/>
      <c r="CB17" s="405"/>
      <c r="CC17" s="405"/>
      <c r="CD17" s="405"/>
      <c r="CE17" s="405"/>
      <c r="CF17" s="405"/>
      <c r="CG17" s="405"/>
      <c r="CH17" s="405"/>
      <c r="CI17" s="405"/>
      <c r="CJ17" s="405"/>
      <c r="CK17" s="405"/>
      <c r="CL17" s="405"/>
      <c r="CM17" s="405"/>
      <c r="CN17" s="405"/>
      <c r="CO17" s="406"/>
      <c r="CP17" s="406"/>
      <c r="CQ17" s="406"/>
    </row>
    <row r="18" spans="1:95" s="123" customFormat="1" ht="13.5" customHeight="1" x14ac:dyDescent="0.2">
      <c r="A18" s="125"/>
      <c r="B18" s="122"/>
      <c r="C18" s="349" t="s">
        <v>262</v>
      </c>
      <c r="D18" s="545"/>
      <c r="E18" s="546"/>
      <c r="F18" s="546"/>
      <c r="G18" s="610"/>
      <c r="H18" s="546"/>
      <c r="I18" s="546"/>
      <c r="J18" s="546"/>
      <c r="K18" s="546"/>
      <c r="L18" s="546"/>
      <c r="M18" s="546"/>
      <c r="N18" s="546"/>
      <c r="O18" s="546"/>
      <c r="P18" s="546"/>
      <c r="Q18" s="546"/>
      <c r="R18" s="546"/>
      <c r="S18" s="546"/>
      <c r="T18" s="546"/>
      <c r="U18" s="546"/>
      <c r="V18" s="546"/>
      <c r="W18" s="546"/>
      <c r="X18" s="546"/>
      <c r="Y18" s="546"/>
      <c r="Z18" s="546"/>
      <c r="AA18" s="546"/>
      <c r="AB18" s="546"/>
      <c r="AC18" s="546"/>
      <c r="AD18" s="546"/>
      <c r="AE18" s="546"/>
      <c r="AF18" s="546"/>
      <c r="AG18" s="546"/>
      <c r="AH18" s="546"/>
      <c r="AI18" s="546"/>
      <c r="AJ18" s="546"/>
      <c r="AK18" s="546"/>
      <c r="AL18" s="546"/>
      <c r="AM18" s="546"/>
      <c r="AN18" s="546"/>
      <c r="AO18" s="546"/>
      <c r="AP18" s="546"/>
      <c r="AQ18" s="546"/>
      <c r="AR18" s="546"/>
      <c r="AS18" s="546"/>
      <c r="AT18" s="546"/>
      <c r="AU18" s="546"/>
      <c r="AV18" s="546"/>
      <c r="AW18" s="546"/>
      <c r="AX18" s="546"/>
      <c r="AY18" s="546"/>
      <c r="AZ18" s="546"/>
      <c r="BA18" s="546"/>
      <c r="BB18" s="546"/>
      <c r="BC18" s="546"/>
      <c r="BD18" s="546"/>
      <c r="BE18" s="546"/>
      <c r="BF18" s="546"/>
      <c r="BG18" s="546"/>
      <c r="BH18" s="546"/>
      <c r="BI18" s="546"/>
      <c r="BJ18" s="546"/>
      <c r="BK18" s="546"/>
      <c r="BL18" s="546"/>
      <c r="BM18" s="546"/>
      <c r="BN18" s="546"/>
      <c r="BO18" s="546"/>
      <c r="BP18" s="547">
        <f t="shared" si="0"/>
        <v>0</v>
      </c>
      <c r="BQ18" s="410">
        <f t="shared" si="1"/>
        <v>0</v>
      </c>
      <c r="BR18" s="404"/>
      <c r="BS18" s="405"/>
      <c r="BT18" s="405"/>
      <c r="BU18" s="405"/>
      <c r="BV18" s="405"/>
      <c r="BW18" s="405"/>
      <c r="BX18" s="405"/>
      <c r="BY18" s="405"/>
      <c r="BZ18" s="405"/>
      <c r="CA18" s="405"/>
      <c r="CB18" s="405"/>
      <c r="CC18" s="405"/>
      <c r="CD18" s="405"/>
      <c r="CE18" s="405"/>
      <c r="CF18" s="405"/>
      <c r="CG18" s="405"/>
      <c r="CH18" s="405"/>
      <c r="CI18" s="405"/>
      <c r="CJ18" s="405"/>
      <c r="CK18" s="405"/>
      <c r="CL18" s="405"/>
      <c r="CM18" s="405"/>
      <c r="CN18" s="405"/>
      <c r="CO18" s="408"/>
      <c r="CP18" s="408"/>
      <c r="CQ18" s="408"/>
    </row>
    <row r="19" spans="1:95" s="120" customFormat="1" ht="13.5" customHeight="1" x14ac:dyDescent="0.2">
      <c r="A19" s="118">
        <v>6</v>
      </c>
      <c r="B19" s="124" t="s">
        <v>8</v>
      </c>
      <c r="C19" s="350" t="s">
        <v>140</v>
      </c>
      <c r="D19" s="552"/>
      <c r="E19" s="549"/>
      <c r="F19" s="549"/>
      <c r="G19" s="563"/>
      <c r="H19" s="609"/>
      <c r="I19" s="549"/>
      <c r="J19" s="549"/>
      <c r="K19" s="549"/>
      <c r="L19" s="549"/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49"/>
      <c r="AV19" s="549"/>
      <c r="AW19" s="549"/>
      <c r="AX19" s="549"/>
      <c r="AY19" s="549"/>
      <c r="AZ19" s="549"/>
      <c r="BA19" s="549"/>
      <c r="BB19" s="549"/>
      <c r="BC19" s="549"/>
      <c r="BD19" s="549"/>
      <c r="BE19" s="549"/>
      <c r="BF19" s="549"/>
      <c r="BG19" s="549"/>
      <c r="BH19" s="549"/>
      <c r="BI19" s="549"/>
      <c r="BJ19" s="549"/>
      <c r="BK19" s="549"/>
      <c r="BL19" s="549"/>
      <c r="BM19" s="549"/>
      <c r="BN19" s="549"/>
      <c r="BO19" s="549"/>
      <c r="BP19" s="550">
        <f t="shared" si="0"/>
        <v>0</v>
      </c>
      <c r="BQ19" s="409">
        <f t="shared" si="1"/>
        <v>0</v>
      </c>
      <c r="BR19" s="404"/>
      <c r="BS19" s="405"/>
      <c r="BT19" s="405"/>
      <c r="BU19" s="405"/>
      <c r="BV19" s="405"/>
      <c r="BW19" s="405"/>
      <c r="BX19" s="405"/>
      <c r="BY19" s="405"/>
      <c r="BZ19" s="405"/>
      <c r="CA19" s="405"/>
      <c r="CB19" s="405"/>
      <c r="CC19" s="405"/>
      <c r="CD19" s="405"/>
      <c r="CE19" s="405"/>
      <c r="CF19" s="405"/>
      <c r="CG19" s="405"/>
      <c r="CH19" s="405"/>
      <c r="CI19" s="405"/>
      <c r="CJ19" s="405"/>
      <c r="CK19" s="405"/>
      <c r="CL19" s="405"/>
      <c r="CM19" s="405"/>
      <c r="CN19" s="405"/>
      <c r="CO19" s="406"/>
      <c r="CP19" s="406"/>
      <c r="CQ19" s="406"/>
    </row>
    <row r="20" spans="1:95" s="123" customFormat="1" ht="13.5" customHeight="1" x14ac:dyDescent="0.2">
      <c r="A20" s="125"/>
      <c r="B20" s="122"/>
      <c r="C20" s="349"/>
      <c r="D20" s="545"/>
      <c r="E20" s="546"/>
      <c r="F20" s="546"/>
      <c r="G20" s="564"/>
      <c r="H20" s="610"/>
      <c r="I20" s="546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6"/>
      <c r="AQ20" s="546"/>
      <c r="AR20" s="546"/>
      <c r="AS20" s="546"/>
      <c r="AT20" s="546"/>
      <c r="AU20" s="546"/>
      <c r="AV20" s="546"/>
      <c r="AW20" s="546"/>
      <c r="AX20" s="546"/>
      <c r="AY20" s="546"/>
      <c r="AZ20" s="546"/>
      <c r="BA20" s="546"/>
      <c r="BB20" s="546"/>
      <c r="BC20" s="546"/>
      <c r="BD20" s="546"/>
      <c r="BE20" s="546"/>
      <c r="BF20" s="546"/>
      <c r="BG20" s="546"/>
      <c r="BH20" s="546"/>
      <c r="BI20" s="546"/>
      <c r="BJ20" s="546"/>
      <c r="BK20" s="546"/>
      <c r="BL20" s="546"/>
      <c r="BM20" s="546"/>
      <c r="BN20" s="546"/>
      <c r="BO20" s="546"/>
      <c r="BP20" s="547">
        <f t="shared" si="0"/>
        <v>0</v>
      </c>
      <c r="BQ20" s="410">
        <f t="shared" si="1"/>
        <v>0</v>
      </c>
      <c r="BR20" s="404"/>
      <c r="BS20" s="405"/>
      <c r="BT20" s="405"/>
      <c r="BU20" s="405"/>
      <c r="BV20" s="405"/>
      <c r="BW20" s="405"/>
      <c r="BX20" s="405"/>
      <c r="BY20" s="405"/>
      <c r="BZ20" s="405"/>
      <c r="CA20" s="405"/>
      <c r="CB20" s="405"/>
      <c r="CC20" s="405"/>
      <c r="CD20" s="405"/>
      <c r="CE20" s="405"/>
      <c r="CF20" s="405"/>
      <c r="CG20" s="405"/>
      <c r="CH20" s="405"/>
      <c r="CI20" s="405"/>
      <c r="CJ20" s="405"/>
      <c r="CK20" s="405"/>
      <c r="CL20" s="405"/>
      <c r="CM20" s="405"/>
      <c r="CN20" s="405"/>
      <c r="CO20" s="408"/>
      <c r="CP20" s="408"/>
      <c r="CQ20" s="408"/>
    </row>
    <row r="21" spans="1:95" s="120" customFormat="1" ht="13.5" customHeight="1" x14ac:dyDescent="0.2">
      <c r="A21" s="118">
        <v>7</v>
      </c>
      <c r="B21" s="124" t="s">
        <v>9</v>
      </c>
      <c r="C21" s="350" t="s">
        <v>71</v>
      </c>
      <c r="D21" s="552"/>
      <c r="E21" s="549"/>
      <c r="F21" s="549"/>
      <c r="G21" s="549"/>
      <c r="H21" s="563"/>
      <c r="I21" s="553"/>
      <c r="J21" s="549"/>
      <c r="K21" s="549"/>
      <c r="L21" s="549"/>
      <c r="M21" s="549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49"/>
      <c r="Y21" s="549"/>
      <c r="Z21" s="549"/>
      <c r="AA21" s="549"/>
      <c r="AB21" s="549"/>
      <c r="AC21" s="549"/>
      <c r="AD21" s="549"/>
      <c r="AE21" s="549"/>
      <c r="AF21" s="549"/>
      <c r="AG21" s="549"/>
      <c r="AH21" s="549"/>
      <c r="AI21" s="549"/>
      <c r="AJ21" s="549"/>
      <c r="AK21" s="549"/>
      <c r="AL21" s="549"/>
      <c r="AM21" s="549"/>
      <c r="AN21" s="549"/>
      <c r="AO21" s="549"/>
      <c r="AP21" s="549"/>
      <c r="AQ21" s="549"/>
      <c r="AR21" s="549"/>
      <c r="AS21" s="549"/>
      <c r="AT21" s="549"/>
      <c r="AU21" s="549"/>
      <c r="AV21" s="549"/>
      <c r="AW21" s="549"/>
      <c r="AX21" s="549"/>
      <c r="AY21" s="549"/>
      <c r="AZ21" s="549"/>
      <c r="BA21" s="549"/>
      <c r="BB21" s="549"/>
      <c r="BC21" s="549"/>
      <c r="BD21" s="549"/>
      <c r="BE21" s="549"/>
      <c r="BF21" s="549"/>
      <c r="BG21" s="549"/>
      <c r="BH21" s="549"/>
      <c r="BI21" s="549"/>
      <c r="BJ21" s="549"/>
      <c r="BK21" s="549"/>
      <c r="BL21" s="549"/>
      <c r="BM21" s="549"/>
      <c r="BN21" s="549"/>
      <c r="BO21" s="549"/>
      <c r="BP21" s="550">
        <f t="shared" si="0"/>
        <v>0</v>
      </c>
      <c r="BQ21" s="409">
        <f t="shared" si="1"/>
        <v>0</v>
      </c>
      <c r="BR21" s="404"/>
      <c r="BS21" s="405"/>
      <c r="BT21" s="405"/>
      <c r="BU21" s="405"/>
      <c r="BV21" s="405"/>
      <c r="BW21" s="405"/>
      <c r="BX21" s="405"/>
      <c r="BY21" s="405"/>
      <c r="BZ21" s="405"/>
      <c r="CA21" s="405"/>
      <c r="CB21" s="405"/>
      <c r="CC21" s="405"/>
      <c r="CD21" s="405"/>
      <c r="CE21" s="405"/>
      <c r="CF21" s="405"/>
      <c r="CG21" s="405"/>
      <c r="CH21" s="405"/>
      <c r="CI21" s="405"/>
      <c r="CJ21" s="405"/>
      <c r="CK21" s="405"/>
      <c r="CL21" s="405"/>
      <c r="CM21" s="405"/>
      <c r="CN21" s="405"/>
      <c r="CO21" s="406"/>
      <c r="CP21" s="406"/>
      <c r="CQ21" s="406"/>
    </row>
    <row r="22" spans="1:95" s="123" customFormat="1" ht="13.5" customHeight="1" x14ac:dyDescent="0.2">
      <c r="A22" s="125"/>
      <c r="B22" s="122"/>
      <c r="C22" s="349"/>
      <c r="D22" s="545"/>
      <c r="E22" s="546"/>
      <c r="F22" s="546"/>
      <c r="G22" s="546"/>
      <c r="H22" s="564"/>
      <c r="I22" s="554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6"/>
      <c r="AI22" s="546"/>
      <c r="AJ22" s="546"/>
      <c r="AK22" s="546"/>
      <c r="AL22" s="546"/>
      <c r="AM22" s="546"/>
      <c r="AN22" s="546"/>
      <c r="AO22" s="546"/>
      <c r="AP22" s="546"/>
      <c r="AQ22" s="546"/>
      <c r="AR22" s="546"/>
      <c r="AS22" s="546"/>
      <c r="AT22" s="546"/>
      <c r="AU22" s="546"/>
      <c r="AV22" s="546"/>
      <c r="AW22" s="546"/>
      <c r="AX22" s="546"/>
      <c r="AY22" s="546"/>
      <c r="AZ22" s="546"/>
      <c r="BA22" s="546"/>
      <c r="BB22" s="546"/>
      <c r="BC22" s="546"/>
      <c r="BD22" s="546"/>
      <c r="BE22" s="546"/>
      <c r="BF22" s="546"/>
      <c r="BG22" s="546"/>
      <c r="BH22" s="546"/>
      <c r="BI22" s="546"/>
      <c r="BJ22" s="546"/>
      <c r="BK22" s="546"/>
      <c r="BL22" s="546"/>
      <c r="BM22" s="546"/>
      <c r="BN22" s="546"/>
      <c r="BO22" s="546"/>
      <c r="BP22" s="547">
        <f t="shared" si="0"/>
        <v>0</v>
      </c>
      <c r="BQ22" s="410">
        <f t="shared" si="1"/>
        <v>0</v>
      </c>
      <c r="BR22" s="404"/>
      <c r="BS22" s="405"/>
      <c r="BT22" s="405"/>
      <c r="BU22" s="405"/>
      <c r="BV22" s="405"/>
      <c r="BW22" s="405"/>
      <c r="BX22" s="405"/>
      <c r="BY22" s="405"/>
      <c r="BZ22" s="405"/>
      <c r="CA22" s="405"/>
      <c r="CB22" s="405"/>
      <c r="CC22" s="405"/>
      <c r="CD22" s="405"/>
      <c r="CE22" s="405"/>
      <c r="CF22" s="405"/>
      <c r="CG22" s="405"/>
      <c r="CH22" s="405"/>
      <c r="CI22" s="405"/>
      <c r="CJ22" s="405"/>
      <c r="CK22" s="405"/>
      <c r="CL22" s="405"/>
      <c r="CM22" s="405"/>
      <c r="CN22" s="405"/>
      <c r="CO22" s="408"/>
      <c r="CP22" s="408"/>
      <c r="CQ22" s="408"/>
    </row>
    <row r="23" spans="1:95" s="120" customFormat="1" ht="13.5" customHeight="1" x14ac:dyDescent="0.2">
      <c r="A23" s="118">
        <v>8</v>
      </c>
      <c r="B23" s="124" t="s">
        <v>10</v>
      </c>
      <c r="C23" s="350" t="s">
        <v>72</v>
      </c>
      <c r="D23" s="552"/>
      <c r="E23" s="549"/>
      <c r="F23" s="549"/>
      <c r="G23" s="549"/>
      <c r="H23" s="549"/>
      <c r="I23" s="549"/>
      <c r="J23" s="553"/>
      <c r="K23" s="549">
        <v>1</v>
      </c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49"/>
      <c r="AK23" s="549"/>
      <c r="AL23" s="549"/>
      <c r="AM23" s="549"/>
      <c r="AN23" s="549"/>
      <c r="AO23" s="549"/>
      <c r="AP23" s="549"/>
      <c r="AQ23" s="549"/>
      <c r="AR23" s="549"/>
      <c r="AS23" s="549"/>
      <c r="AT23" s="549"/>
      <c r="AU23" s="549"/>
      <c r="AV23" s="556">
        <v>3</v>
      </c>
      <c r="AW23" s="549"/>
      <c r="AX23" s="549"/>
      <c r="AY23" s="549"/>
      <c r="AZ23" s="549"/>
      <c r="BA23" s="549"/>
      <c r="BB23" s="549"/>
      <c r="BC23" s="549"/>
      <c r="BD23" s="549"/>
      <c r="BE23" s="549"/>
      <c r="BF23" s="549"/>
      <c r="BG23" s="549"/>
      <c r="BH23" s="549"/>
      <c r="BI23" s="549"/>
      <c r="BJ23" s="549"/>
      <c r="BK23" s="549"/>
      <c r="BL23" s="549"/>
      <c r="BM23" s="549"/>
      <c r="BN23" s="549"/>
      <c r="BO23" s="549"/>
      <c r="BP23" s="550">
        <f t="shared" si="0"/>
        <v>4</v>
      </c>
      <c r="BQ23" s="409">
        <f t="shared" si="1"/>
        <v>0</v>
      </c>
      <c r="BR23" s="404"/>
      <c r="BS23" s="405"/>
      <c r="BT23" s="405"/>
      <c r="BU23" s="405"/>
      <c r="BV23" s="405"/>
      <c r="BW23" s="405"/>
      <c r="BX23" s="405"/>
      <c r="BY23" s="405"/>
      <c r="BZ23" s="405"/>
      <c r="CA23" s="405"/>
      <c r="CB23" s="405"/>
      <c r="CC23" s="405"/>
      <c r="CD23" s="405"/>
      <c r="CE23" s="405"/>
      <c r="CF23" s="405"/>
      <c r="CG23" s="405"/>
      <c r="CH23" s="405"/>
      <c r="CI23" s="405"/>
      <c r="CJ23" s="405"/>
      <c r="CK23" s="405"/>
      <c r="CL23" s="405"/>
      <c r="CM23" s="405"/>
      <c r="CN23" s="405"/>
      <c r="CO23" s="406"/>
      <c r="CP23" s="406"/>
      <c r="CQ23" s="406"/>
    </row>
    <row r="24" spans="1:95" s="123" customFormat="1" ht="13.5" customHeight="1" x14ac:dyDescent="0.2">
      <c r="A24" s="125"/>
      <c r="B24" s="122"/>
      <c r="C24" s="349"/>
      <c r="D24" s="545"/>
      <c r="E24" s="546"/>
      <c r="F24" s="546"/>
      <c r="G24" s="546"/>
      <c r="H24" s="546"/>
      <c r="I24" s="546"/>
      <c r="J24" s="554"/>
      <c r="K24" s="546">
        <v>1</v>
      </c>
      <c r="L24" s="546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6"/>
      <c r="AR24" s="546"/>
      <c r="AS24" s="546"/>
      <c r="AT24" s="546"/>
      <c r="AU24" s="546"/>
      <c r="AV24" s="557">
        <v>3</v>
      </c>
      <c r="AW24" s="546"/>
      <c r="AX24" s="546"/>
      <c r="AY24" s="546"/>
      <c r="AZ24" s="546"/>
      <c r="BA24" s="546"/>
      <c r="BB24" s="546"/>
      <c r="BC24" s="546"/>
      <c r="BD24" s="546"/>
      <c r="BE24" s="546"/>
      <c r="BF24" s="546"/>
      <c r="BG24" s="546"/>
      <c r="BH24" s="546"/>
      <c r="BI24" s="546"/>
      <c r="BJ24" s="546"/>
      <c r="BK24" s="546"/>
      <c r="BL24" s="546"/>
      <c r="BM24" s="546"/>
      <c r="BN24" s="546"/>
      <c r="BO24" s="546"/>
      <c r="BP24" s="547">
        <f t="shared" si="0"/>
        <v>4</v>
      </c>
      <c r="BQ24" s="410">
        <f t="shared" si="1"/>
        <v>0</v>
      </c>
      <c r="BR24" s="404"/>
      <c r="BS24" s="405"/>
      <c r="BT24" s="405"/>
      <c r="BU24" s="405"/>
      <c r="BV24" s="405"/>
      <c r="BW24" s="405"/>
      <c r="BX24" s="405"/>
      <c r="BY24" s="405"/>
      <c r="BZ24" s="405"/>
      <c r="CA24" s="405"/>
      <c r="CB24" s="405"/>
      <c r="CC24" s="405"/>
      <c r="CD24" s="405"/>
      <c r="CE24" s="405"/>
      <c r="CF24" s="405"/>
      <c r="CG24" s="405"/>
      <c r="CH24" s="405"/>
      <c r="CI24" s="405"/>
      <c r="CJ24" s="405"/>
      <c r="CK24" s="405"/>
      <c r="CL24" s="405"/>
      <c r="CM24" s="405"/>
      <c r="CN24" s="405"/>
      <c r="CO24" s="408"/>
      <c r="CP24" s="408"/>
      <c r="CQ24" s="408"/>
    </row>
    <row r="25" spans="1:95" s="120" customFormat="1" ht="13.5" customHeight="1" x14ac:dyDescent="0.2">
      <c r="A25" s="118">
        <v>9</v>
      </c>
      <c r="B25" s="124" t="s">
        <v>11</v>
      </c>
      <c r="C25" s="350" t="s">
        <v>141</v>
      </c>
      <c r="D25" s="552">
        <v>16</v>
      </c>
      <c r="E25" s="549"/>
      <c r="F25" s="549">
        <v>5</v>
      </c>
      <c r="G25" s="549"/>
      <c r="H25" s="549"/>
      <c r="I25" s="549"/>
      <c r="J25" s="549"/>
      <c r="K25" s="553"/>
      <c r="L25" s="549"/>
      <c r="M25" s="549"/>
      <c r="N25" s="549"/>
      <c r="O25" s="549"/>
      <c r="P25" s="549"/>
      <c r="Q25" s="549"/>
      <c r="R25" s="549"/>
      <c r="S25" s="549"/>
      <c r="T25" s="549">
        <v>2</v>
      </c>
      <c r="U25" s="549">
        <v>3</v>
      </c>
      <c r="V25" s="549"/>
      <c r="W25" s="549"/>
      <c r="X25" s="549"/>
      <c r="Y25" s="549"/>
      <c r="Z25" s="549">
        <v>5</v>
      </c>
      <c r="AA25" s="549">
        <v>1</v>
      </c>
      <c r="AB25" s="549"/>
      <c r="AC25" s="549"/>
      <c r="AD25" s="549"/>
      <c r="AE25" s="549"/>
      <c r="AF25" s="549">
        <v>5</v>
      </c>
      <c r="AG25" s="549"/>
      <c r="AH25" s="549"/>
      <c r="AI25" s="549"/>
      <c r="AJ25" s="549"/>
      <c r="AK25" s="549"/>
      <c r="AL25" s="549"/>
      <c r="AM25" s="549"/>
      <c r="AN25" s="549"/>
      <c r="AO25" s="549"/>
      <c r="AP25" s="549"/>
      <c r="AQ25" s="549"/>
      <c r="AR25" s="556">
        <v>56</v>
      </c>
      <c r="AS25" s="549"/>
      <c r="AT25" s="556">
        <v>2</v>
      </c>
      <c r="AU25" s="549"/>
      <c r="AV25" s="549"/>
      <c r="AW25" s="549"/>
      <c r="AX25" s="549"/>
      <c r="AY25" s="549"/>
      <c r="AZ25" s="549"/>
      <c r="BA25" s="549"/>
      <c r="BB25" s="549"/>
      <c r="BC25" s="549"/>
      <c r="BD25" s="549"/>
      <c r="BE25" s="549"/>
      <c r="BF25" s="549"/>
      <c r="BG25" s="549"/>
      <c r="BH25" s="549"/>
      <c r="BI25" s="549"/>
      <c r="BJ25" s="556">
        <v>18</v>
      </c>
      <c r="BK25" s="549"/>
      <c r="BL25" s="549"/>
      <c r="BM25" s="549"/>
      <c r="BN25" s="549"/>
      <c r="BO25" s="556">
        <v>1</v>
      </c>
      <c r="BP25" s="550">
        <f t="shared" si="0"/>
        <v>114</v>
      </c>
      <c r="BQ25" s="409">
        <f t="shared" si="1"/>
        <v>0</v>
      </c>
      <c r="BR25" s="404"/>
      <c r="BS25" s="405"/>
      <c r="BT25" s="405"/>
      <c r="BU25" s="405"/>
      <c r="BV25" s="405"/>
      <c r="BW25" s="405"/>
      <c r="BX25" s="405"/>
      <c r="BY25" s="405"/>
      <c r="BZ25" s="405"/>
      <c r="CA25" s="405"/>
      <c r="CB25" s="405"/>
      <c r="CC25" s="405"/>
      <c r="CD25" s="405"/>
      <c r="CE25" s="405"/>
      <c r="CF25" s="405"/>
      <c r="CG25" s="405"/>
      <c r="CH25" s="405"/>
      <c r="CI25" s="405"/>
      <c r="CJ25" s="405"/>
      <c r="CK25" s="405"/>
      <c r="CL25" s="405"/>
      <c r="CM25" s="405"/>
      <c r="CN25" s="405"/>
      <c r="CO25" s="406"/>
      <c r="CP25" s="406"/>
      <c r="CQ25" s="406"/>
    </row>
    <row r="26" spans="1:95" s="123" customFormat="1" ht="13.5" customHeight="1" x14ac:dyDescent="0.2">
      <c r="A26" s="125"/>
      <c r="B26" s="122"/>
      <c r="C26" s="349"/>
      <c r="D26" s="545">
        <v>8</v>
      </c>
      <c r="E26" s="546"/>
      <c r="F26" s="546">
        <v>3</v>
      </c>
      <c r="G26" s="546"/>
      <c r="H26" s="546">
        <v>1</v>
      </c>
      <c r="I26" s="546"/>
      <c r="J26" s="546"/>
      <c r="K26" s="554"/>
      <c r="L26" s="546"/>
      <c r="M26" s="546"/>
      <c r="N26" s="546">
        <v>9</v>
      </c>
      <c r="O26" s="546"/>
      <c r="P26" s="546"/>
      <c r="Q26" s="546">
        <v>3</v>
      </c>
      <c r="R26" s="546"/>
      <c r="S26" s="546"/>
      <c r="T26" s="546">
        <v>3</v>
      </c>
      <c r="U26" s="546">
        <v>1</v>
      </c>
      <c r="V26" s="546"/>
      <c r="W26" s="546"/>
      <c r="X26" s="546"/>
      <c r="Y26" s="546"/>
      <c r="Z26" s="546">
        <v>2</v>
      </c>
      <c r="AA26" s="546"/>
      <c r="AB26" s="546"/>
      <c r="AC26" s="546"/>
      <c r="AD26" s="546"/>
      <c r="AE26" s="546"/>
      <c r="AF26" s="546">
        <v>2</v>
      </c>
      <c r="AG26" s="546"/>
      <c r="AH26" s="546"/>
      <c r="AI26" s="546"/>
      <c r="AJ26" s="546"/>
      <c r="AK26" s="546"/>
      <c r="AL26" s="546"/>
      <c r="AM26" s="546"/>
      <c r="AN26" s="546"/>
      <c r="AO26" s="546"/>
      <c r="AP26" s="557">
        <v>1</v>
      </c>
      <c r="AQ26" s="546"/>
      <c r="AR26" s="557">
        <v>57</v>
      </c>
      <c r="AS26" s="546"/>
      <c r="AT26" s="557">
        <v>2</v>
      </c>
      <c r="AU26" s="546"/>
      <c r="AV26" s="546"/>
      <c r="AW26" s="546"/>
      <c r="AX26" s="546"/>
      <c r="AY26" s="557">
        <v>7</v>
      </c>
      <c r="AZ26" s="546"/>
      <c r="BA26" s="546"/>
      <c r="BB26" s="546"/>
      <c r="BC26" s="546"/>
      <c r="BD26" s="546"/>
      <c r="BE26" s="546"/>
      <c r="BF26" s="546"/>
      <c r="BG26" s="546"/>
      <c r="BH26" s="546"/>
      <c r="BI26" s="546"/>
      <c r="BJ26" s="557">
        <v>3</v>
      </c>
      <c r="BK26" s="557">
        <v>1</v>
      </c>
      <c r="BL26" s="546"/>
      <c r="BM26" s="546"/>
      <c r="BN26" s="557">
        <v>1</v>
      </c>
      <c r="BO26" s="557">
        <v>2</v>
      </c>
      <c r="BP26" s="547">
        <f t="shared" si="0"/>
        <v>106</v>
      </c>
      <c r="BQ26" s="410">
        <f t="shared" si="1"/>
        <v>0</v>
      </c>
      <c r="BR26" s="404"/>
      <c r="BS26" s="405"/>
      <c r="BT26" s="405"/>
      <c r="BU26" s="405"/>
      <c r="BV26" s="405"/>
      <c r="BW26" s="405"/>
      <c r="BX26" s="405"/>
      <c r="BY26" s="405"/>
      <c r="BZ26" s="405"/>
      <c r="CA26" s="405"/>
      <c r="CB26" s="405"/>
      <c r="CC26" s="405"/>
      <c r="CD26" s="405"/>
      <c r="CE26" s="405"/>
      <c r="CF26" s="405"/>
      <c r="CG26" s="405"/>
      <c r="CH26" s="405"/>
      <c r="CI26" s="405"/>
      <c r="CJ26" s="405"/>
      <c r="CK26" s="405"/>
      <c r="CL26" s="405"/>
      <c r="CM26" s="405"/>
      <c r="CN26" s="405"/>
      <c r="CO26" s="408"/>
      <c r="CP26" s="408"/>
      <c r="CQ26" s="408"/>
    </row>
    <row r="27" spans="1:95" s="120" customFormat="1" ht="13.5" customHeight="1" x14ac:dyDescent="0.2">
      <c r="A27" s="118">
        <v>10</v>
      </c>
      <c r="B27" s="124" t="s">
        <v>64</v>
      </c>
      <c r="C27" s="350" t="s">
        <v>74</v>
      </c>
      <c r="D27" s="552"/>
      <c r="E27" s="549"/>
      <c r="F27" s="549"/>
      <c r="G27" s="549"/>
      <c r="H27" s="549"/>
      <c r="I27" s="549"/>
      <c r="J27" s="549"/>
      <c r="K27" s="549"/>
      <c r="L27" s="553"/>
      <c r="M27" s="549"/>
      <c r="N27" s="549">
        <v>3</v>
      </c>
      <c r="O27" s="549"/>
      <c r="P27" s="549"/>
      <c r="Q27" s="549"/>
      <c r="R27" s="549"/>
      <c r="S27" s="549">
        <v>1</v>
      </c>
      <c r="T27" s="549">
        <v>15</v>
      </c>
      <c r="U27" s="549"/>
      <c r="V27" s="549"/>
      <c r="W27" s="549"/>
      <c r="X27" s="549"/>
      <c r="Y27" s="549"/>
      <c r="Z27" s="549">
        <v>4</v>
      </c>
      <c r="AA27" s="549"/>
      <c r="AB27" s="549"/>
      <c r="AC27" s="549"/>
      <c r="AD27" s="549"/>
      <c r="AE27" s="549"/>
      <c r="AF27" s="549"/>
      <c r="AG27" s="549"/>
      <c r="AH27" s="549"/>
      <c r="AI27" s="549"/>
      <c r="AJ27" s="549"/>
      <c r="AK27" s="549"/>
      <c r="AL27" s="549"/>
      <c r="AM27" s="549"/>
      <c r="AN27" s="549"/>
      <c r="AO27" s="549"/>
      <c r="AP27" s="549"/>
      <c r="AQ27" s="549"/>
      <c r="AR27" s="556">
        <v>4</v>
      </c>
      <c r="AS27" s="549"/>
      <c r="AT27" s="549"/>
      <c r="AU27" s="549"/>
      <c r="AV27" s="549"/>
      <c r="AW27" s="556">
        <v>4</v>
      </c>
      <c r="AX27" s="549"/>
      <c r="AY27" s="549"/>
      <c r="AZ27" s="549"/>
      <c r="BA27" s="549"/>
      <c r="BB27" s="549"/>
      <c r="BC27" s="549"/>
      <c r="BD27" s="549"/>
      <c r="BE27" s="549"/>
      <c r="BF27" s="549"/>
      <c r="BG27" s="549"/>
      <c r="BH27" s="549"/>
      <c r="BI27" s="549"/>
      <c r="BJ27" s="549"/>
      <c r="BK27" s="549"/>
      <c r="BL27" s="549"/>
      <c r="BM27" s="549"/>
      <c r="BN27" s="549"/>
      <c r="BO27" s="549"/>
      <c r="BP27" s="550">
        <f t="shared" si="0"/>
        <v>31</v>
      </c>
      <c r="BQ27" s="409">
        <f t="shared" si="1"/>
        <v>0</v>
      </c>
      <c r="BR27" s="404"/>
      <c r="BS27" s="405"/>
      <c r="BT27" s="405"/>
      <c r="BU27" s="405"/>
      <c r="BV27" s="405"/>
      <c r="BW27" s="405"/>
      <c r="BX27" s="405"/>
      <c r="BY27" s="405"/>
      <c r="BZ27" s="405"/>
      <c r="CA27" s="405"/>
      <c r="CB27" s="405"/>
      <c r="CC27" s="405"/>
      <c r="CD27" s="405"/>
      <c r="CE27" s="405"/>
      <c r="CF27" s="405"/>
      <c r="CG27" s="405"/>
      <c r="CH27" s="405"/>
      <c r="CI27" s="405"/>
      <c r="CJ27" s="405"/>
      <c r="CK27" s="405"/>
      <c r="CL27" s="405"/>
      <c r="CM27" s="405"/>
      <c r="CN27" s="405"/>
      <c r="CO27" s="406"/>
      <c r="CP27" s="406"/>
      <c r="CQ27" s="406"/>
    </row>
    <row r="28" spans="1:95" s="123" customFormat="1" ht="13.5" customHeight="1" x14ac:dyDescent="0.2">
      <c r="A28" s="125"/>
      <c r="B28" s="122"/>
      <c r="C28" s="351"/>
      <c r="D28" s="545"/>
      <c r="E28" s="546"/>
      <c r="F28" s="546"/>
      <c r="G28" s="546"/>
      <c r="H28" s="546">
        <v>1</v>
      </c>
      <c r="I28" s="546"/>
      <c r="J28" s="546"/>
      <c r="K28" s="546"/>
      <c r="L28" s="554"/>
      <c r="M28" s="546"/>
      <c r="N28" s="546">
        <v>3</v>
      </c>
      <c r="O28" s="546"/>
      <c r="P28" s="546"/>
      <c r="Q28" s="546"/>
      <c r="R28" s="546"/>
      <c r="S28" s="546"/>
      <c r="T28" s="546">
        <v>12</v>
      </c>
      <c r="U28" s="546"/>
      <c r="V28" s="546"/>
      <c r="W28" s="546"/>
      <c r="X28" s="546"/>
      <c r="Y28" s="546"/>
      <c r="Z28" s="546"/>
      <c r="AA28" s="546"/>
      <c r="AB28" s="546"/>
      <c r="AC28" s="546"/>
      <c r="AD28" s="546"/>
      <c r="AE28" s="546"/>
      <c r="AF28" s="546"/>
      <c r="AG28" s="546"/>
      <c r="AH28" s="546"/>
      <c r="AI28" s="546"/>
      <c r="AJ28" s="546"/>
      <c r="AK28" s="546"/>
      <c r="AL28" s="546"/>
      <c r="AM28" s="546"/>
      <c r="AN28" s="546"/>
      <c r="AO28" s="546"/>
      <c r="AP28" s="546"/>
      <c r="AQ28" s="546"/>
      <c r="AR28" s="546"/>
      <c r="AS28" s="546"/>
      <c r="AT28" s="546"/>
      <c r="AU28" s="546"/>
      <c r="AV28" s="546"/>
      <c r="AW28" s="557">
        <v>6</v>
      </c>
      <c r="AX28" s="546"/>
      <c r="AY28" s="546"/>
      <c r="AZ28" s="546"/>
      <c r="BA28" s="546"/>
      <c r="BB28" s="546"/>
      <c r="BC28" s="546"/>
      <c r="BD28" s="546"/>
      <c r="BE28" s="546"/>
      <c r="BF28" s="546"/>
      <c r="BG28" s="546"/>
      <c r="BH28" s="546"/>
      <c r="BI28" s="546"/>
      <c r="BJ28" s="546"/>
      <c r="BK28" s="546"/>
      <c r="BL28" s="546"/>
      <c r="BM28" s="546"/>
      <c r="BN28" s="546"/>
      <c r="BO28" s="557">
        <v>1</v>
      </c>
      <c r="BP28" s="547">
        <f t="shared" si="0"/>
        <v>23</v>
      </c>
      <c r="BQ28" s="410">
        <f t="shared" si="1"/>
        <v>0</v>
      </c>
      <c r="BR28" s="404"/>
      <c r="BS28" s="405"/>
      <c r="BT28" s="405"/>
      <c r="BU28" s="405"/>
      <c r="BV28" s="405"/>
      <c r="BW28" s="405"/>
      <c r="BX28" s="405"/>
      <c r="BY28" s="405"/>
      <c r="BZ28" s="405"/>
      <c r="CA28" s="405"/>
      <c r="CB28" s="405"/>
      <c r="CC28" s="405"/>
      <c r="CD28" s="405"/>
      <c r="CE28" s="405"/>
      <c r="CF28" s="405"/>
      <c r="CG28" s="405"/>
      <c r="CH28" s="405"/>
      <c r="CI28" s="405"/>
      <c r="CJ28" s="405"/>
      <c r="CK28" s="405"/>
      <c r="CL28" s="405"/>
      <c r="CM28" s="405"/>
      <c r="CN28" s="405"/>
      <c r="CO28" s="408"/>
      <c r="CP28" s="408"/>
      <c r="CQ28" s="408"/>
    </row>
    <row r="29" spans="1:95" ht="13.5" customHeight="1" x14ac:dyDescent="0.2">
      <c r="A29" s="128">
        <v>11</v>
      </c>
      <c r="B29" s="124" t="s">
        <v>12</v>
      </c>
      <c r="C29" s="352" t="s">
        <v>75</v>
      </c>
      <c r="D29" s="555">
        <v>1</v>
      </c>
      <c r="E29" s="549"/>
      <c r="F29" s="556">
        <v>5</v>
      </c>
      <c r="G29" s="549"/>
      <c r="H29" s="549"/>
      <c r="I29" s="549"/>
      <c r="J29" s="549"/>
      <c r="K29" s="549"/>
      <c r="L29" s="549"/>
      <c r="M29" s="623"/>
      <c r="N29" s="549">
        <v>17</v>
      </c>
      <c r="O29" s="549"/>
      <c r="P29" s="549"/>
      <c r="Q29" s="549"/>
      <c r="R29" s="549"/>
      <c r="S29" s="549"/>
      <c r="T29" s="549">
        <v>36</v>
      </c>
      <c r="U29" s="556">
        <v>41</v>
      </c>
      <c r="V29" s="549"/>
      <c r="W29" s="549"/>
      <c r="X29" s="549"/>
      <c r="Y29" s="549"/>
      <c r="Z29" s="549">
        <v>9</v>
      </c>
      <c r="AA29" s="549">
        <v>2</v>
      </c>
      <c r="AB29" s="549"/>
      <c r="AC29" s="549"/>
      <c r="AD29" s="549"/>
      <c r="AE29" s="549"/>
      <c r="AF29" s="549"/>
      <c r="AG29" s="549"/>
      <c r="AH29" s="556">
        <v>50</v>
      </c>
      <c r="AI29" s="549"/>
      <c r="AJ29" s="549"/>
      <c r="AK29" s="549"/>
      <c r="AL29" s="549"/>
      <c r="AM29" s="549"/>
      <c r="AN29" s="549"/>
      <c r="AO29" s="549"/>
      <c r="AP29" s="549"/>
      <c r="AQ29" s="549"/>
      <c r="AR29" s="556">
        <v>34</v>
      </c>
      <c r="AS29" s="549"/>
      <c r="AT29" s="556">
        <v>1</v>
      </c>
      <c r="AU29" s="549"/>
      <c r="AV29" s="549"/>
      <c r="AW29" s="549"/>
      <c r="AX29" s="549"/>
      <c r="AY29" s="549"/>
      <c r="AZ29" s="549"/>
      <c r="BA29" s="549"/>
      <c r="BB29" s="549"/>
      <c r="BC29" s="549"/>
      <c r="BD29" s="556">
        <v>1</v>
      </c>
      <c r="BE29" s="549"/>
      <c r="BF29" s="549"/>
      <c r="BG29" s="549"/>
      <c r="BH29" s="549"/>
      <c r="BI29" s="549"/>
      <c r="BJ29" s="556">
        <v>69</v>
      </c>
      <c r="BK29" s="549"/>
      <c r="BL29" s="549"/>
      <c r="BM29" s="549"/>
      <c r="BN29" s="549"/>
      <c r="BO29" s="549"/>
      <c r="BP29" s="550">
        <f t="shared" si="0"/>
        <v>266</v>
      </c>
      <c r="BQ29" s="409">
        <f t="shared" si="1"/>
        <v>0</v>
      </c>
      <c r="BR29" s="622"/>
      <c r="BS29" s="405"/>
      <c r="BT29" s="405"/>
      <c r="BU29" s="405"/>
      <c r="BV29" s="405"/>
      <c r="BW29" s="405"/>
      <c r="BX29" s="405"/>
      <c r="BY29" s="405"/>
      <c r="BZ29" s="405"/>
      <c r="CA29" s="405"/>
      <c r="CB29" s="405"/>
      <c r="CC29" s="405"/>
      <c r="CD29" s="405"/>
      <c r="CE29" s="405"/>
      <c r="CF29" s="405"/>
      <c r="CG29" s="405"/>
      <c r="CH29" s="405"/>
      <c r="CI29" s="405"/>
      <c r="CJ29" s="405"/>
      <c r="CK29" s="405"/>
      <c r="CL29" s="405"/>
      <c r="CM29" s="405"/>
      <c r="CN29" s="405"/>
      <c r="CO29" s="411"/>
      <c r="CP29" s="411"/>
      <c r="CQ29" s="411"/>
    </row>
    <row r="30" spans="1:95" s="123" customFormat="1" ht="13.5" customHeight="1" x14ac:dyDescent="0.2">
      <c r="A30" s="125"/>
      <c r="B30" s="122"/>
      <c r="C30" s="351"/>
      <c r="D30" s="545"/>
      <c r="E30" s="546"/>
      <c r="F30" s="557">
        <v>3</v>
      </c>
      <c r="G30" s="546"/>
      <c r="H30" s="546">
        <v>1</v>
      </c>
      <c r="I30" s="546"/>
      <c r="J30" s="546"/>
      <c r="K30" s="546"/>
      <c r="L30" s="546"/>
      <c r="M30" s="554"/>
      <c r="N30" s="546">
        <v>39</v>
      </c>
      <c r="O30" s="546"/>
      <c r="P30" s="546"/>
      <c r="Q30" s="546"/>
      <c r="R30" s="546"/>
      <c r="S30" s="546"/>
      <c r="T30" s="546">
        <v>18</v>
      </c>
      <c r="U30" s="546"/>
      <c r="V30" s="546"/>
      <c r="W30" s="546"/>
      <c r="X30" s="546"/>
      <c r="Y30" s="546"/>
      <c r="Z30" s="557">
        <v>3</v>
      </c>
      <c r="AA30" s="557">
        <v>1</v>
      </c>
      <c r="AB30" s="546"/>
      <c r="AC30" s="546"/>
      <c r="AD30" s="546"/>
      <c r="AE30" s="557">
        <v>6</v>
      </c>
      <c r="AF30" s="546"/>
      <c r="AG30" s="557">
        <v>1</v>
      </c>
      <c r="AH30" s="557">
        <v>21</v>
      </c>
      <c r="AI30" s="546"/>
      <c r="AJ30" s="546"/>
      <c r="AK30" s="546"/>
      <c r="AL30" s="546"/>
      <c r="AM30" s="546"/>
      <c r="AN30" s="546"/>
      <c r="AO30" s="546"/>
      <c r="AP30" s="546"/>
      <c r="AQ30" s="546"/>
      <c r="AR30" s="557">
        <v>29</v>
      </c>
      <c r="AS30" s="546"/>
      <c r="AT30" s="557">
        <v>1</v>
      </c>
      <c r="AU30" s="546"/>
      <c r="AV30" s="546"/>
      <c r="AW30" s="546"/>
      <c r="AX30" s="546"/>
      <c r="AY30" s="546"/>
      <c r="AZ30" s="546"/>
      <c r="BA30" s="546"/>
      <c r="BB30" s="546"/>
      <c r="BC30" s="546"/>
      <c r="BD30" s="546"/>
      <c r="BE30" s="546"/>
      <c r="BF30" s="546"/>
      <c r="BG30" s="546"/>
      <c r="BH30" s="546"/>
      <c r="BI30" s="546"/>
      <c r="BJ30" s="557">
        <v>57</v>
      </c>
      <c r="BK30" s="546"/>
      <c r="BL30" s="546"/>
      <c r="BM30" s="546"/>
      <c r="BN30" s="546"/>
      <c r="BO30" s="546"/>
      <c r="BP30" s="547">
        <f t="shared" si="0"/>
        <v>180</v>
      </c>
      <c r="BQ30" s="410">
        <f t="shared" si="1"/>
        <v>0</v>
      </c>
      <c r="BR30" s="404"/>
      <c r="BS30" s="405"/>
      <c r="BT30" s="405"/>
      <c r="BU30" s="405"/>
      <c r="BV30" s="405"/>
      <c r="BW30" s="405"/>
      <c r="BX30" s="405"/>
      <c r="BY30" s="405"/>
      <c r="BZ30" s="405"/>
      <c r="CA30" s="405"/>
      <c r="CB30" s="405"/>
      <c r="CC30" s="405"/>
      <c r="CD30" s="405"/>
      <c r="CE30" s="405"/>
      <c r="CF30" s="405"/>
      <c r="CG30" s="405"/>
      <c r="CH30" s="405"/>
      <c r="CI30" s="405"/>
      <c r="CJ30" s="405"/>
      <c r="CK30" s="405"/>
      <c r="CL30" s="405"/>
      <c r="CM30" s="405"/>
      <c r="CN30" s="405"/>
      <c r="CO30" s="408"/>
      <c r="CP30" s="408"/>
      <c r="CQ30" s="408"/>
    </row>
    <row r="31" spans="1:95" ht="13.5" customHeight="1" x14ac:dyDescent="0.2">
      <c r="A31" s="118">
        <v>12</v>
      </c>
      <c r="B31" s="124" t="s">
        <v>13</v>
      </c>
      <c r="C31" s="353" t="s">
        <v>142</v>
      </c>
      <c r="D31" s="552"/>
      <c r="E31" s="556">
        <v>2</v>
      </c>
      <c r="F31" s="556">
        <v>3</v>
      </c>
      <c r="G31" s="549"/>
      <c r="H31" s="549"/>
      <c r="I31" s="549"/>
      <c r="J31" s="549"/>
      <c r="K31" s="549"/>
      <c r="L31" s="549"/>
      <c r="M31" s="549"/>
      <c r="N31" s="553"/>
      <c r="O31" s="549"/>
      <c r="P31" s="549"/>
      <c r="Q31" s="549"/>
      <c r="R31" s="549"/>
      <c r="S31" s="556">
        <v>7</v>
      </c>
      <c r="T31" s="556">
        <v>37</v>
      </c>
      <c r="U31" s="549"/>
      <c r="V31" s="549"/>
      <c r="W31" s="549"/>
      <c r="X31" s="549"/>
      <c r="Y31" s="549"/>
      <c r="Z31" s="556">
        <v>4</v>
      </c>
      <c r="AA31" s="556">
        <v>5</v>
      </c>
      <c r="AB31" s="549"/>
      <c r="AC31" s="549"/>
      <c r="AD31" s="549"/>
      <c r="AE31" s="549"/>
      <c r="AF31" s="549"/>
      <c r="AG31" s="556">
        <v>2</v>
      </c>
      <c r="AH31" s="549"/>
      <c r="AI31" s="549"/>
      <c r="AJ31" s="549"/>
      <c r="AK31" s="549"/>
      <c r="AL31" s="549"/>
      <c r="AM31" s="549"/>
      <c r="AN31" s="549"/>
      <c r="AO31" s="549"/>
      <c r="AP31" s="549"/>
      <c r="AQ31" s="549"/>
      <c r="AR31" s="556">
        <v>3</v>
      </c>
      <c r="AS31" s="549"/>
      <c r="AT31" s="556">
        <v>2</v>
      </c>
      <c r="AU31" s="549"/>
      <c r="AV31" s="549"/>
      <c r="AW31" s="549"/>
      <c r="AX31" s="549"/>
      <c r="AY31" s="549"/>
      <c r="AZ31" s="549"/>
      <c r="BA31" s="549"/>
      <c r="BB31" s="549"/>
      <c r="BC31" s="549"/>
      <c r="BD31" s="549"/>
      <c r="BE31" s="549"/>
      <c r="BF31" s="549"/>
      <c r="BG31" s="549"/>
      <c r="BH31" s="549"/>
      <c r="BI31" s="549"/>
      <c r="BJ31" s="549"/>
      <c r="BK31" s="549"/>
      <c r="BL31" s="549"/>
      <c r="BM31" s="549"/>
      <c r="BN31" s="549"/>
      <c r="BO31" s="549"/>
      <c r="BP31" s="550">
        <f t="shared" si="0"/>
        <v>65</v>
      </c>
      <c r="BQ31" s="409">
        <f t="shared" si="1"/>
        <v>0</v>
      </c>
      <c r="BR31" s="404"/>
      <c r="BS31" s="405"/>
      <c r="BT31" s="405"/>
      <c r="BU31" s="405"/>
      <c r="BV31" s="405"/>
      <c r="BW31" s="405"/>
      <c r="BX31" s="405"/>
      <c r="BY31" s="405"/>
      <c r="BZ31" s="405"/>
      <c r="CA31" s="405"/>
      <c r="CB31" s="405"/>
      <c r="CC31" s="405"/>
      <c r="CD31" s="405"/>
      <c r="CE31" s="405"/>
      <c r="CF31" s="405"/>
      <c r="CG31" s="405"/>
      <c r="CH31" s="405"/>
      <c r="CI31" s="405"/>
      <c r="CJ31" s="405"/>
      <c r="CK31" s="405"/>
      <c r="CL31" s="405"/>
      <c r="CM31" s="405"/>
      <c r="CN31" s="405"/>
      <c r="CO31" s="411"/>
      <c r="CP31" s="411"/>
      <c r="CQ31" s="411"/>
    </row>
    <row r="32" spans="1:95" s="123" customFormat="1" ht="13.5" customHeight="1" x14ac:dyDescent="0.2">
      <c r="A32" s="125"/>
      <c r="B32" s="122"/>
      <c r="C32" s="349"/>
      <c r="D32" s="545"/>
      <c r="E32" s="546"/>
      <c r="F32" s="546"/>
      <c r="G32" s="546"/>
      <c r="H32" s="546"/>
      <c r="I32" s="546"/>
      <c r="J32" s="546"/>
      <c r="K32" s="546"/>
      <c r="L32" s="546"/>
      <c r="M32" s="546"/>
      <c r="N32" s="554"/>
      <c r="O32" s="546"/>
      <c r="P32" s="546"/>
      <c r="Q32" s="546"/>
      <c r="R32" s="546"/>
      <c r="S32" s="557">
        <v>4</v>
      </c>
      <c r="T32" s="557">
        <v>27</v>
      </c>
      <c r="U32" s="546"/>
      <c r="V32" s="546"/>
      <c r="W32" s="546"/>
      <c r="X32" s="546"/>
      <c r="Y32" s="546"/>
      <c r="Z32" s="557">
        <v>8</v>
      </c>
      <c r="AA32" s="557">
        <v>1</v>
      </c>
      <c r="AB32" s="546"/>
      <c r="AC32" s="546"/>
      <c r="AD32" s="546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57">
        <v>6</v>
      </c>
      <c r="AS32" s="546"/>
      <c r="AT32" s="557">
        <v>1</v>
      </c>
      <c r="AU32" s="546"/>
      <c r="AV32" s="546"/>
      <c r="AW32" s="546"/>
      <c r="AX32" s="546"/>
      <c r="AY32" s="546"/>
      <c r="AZ32" s="546"/>
      <c r="BA32" s="546"/>
      <c r="BB32" s="546"/>
      <c r="BC32" s="546"/>
      <c r="BD32" s="546"/>
      <c r="BE32" s="546"/>
      <c r="BF32" s="546"/>
      <c r="BG32" s="546"/>
      <c r="BH32" s="546"/>
      <c r="BI32" s="546"/>
      <c r="BJ32" s="557">
        <v>3</v>
      </c>
      <c r="BK32" s="546"/>
      <c r="BL32" s="546"/>
      <c r="BM32" s="546"/>
      <c r="BN32" s="546"/>
      <c r="BO32" s="546"/>
      <c r="BP32" s="547">
        <f t="shared" si="0"/>
        <v>50</v>
      </c>
      <c r="BQ32" s="410">
        <f t="shared" si="1"/>
        <v>0</v>
      </c>
      <c r="BR32" s="404"/>
      <c r="BS32" s="405"/>
      <c r="BT32" s="405"/>
      <c r="BU32" s="405"/>
      <c r="BV32" s="405"/>
      <c r="BW32" s="405"/>
      <c r="BX32" s="405"/>
      <c r="BY32" s="405"/>
      <c r="BZ32" s="405"/>
      <c r="CA32" s="405"/>
      <c r="CB32" s="405"/>
      <c r="CC32" s="405"/>
      <c r="CD32" s="405"/>
      <c r="CE32" s="405"/>
      <c r="CF32" s="405"/>
      <c r="CG32" s="405"/>
      <c r="CH32" s="405"/>
      <c r="CI32" s="405"/>
      <c r="CJ32" s="405"/>
      <c r="CK32" s="405"/>
      <c r="CL32" s="405"/>
      <c r="CM32" s="405"/>
      <c r="CN32" s="405"/>
      <c r="CO32" s="408"/>
      <c r="CP32" s="408"/>
      <c r="CQ32" s="408"/>
    </row>
    <row r="33" spans="1:95" ht="13.5" customHeight="1" x14ac:dyDescent="0.2">
      <c r="A33" s="118">
        <v>13</v>
      </c>
      <c r="B33" s="124" t="s">
        <v>14</v>
      </c>
      <c r="C33" s="353" t="s">
        <v>143</v>
      </c>
      <c r="D33" s="555">
        <v>2</v>
      </c>
      <c r="E33" s="549"/>
      <c r="F33" s="556">
        <v>2</v>
      </c>
      <c r="G33" s="549"/>
      <c r="H33" s="549"/>
      <c r="I33" s="549"/>
      <c r="J33" s="549"/>
      <c r="K33" s="549"/>
      <c r="L33" s="549"/>
      <c r="M33" s="549"/>
      <c r="N33" s="549"/>
      <c r="O33" s="553"/>
      <c r="P33" s="549"/>
      <c r="Q33" s="549"/>
      <c r="R33" s="549"/>
      <c r="S33" s="549"/>
      <c r="T33" s="556">
        <v>2</v>
      </c>
      <c r="U33" s="549"/>
      <c r="V33" s="549"/>
      <c r="W33" s="549"/>
      <c r="X33" s="556">
        <v>6</v>
      </c>
      <c r="Y33" s="549"/>
      <c r="Z33" s="556">
        <v>10</v>
      </c>
      <c r="AA33" s="549"/>
      <c r="AB33" s="549"/>
      <c r="AC33" s="549"/>
      <c r="AD33" s="549"/>
      <c r="AE33" s="549"/>
      <c r="AF33" s="549"/>
      <c r="AG33" s="556">
        <v>3</v>
      </c>
      <c r="AH33" s="549"/>
      <c r="AI33" s="549"/>
      <c r="AJ33" s="549"/>
      <c r="AK33" s="549"/>
      <c r="AL33" s="549"/>
      <c r="AM33" s="549"/>
      <c r="AN33" s="549"/>
      <c r="AO33" s="549"/>
      <c r="AP33" s="549"/>
      <c r="AQ33" s="549"/>
      <c r="AR33" s="556">
        <v>19</v>
      </c>
      <c r="AS33" s="549"/>
      <c r="AT33" s="556">
        <v>4</v>
      </c>
      <c r="AU33" s="549"/>
      <c r="AV33" s="549"/>
      <c r="AW33" s="549"/>
      <c r="AX33" s="549"/>
      <c r="AY33" s="549"/>
      <c r="AZ33" s="549"/>
      <c r="BA33" s="549"/>
      <c r="BB33" s="549"/>
      <c r="BC33" s="549"/>
      <c r="BD33" s="549"/>
      <c r="BE33" s="549"/>
      <c r="BF33" s="549"/>
      <c r="BG33" s="549"/>
      <c r="BH33" s="549"/>
      <c r="BI33" s="549"/>
      <c r="BJ33" s="556">
        <v>14</v>
      </c>
      <c r="BK33" s="549"/>
      <c r="BL33" s="549"/>
      <c r="BM33" s="549"/>
      <c r="BN33" s="549"/>
      <c r="BO33" s="549"/>
      <c r="BP33" s="550">
        <f t="shared" si="0"/>
        <v>62</v>
      </c>
      <c r="BQ33" s="409">
        <f t="shared" si="1"/>
        <v>0</v>
      </c>
      <c r="BR33" s="404"/>
      <c r="BS33" s="405"/>
      <c r="BT33" s="405"/>
      <c r="BU33" s="405"/>
      <c r="BV33" s="405"/>
      <c r="BW33" s="405"/>
      <c r="BX33" s="405"/>
      <c r="BY33" s="405"/>
      <c r="BZ33" s="405"/>
      <c r="CA33" s="405"/>
      <c r="CB33" s="405"/>
      <c r="CC33" s="405"/>
      <c r="CD33" s="405"/>
      <c r="CE33" s="405"/>
      <c r="CF33" s="405"/>
      <c r="CG33" s="405"/>
      <c r="CH33" s="405"/>
      <c r="CI33" s="405"/>
      <c r="CJ33" s="405"/>
      <c r="CK33" s="405"/>
      <c r="CL33" s="405"/>
      <c r="CM33" s="405"/>
      <c r="CN33" s="405"/>
      <c r="CO33" s="411"/>
      <c r="CP33" s="411"/>
      <c r="CQ33" s="411"/>
    </row>
    <row r="34" spans="1:95" s="123" customFormat="1" ht="13.5" customHeight="1" x14ac:dyDescent="0.2">
      <c r="A34" s="125"/>
      <c r="B34" s="122"/>
      <c r="C34" s="349"/>
      <c r="D34" s="558">
        <v>1</v>
      </c>
      <c r="E34" s="546"/>
      <c r="F34" s="557">
        <v>5</v>
      </c>
      <c r="G34" s="546"/>
      <c r="H34" s="546"/>
      <c r="I34" s="546"/>
      <c r="J34" s="546"/>
      <c r="K34" s="546"/>
      <c r="L34" s="546"/>
      <c r="M34" s="546"/>
      <c r="N34" s="546"/>
      <c r="O34" s="554"/>
      <c r="P34" s="546"/>
      <c r="Q34" s="546"/>
      <c r="R34" s="546"/>
      <c r="S34" s="557">
        <v>1</v>
      </c>
      <c r="T34" s="546"/>
      <c r="U34" s="546"/>
      <c r="V34" s="546"/>
      <c r="W34" s="546"/>
      <c r="X34" s="557">
        <v>4</v>
      </c>
      <c r="Y34" s="546"/>
      <c r="Z34" s="557">
        <v>13</v>
      </c>
      <c r="AA34" s="546"/>
      <c r="AB34" s="546"/>
      <c r="AC34" s="546"/>
      <c r="AD34" s="546"/>
      <c r="AE34" s="546"/>
      <c r="AF34" s="546"/>
      <c r="AG34" s="557">
        <v>2</v>
      </c>
      <c r="AH34" s="546"/>
      <c r="AI34" s="546"/>
      <c r="AJ34" s="546"/>
      <c r="AK34" s="546"/>
      <c r="AL34" s="546"/>
      <c r="AM34" s="546"/>
      <c r="AN34" s="546"/>
      <c r="AO34" s="546"/>
      <c r="AP34" s="546"/>
      <c r="AQ34" s="546"/>
      <c r="AR34" s="557">
        <v>9</v>
      </c>
      <c r="AS34" s="546"/>
      <c r="AT34" s="557">
        <v>2</v>
      </c>
      <c r="AU34" s="546"/>
      <c r="AV34" s="546"/>
      <c r="AW34" s="546"/>
      <c r="AX34" s="546"/>
      <c r="AY34" s="546"/>
      <c r="AZ34" s="546"/>
      <c r="BA34" s="546"/>
      <c r="BB34" s="546"/>
      <c r="BC34" s="557">
        <v>3</v>
      </c>
      <c r="BD34" s="546"/>
      <c r="BE34" s="546"/>
      <c r="BF34" s="546"/>
      <c r="BG34" s="546"/>
      <c r="BH34" s="546"/>
      <c r="BI34" s="546"/>
      <c r="BJ34" s="557">
        <v>32</v>
      </c>
      <c r="BK34" s="546"/>
      <c r="BL34" s="546"/>
      <c r="BM34" s="546"/>
      <c r="BN34" s="546"/>
      <c r="BO34" s="546"/>
      <c r="BP34" s="547">
        <f t="shared" si="0"/>
        <v>72</v>
      </c>
      <c r="BQ34" s="410">
        <f t="shared" si="1"/>
        <v>0</v>
      </c>
      <c r="BR34" s="404"/>
      <c r="BS34" s="405"/>
      <c r="BT34" s="405"/>
      <c r="BU34" s="405"/>
      <c r="BV34" s="405"/>
      <c r="BW34" s="405"/>
      <c r="BX34" s="405"/>
      <c r="BY34" s="405"/>
      <c r="BZ34" s="405"/>
      <c r="CA34" s="405"/>
      <c r="CB34" s="405"/>
      <c r="CC34" s="405"/>
      <c r="CD34" s="405"/>
      <c r="CE34" s="405"/>
      <c r="CF34" s="405"/>
      <c r="CG34" s="405"/>
      <c r="CH34" s="405"/>
      <c r="CI34" s="405"/>
      <c r="CJ34" s="405"/>
      <c r="CK34" s="405"/>
      <c r="CL34" s="405"/>
      <c r="CM34" s="405"/>
      <c r="CN34" s="405"/>
      <c r="CO34" s="408"/>
      <c r="CP34" s="408"/>
      <c r="CQ34" s="408"/>
    </row>
    <row r="35" spans="1:95" ht="13.5" customHeight="1" x14ac:dyDescent="0.2">
      <c r="A35" s="130">
        <v>14</v>
      </c>
      <c r="B35" s="124" t="s">
        <v>54</v>
      </c>
      <c r="C35" s="353" t="s">
        <v>78</v>
      </c>
      <c r="D35" s="552"/>
      <c r="E35" s="549"/>
      <c r="F35" s="556">
        <v>5</v>
      </c>
      <c r="G35" s="549"/>
      <c r="H35" s="549"/>
      <c r="I35" s="549"/>
      <c r="J35" s="549"/>
      <c r="K35" s="549"/>
      <c r="L35" s="549"/>
      <c r="M35" s="549"/>
      <c r="N35" s="556">
        <v>7</v>
      </c>
      <c r="O35" s="556">
        <v>1</v>
      </c>
      <c r="P35" s="553"/>
      <c r="Q35" s="549"/>
      <c r="R35" s="549"/>
      <c r="S35" s="549"/>
      <c r="T35" s="549"/>
      <c r="U35" s="549"/>
      <c r="V35" s="549"/>
      <c r="W35" s="549"/>
      <c r="X35" s="549"/>
      <c r="Y35" s="549"/>
      <c r="Z35" s="556">
        <v>1</v>
      </c>
      <c r="AA35" s="556">
        <v>1</v>
      </c>
      <c r="AB35" s="549"/>
      <c r="AC35" s="549"/>
      <c r="AD35" s="549"/>
      <c r="AE35" s="549"/>
      <c r="AF35" s="549"/>
      <c r="AG35" s="549"/>
      <c r="AH35" s="556">
        <v>1</v>
      </c>
      <c r="AI35" s="549"/>
      <c r="AJ35" s="549"/>
      <c r="AK35" s="556">
        <v>1</v>
      </c>
      <c r="AL35" s="549"/>
      <c r="AM35" s="549"/>
      <c r="AN35" s="549"/>
      <c r="AO35" s="549"/>
      <c r="AP35" s="549"/>
      <c r="AQ35" s="549"/>
      <c r="AR35" s="556">
        <v>41</v>
      </c>
      <c r="AS35" s="549"/>
      <c r="AT35" s="556">
        <v>3</v>
      </c>
      <c r="AU35" s="549"/>
      <c r="AV35" s="549"/>
      <c r="AW35" s="549"/>
      <c r="AX35" s="549"/>
      <c r="AY35" s="549"/>
      <c r="AZ35" s="549"/>
      <c r="BA35" s="549"/>
      <c r="BB35" s="549"/>
      <c r="BC35" s="549"/>
      <c r="BD35" s="549"/>
      <c r="BE35" s="549"/>
      <c r="BF35" s="549"/>
      <c r="BG35" s="549"/>
      <c r="BH35" s="549"/>
      <c r="BI35" s="549"/>
      <c r="BJ35" s="556">
        <v>49</v>
      </c>
      <c r="BK35" s="549"/>
      <c r="BL35" s="549"/>
      <c r="BM35" s="549"/>
      <c r="BN35" s="549"/>
      <c r="BO35" s="549"/>
      <c r="BP35" s="550">
        <f t="shared" si="0"/>
        <v>110</v>
      </c>
      <c r="BQ35" s="409">
        <f t="shared" si="1"/>
        <v>0</v>
      </c>
      <c r="BR35" s="404"/>
      <c r="BS35" s="405"/>
      <c r="BT35" s="405"/>
      <c r="BU35" s="405"/>
      <c r="BV35" s="405"/>
      <c r="BW35" s="405"/>
      <c r="BX35" s="405"/>
      <c r="BY35" s="405"/>
      <c r="BZ35" s="405"/>
      <c r="CA35" s="405"/>
      <c r="CB35" s="405"/>
      <c r="CC35" s="405"/>
      <c r="CD35" s="405"/>
      <c r="CE35" s="405"/>
      <c r="CF35" s="405"/>
      <c r="CG35" s="405"/>
      <c r="CH35" s="405"/>
      <c r="CI35" s="405"/>
      <c r="CJ35" s="405"/>
      <c r="CK35" s="405"/>
      <c r="CL35" s="405"/>
      <c r="CM35" s="405"/>
      <c r="CN35" s="405"/>
      <c r="CO35" s="411"/>
      <c r="CP35" s="411"/>
      <c r="CQ35" s="411"/>
    </row>
    <row r="36" spans="1:95" s="123" customFormat="1" ht="13.5" customHeight="1" x14ac:dyDescent="0.2">
      <c r="A36" s="125"/>
      <c r="B36" s="122"/>
      <c r="C36" s="354"/>
      <c r="D36" s="545"/>
      <c r="E36" s="546"/>
      <c r="F36" s="546"/>
      <c r="G36" s="546"/>
      <c r="H36" s="557">
        <v>3</v>
      </c>
      <c r="I36" s="546"/>
      <c r="J36" s="546"/>
      <c r="K36" s="546"/>
      <c r="L36" s="546"/>
      <c r="M36" s="546"/>
      <c r="N36" s="546"/>
      <c r="O36" s="546"/>
      <c r="P36" s="554"/>
      <c r="Q36" s="546"/>
      <c r="R36" s="546"/>
      <c r="S36" s="546"/>
      <c r="T36" s="557">
        <v>5</v>
      </c>
      <c r="U36" s="557">
        <v>2</v>
      </c>
      <c r="V36" s="546"/>
      <c r="W36" s="546"/>
      <c r="X36" s="546"/>
      <c r="Y36" s="546"/>
      <c r="Z36" s="557">
        <v>9</v>
      </c>
      <c r="AA36" s="557">
        <v>4</v>
      </c>
      <c r="AB36" s="546"/>
      <c r="AC36" s="546"/>
      <c r="AD36" s="546"/>
      <c r="AE36" s="546"/>
      <c r="AF36" s="546"/>
      <c r="AG36" s="557">
        <v>2</v>
      </c>
      <c r="AH36" s="546"/>
      <c r="AI36" s="546"/>
      <c r="AJ36" s="546"/>
      <c r="AK36" s="546"/>
      <c r="AL36" s="546"/>
      <c r="AM36" s="546"/>
      <c r="AN36" s="546"/>
      <c r="AO36" s="546"/>
      <c r="AP36" s="546"/>
      <c r="AQ36" s="546"/>
      <c r="AR36" s="557">
        <v>16</v>
      </c>
      <c r="AS36" s="546"/>
      <c r="AT36" s="557">
        <v>1</v>
      </c>
      <c r="AU36" s="546"/>
      <c r="AV36" s="546"/>
      <c r="AW36" s="546"/>
      <c r="AX36" s="546"/>
      <c r="AY36" s="546"/>
      <c r="AZ36" s="546"/>
      <c r="BA36" s="546"/>
      <c r="BB36" s="546"/>
      <c r="BC36" s="546"/>
      <c r="BD36" s="546"/>
      <c r="BE36" s="546"/>
      <c r="BF36" s="546"/>
      <c r="BG36" s="546"/>
      <c r="BH36" s="546"/>
      <c r="BI36" s="546"/>
      <c r="BJ36" s="557">
        <v>4</v>
      </c>
      <c r="BK36" s="546"/>
      <c r="BL36" s="546"/>
      <c r="BM36" s="546"/>
      <c r="BN36" s="546"/>
      <c r="BO36" s="546"/>
      <c r="BP36" s="547">
        <f t="shared" si="0"/>
        <v>46</v>
      </c>
      <c r="BQ36" s="410">
        <f t="shared" si="1"/>
        <v>0</v>
      </c>
      <c r="BR36" s="404"/>
      <c r="BS36" s="405"/>
      <c r="BT36" s="405"/>
      <c r="BU36" s="405"/>
      <c r="BV36" s="405"/>
      <c r="BW36" s="405"/>
      <c r="BX36" s="405"/>
      <c r="BY36" s="405"/>
      <c r="BZ36" s="405"/>
      <c r="CA36" s="405"/>
      <c r="CB36" s="405"/>
      <c r="CC36" s="405"/>
      <c r="CD36" s="405"/>
      <c r="CE36" s="405"/>
      <c r="CF36" s="405"/>
      <c r="CG36" s="405"/>
      <c r="CH36" s="405"/>
      <c r="CI36" s="405"/>
      <c r="CJ36" s="405"/>
      <c r="CK36" s="405"/>
      <c r="CL36" s="405"/>
      <c r="CM36" s="405"/>
      <c r="CN36" s="405"/>
      <c r="CO36" s="408"/>
      <c r="CP36" s="408"/>
      <c r="CQ36" s="408"/>
    </row>
    <row r="37" spans="1:95" ht="13.5" customHeight="1" x14ac:dyDescent="0.2">
      <c r="A37" s="118">
        <v>15</v>
      </c>
      <c r="B37" s="124" t="s">
        <v>15</v>
      </c>
      <c r="C37" s="353" t="s">
        <v>79</v>
      </c>
      <c r="D37" s="552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53"/>
      <c r="R37" s="549"/>
      <c r="S37" s="549"/>
      <c r="T37" s="556">
        <v>4</v>
      </c>
      <c r="U37" s="549"/>
      <c r="V37" s="549"/>
      <c r="W37" s="549"/>
      <c r="X37" s="549"/>
      <c r="Y37" s="549"/>
      <c r="Z37" s="556">
        <v>3</v>
      </c>
      <c r="AA37" s="556">
        <v>1</v>
      </c>
      <c r="AB37" s="549"/>
      <c r="AC37" s="549"/>
      <c r="AD37" s="549"/>
      <c r="AE37" s="549"/>
      <c r="AF37" s="556">
        <v>3</v>
      </c>
      <c r="AG37" s="556">
        <v>5</v>
      </c>
      <c r="AH37" s="549"/>
      <c r="AI37" s="549"/>
      <c r="AJ37" s="549"/>
      <c r="AK37" s="556">
        <v>1</v>
      </c>
      <c r="AL37" s="549"/>
      <c r="AM37" s="549"/>
      <c r="AN37" s="549"/>
      <c r="AO37" s="549"/>
      <c r="AP37" s="549"/>
      <c r="AQ37" s="549"/>
      <c r="AR37" s="556">
        <v>54</v>
      </c>
      <c r="AS37" s="549"/>
      <c r="AT37" s="556">
        <v>1</v>
      </c>
      <c r="AU37" s="549"/>
      <c r="AV37" s="549"/>
      <c r="AW37" s="549"/>
      <c r="AX37" s="549"/>
      <c r="AY37" s="549"/>
      <c r="AZ37" s="549"/>
      <c r="BA37" s="549"/>
      <c r="BB37" s="549"/>
      <c r="BC37" s="549"/>
      <c r="BD37" s="549"/>
      <c r="BE37" s="549"/>
      <c r="BF37" s="549"/>
      <c r="BG37" s="549"/>
      <c r="BH37" s="549"/>
      <c r="BI37" s="549"/>
      <c r="BJ37" s="556">
        <v>5</v>
      </c>
      <c r="BK37" s="549"/>
      <c r="BL37" s="549"/>
      <c r="BM37" s="549"/>
      <c r="BN37" s="556">
        <v>1</v>
      </c>
      <c r="BO37" s="556">
        <v>2</v>
      </c>
      <c r="BP37" s="550">
        <f t="shared" si="0"/>
        <v>80</v>
      </c>
      <c r="BQ37" s="409">
        <f t="shared" si="1"/>
        <v>0</v>
      </c>
      <c r="BR37" s="404"/>
      <c r="BS37" s="405"/>
      <c r="BT37" s="405"/>
      <c r="BU37" s="405"/>
      <c r="BV37" s="405"/>
      <c r="BW37" s="405"/>
      <c r="BX37" s="405"/>
      <c r="BY37" s="405"/>
      <c r="BZ37" s="405"/>
      <c r="CA37" s="405"/>
      <c r="CB37" s="405"/>
      <c r="CC37" s="405"/>
      <c r="CD37" s="405"/>
      <c r="CE37" s="405"/>
      <c r="CF37" s="405"/>
      <c r="CG37" s="405"/>
      <c r="CH37" s="405"/>
      <c r="CI37" s="405"/>
      <c r="CJ37" s="405"/>
      <c r="CK37" s="405"/>
      <c r="CL37" s="405"/>
      <c r="CM37" s="405"/>
      <c r="CN37" s="405"/>
      <c r="CO37" s="411"/>
      <c r="CP37" s="411"/>
      <c r="CQ37" s="411"/>
    </row>
    <row r="38" spans="1:95" s="123" customFormat="1" ht="13.5" customHeight="1" x14ac:dyDescent="0.2">
      <c r="A38" s="125"/>
      <c r="B38" s="133"/>
      <c r="C38" s="349"/>
      <c r="D38" s="545"/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46"/>
      <c r="P38" s="546"/>
      <c r="Q38" s="554"/>
      <c r="R38" s="546"/>
      <c r="S38" s="546"/>
      <c r="T38" s="557">
        <v>6</v>
      </c>
      <c r="U38" s="546"/>
      <c r="V38" s="546"/>
      <c r="W38" s="546"/>
      <c r="X38" s="546"/>
      <c r="Y38" s="546"/>
      <c r="Z38" s="557">
        <v>2</v>
      </c>
      <c r="AA38" s="546"/>
      <c r="AB38" s="546"/>
      <c r="AC38" s="546"/>
      <c r="AD38" s="546"/>
      <c r="AE38" s="546"/>
      <c r="AF38" s="557">
        <v>3</v>
      </c>
      <c r="AG38" s="557">
        <v>3</v>
      </c>
      <c r="AH38" s="546"/>
      <c r="AI38" s="546"/>
      <c r="AJ38" s="546"/>
      <c r="AK38" s="557">
        <v>1</v>
      </c>
      <c r="AL38" s="546"/>
      <c r="AM38" s="546"/>
      <c r="AN38" s="546"/>
      <c r="AO38" s="546"/>
      <c r="AP38" s="546"/>
      <c r="AQ38" s="546"/>
      <c r="AR38" s="557">
        <v>62</v>
      </c>
      <c r="AS38" s="546"/>
      <c r="AT38" s="546"/>
      <c r="AU38" s="546"/>
      <c r="AV38" s="546"/>
      <c r="AW38" s="546"/>
      <c r="AX38" s="546"/>
      <c r="AY38" s="546"/>
      <c r="AZ38" s="546"/>
      <c r="BA38" s="546"/>
      <c r="BB38" s="546"/>
      <c r="BC38" s="546"/>
      <c r="BD38" s="546"/>
      <c r="BE38" s="546"/>
      <c r="BF38" s="546"/>
      <c r="BG38" s="546"/>
      <c r="BH38" s="546"/>
      <c r="BI38" s="546"/>
      <c r="BJ38" s="557">
        <v>4</v>
      </c>
      <c r="BK38" s="546"/>
      <c r="BL38" s="546"/>
      <c r="BM38" s="546"/>
      <c r="BN38" s="546"/>
      <c r="BO38" s="546"/>
      <c r="BP38" s="547">
        <f t="shared" si="0"/>
        <v>81</v>
      </c>
      <c r="BQ38" s="410">
        <f t="shared" si="1"/>
        <v>0</v>
      </c>
      <c r="BR38" s="404"/>
      <c r="BS38" s="405"/>
      <c r="BT38" s="405"/>
      <c r="BU38" s="405"/>
      <c r="BV38" s="405"/>
      <c r="BW38" s="405"/>
      <c r="BX38" s="405"/>
      <c r="BY38" s="405"/>
      <c r="BZ38" s="405"/>
      <c r="CA38" s="405"/>
      <c r="CB38" s="405"/>
      <c r="CC38" s="405"/>
      <c r="CD38" s="405"/>
      <c r="CE38" s="405"/>
      <c r="CF38" s="405"/>
      <c r="CG38" s="405"/>
      <c r="CH38" s="405"/>
      <c r="CI38" s="405"/>
      <c r="CJ38" s="405"/>
      <c r="CK38" s="405"/>
      <c r="CL38" s="405"/>
      <c r="CM38" s="405"/>
      <c r="CN38" s="405"/>
      <c r="CO38" s="408"/>
      <c r="CP38" s="408"/>
      <c r="CQ38" s="408"/>
    </row>
    <row r="39" spans="1:95" ht="13.5" customHeight="1" x14ac:dyDescent="0.2">
      <c r="A39" s="118">
        <v>16</v>
      </c>
      <c r="B39" s="124" t="s">
        <v>132</v>
      </c>
      <c r="C39" s="353" t="s">
        <v>195</v>
      </c>
      <c r="D39" s="552"/>
      <c r="E39" s="549"/>
      <c r="F39" s="549"/>
      <c r="G39" s="549"/>
      <c r="H39" s="549"/>
      <c r="I39" s="549"/>
      <c r="J39" s="549"/>
      <c r="K39" s="549"/>
      <c r="L39" s="549"/>
      <c r="M39" s="549"/>
      <c r="N39" s="549"/>
      <c r="O39" s="549"/>
      <c r="P39" s="549"/>
      <c r="Q39" s="549"/>
      <c r="R39" s="553"/>
      <c r="S39" s="549"/>
      <c r="T39" s="549"/>
      <c r="U39" s="549"/>
      <c r="V39" s="549"/>
      <c r="W39" s="549"/>
      <c r="X39" s="549"/>
      <c r="Y39" s="549"/>
      <c r="Z39" s="549"/>
      <c r="AA39" s="549"/>
      <c r="AB39" s="549"/>
      <c r="AC39" s="549"/>
      <c r="AD39" s="549"/>
      <c r="AE39" s="549"/>
      <c r="AF39" s="549"/>
      <c r="AG39" s="549"/>
      <c r="AH39" s="549"/>
      <c r="AI39" s="549"/>
      <c r="AJ39" s="549"/>
      <c r="AK39" s="549"/>
      <c r="AL39" s="549"/>
      <c r="AM39" s="549"/>
      <c r="AN39" s="549"/>
      <c r="AO39" s="549"/>
      <c r="AP39" s="549"/>
      <c r="AQ39" s="549"/>
      <c r="AR39" s="556">
        <v>7</v>
      </c>
      <c r="AS39" s="549"/>
      <c r="AT39" s="549"/>
      <c r="AU39" s="549"/>
      <c r="AV39" s="549"/>
      <c r="AW39" s="549"/>
      <c r="AX39" s="549"/>
      <c r="AY39" s="549"/>
      <c r="AZ39" s="549"/>
      <c r="BA39" s="549"/>
      <c r="BB39" s="549"/>
      <c r="BC39" s="549"/>
      <c r="BD39" s="549"/>
      <c r="BE39" s="549"/>
      <c r="BF39" s="549"/>
      <c r="BG39" s="549"/>
      <c r="BH39" s="549"/>
      <c r="BI39" s="549"/>
      <c r="BJ39" s="549"/>
      <c r="BK39" s="549"/>
      <c r="BL39" s="549"/>
      <c r="BM39" s="549"/>
      <c r="BN39" s="549"/>
      <c r="BO39" s="549"/>
      <c r="BP39" s="547">
        <f t="shared" si="0"/>
        <v>7</v>
      </c>
      <c r="BQ39" s="409">
        <f>SUM(BS39:CN39)</f>
        <v>0</v>
      </c>
      <c r="BR39" s="404"/>
      <c r="BS39" s="405"/>
      <c r="BT39" s="405"/>
      <c r="BU39" s="405"/>
      <c r="BV39" s="405"/>
      <c r="BW39" s="405"/>
      <c r="BX39" s="405"/>
      <c r="BY39" s="405"/>
      <c r="BZ39" s="405"/>
      <c r="CA39" s="405"/>
      <c r="CB39" s="405"/>
      <c r="CC39" s="405"/>
      <c r="CD39" s="405"/>
      <c r="CE39" s="405"/>
      <c r="CF39" s="405"/>
      <c r="CG39" s="405"/>
      <c r="CH39" s="405"/>
      <c r="CI39" s="405"/>
      <c r="CJ39" s="405"/>
      <c r="CK39" s="405"/>
      <c r="CL39" s="405"/>
      <c r="CM39" s="405"/>
      <c r="CN39" s="405"/>
      <c r="CO39" s="411"/>
      <c r="CP39" s="411"/>
      <c r="CQ39" s="411"/>
    </row>
    <row r="40" spans="1:95" s="123" customFormat="1" ht="13.5" customHeight="1" x14ac:dyDescent="0.2">
      <c r="A40" s="125"/>
      <c r="B40" s="122"/>
      <c r="C40" s="349"/>
      <c r="D40" s="558">
        <v>1</v>
      </c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  <c r="Q40" s="546"/>
      <c r="R40" s="554"/>
      <c r="S40" s="546"/>
      <c r="T40" s="546"/>
      <c r="U40" s="546"/>
      <c r="V40" s="546"/>
      <c r="W40" s="546"/>
      <c r="X40" s="546"/>
      <c r="Y40" s="546"/>
      <c r="Z40" s="546"/>
      <c r="AA40" s="546"/>
      <c r="AB40" s="546"/>
      <c r="AC40" s="546"/>
      <c r="AD40" s="546"/>
      <c r="AE40" s="546"/>
      <c r="AF40" s="546"/>
      <c r="AG40" s="546"/>
      <c r="AH40" s="546"/>
      <c r="AI40" s="546"/>
      <c r="AJ40" s="546"/>
      <c r="AK40" s="546"/>
      <c r="AL40" s="546"/>
      <c r="AM40" s="546"/>
      <c r="AN40" s="546"/>
      <c r="AO40" s="546"/>
      <c r="AP40" s="546"/>
      <c r="AQ40" s="546"/>
      <c r="AR40" s="557">
        <v>2</v>
      </c>
      <c r="AS40" s="546"/>
      <c r="AT40" s="546"/>
      <c r="AU40" s="546"/>
      <c r="AV40" s="546"/>
      <c r="AW40" s="546"/>
      <c r="AX40" s="546"/>
      <c r="AY40" s="546"/>
      <c r="AZ40" s="546"/>
      <c r="BA40" s="546"/>
      <c r="BB40" s="546"/>
      <c r="BC40" s="546"/>
      <c r="BD40" s="546"/>
      <c r="BE40" s="546"/>
      <c r="BF40" s="546"/>
      <c r="BG40" s="546"/>
      <c r="BH40" s="546"/>
      <c r="BI40" s="546"/>
      <c r="BJ40" s="546"/>
      <c r="BK40" s="546"/>
      <c r="BL40" s="546"/>
      <c r="BM40" s="546"/>
      <c r="BN40" s="546"/>
      <c r="BO40" s="546"/>
      <c r="BP40" s="547">
        <f t="shared" si="0"/>
        <v>3</v>
      </c>
      <c r="BQ40" s="410">
        <f>SUM(BS40:CN40)</f>
        <v>0</v>
      </c>
      <c r="BR40" s="404"/>
      <c r="BS40" s="405"/>
      <c r="BT40" s="405"/>
      <c r="BU40" s="405"/>
      <c r="BV40" s="405"/>
      <c r="BW40" s="405"/>
      <c r="BX40" s="405"/>
      <c r="BY40" s="405"/>
      <c r="BZ40" s="405"/>
      <c r="CA40" s="405"/>
      <c r="CB40" s="405"/>
      <c r="CC40" s="405"/>
      <c r="CD40" s="405"/>
      <c r="CE40" s="405"/>
      <c r="CF40" s="405"/>
      <c r="CG40" s="405"/>
      <c r="CH40" s="405"/>
      <c r="CI40" s="405"/>
      <c r="CJ40" s="405"/>
      <c r="CK40" s="405"/>
      <c r="CL40" s="405"/>
      <c r="CM40" s="405"/>
      <c r="CN40" s="405"/>
      <c r="CO40" s="408"/>
      <c r="CP40" s="408"/>
      <c r="CQ40" s="408"/>
    </row>
    <row r="41" spans="1:95" ht="13.5" customHeight="1" x14ac:dyDescent="0.2">
      <c r="A41" s="120">
        <v>17</v>
      </c>
      <c r="B41" s="124" t="s">
        <v>16</v>
      </c>
      <c r="C41" s="353" t="s">
        <v>333</v>
      </c>
      <c r="D41" s="552"/>
      <c r="E41" s="549"/>
      <c r="F41" s="549"/>
      <c r="G41" s="549"/>
      <c r="H41" s="549"/>
      <c r="I41" s="549"/>
      <c r="J41" s="549"/>
      <c r="K41" s="549"/>
      <c r="L41" s="549"/>
      <c r="M41" s="549"/>
      <c r="N41" s="549"/>
      <c r="O41" s="549"/>
      <c r="P41" s="549"/>
      <c r="Q41" s="549"/>
      <c r="R41" s="549"/>
      <c r="S41" s="553"/>
      <c r="T41" s="556">
        <v>4</v>
      </c>
      <c r="U41" s="549"/>
      <c r="V41" s="549"/>
      <c r="W41" s="549"/>
      <c r="X41" s="549"/>
      <c r="Y41" s="549"/>
      <c r="Z41" s="549"/>
      <c r="AA41" s="549"/>
      <c r="AB41" s="549"/>
      <c r="AC41" s="549"/>
      <c r="AD41" s="549"/>
      <c r="AE41" s="549"/>
      <c r="AF41" s="549"/>
      <c r="AG41" s="549"/>
      <c r="AH41" s="549"/>
      <c r="AI41" s="549"/>
      <c r="AJ41" s="549"/>
      <c r="AK41" s="549"/>
      <c r="AL41" s="549"/>
      <c r="AM41" s="549"/>
      <c r="AN41" s="549"/>
      <c r="AO41" s="549"/>
      <c r="AP41" s="549"/>
      <c r="AQ41" s="549"/>
      <c r="AR41" s="556">
        <v>1</v>
      </c>
      <c r="AS41" s="549"/>
      <c r="AT41" s="549"/>
      <c r="AU41" s="549"/>
      <c r="AV41" s="549"/>
      <c r="AW41" s="556">
        <v>19</v>
      </c>
      <c r="AX41" s="549"/>
      <c r="AY41" s="549"/>
      <c r="AZ41" s="549"/>
      <c r="BA41" s="549"/>
      <c r="BB41" s="549"/>
      <c r="BC41" s="549"/>
      <c r="BD41" s="549"/>
      <c r="BE41" s="549"/>
      <c r="BF41" s="549"/>
      <c r="BG41" s="556">
        <v>1</v>
      </c>
      <c r="BH41" s="549"/>
      <c r="BI41" s="549"/>
      <c r="BJ41" s="549"/>
      <c r="BK41" s="549"/>
      <c r="BL41" s="549"/>
      <c r="BM41" s="549"/>
      <c r="BN41" s="549"/>
      <c r="BO41" s="549"/>
      <c r="BP41" s="550">
        <f t="shared" si="0"/>
        <v>25</v>
      </c>
      <c r="BQ41" s="409">
        <f t="shared" si="1"/>
        <v>0</v>
      </c>
      <c r="BR41" s="404"/>
      <c r="BS41" s="405"/>
      <c r="BT41" s="405"/>
      <c r="BU41" s="405"/>
      <c r="BV41" s="405"/>
      <c r="BW41" s="405"/>
      <c r="BX41" s="405"/>
      <c r="BY41" s="405"/>
      <c r="BZ41" s="405"/>
      <c r="CA41" s="405"/>
      <c r="CB41" s="405"/>
      <c r="CC41" s="405"/>
      <c r="CD41" s="405"/>
      <c r="CE41" s="405"/>
      <c r="CF41" s="405"/>
      <c r="CG41" s="405"/>
      <c r="CH41" s="405"/>
      <c r="CI41" s="405"/>
      <c r="CJ41" s="405"/>
      <c r="CK41" s="405"/>
      <c r="CL41" s="405"/>
      <c r="CM41" s="405"/>
      <c r="CN41" s="405"/>
      <c r="CO41" s="411"/>
      <c r="CP41" s="411"/>
      <c r="CQ41" s="411"/>
    </row>
    <row r="42" spans="1:95" s="123" customFormat="1" ht="13.5" customHeight="1" x14ac:dyDescent="0.2">
      <c r="B42" s="122"/>
      <c r="C42" s="349" t="s">
        <v>334</v>
      </c>
      <c r="D42" s="545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  <c r="Q42" s="546"/>
      <c r="R42" s="546"/>
      <c r="S42" s="554"/>
      <c r="T42" s="557">
        <v>2</v>
      </c>
      <c r="U42" s="546"/>
      <c r="V42" s="546"/>
      <c r="W42" s="546"/>
      <c r="X42" s="546"/>
      <c r="Y42" s="546"/>
      <c r="Z42" s="546"/>
      <c r="AA42" s="546"/>
      <c r="AB42" s="546"/>
      <c r="AC42" s="546"/>
      <c r="AD42" s="546"/>
      <c r="AE42" s="546"/>
      <c r="AF42" s="546"/>
      <c r="AG42" s="546"/>
      <c r="AH42" s="546"/>
      <c r="AI42" s="546"/>
      <c r="AJ42" s="546"/>
      <c r="AK42" s="546"/>
      <c r="AL42" s="546"/>
      <c r="AM42" s="546"/>
      <c r="AN42" s="546"/>
      <c r="AO42" s="546"/>
      <c r="AP42" s="546"/>
      <c r="AQ42" s="546"/>
      <c r="AR42" s="557">
        <v>2</v>
      </c>
      <c r="AS42" s="546"/>
      <c r="AT42" s="546"/>
      <c r="AU42" s="546"/>
      <c r="AV42" s="546"/>
      <c r="AW42" s="557">
        <v>3</v>
      </c>
      <c r="AX42" s="546"/>
      <c r="AY42" s="546"/>
      <c r="AZ42" s="546"/>
      <c r="BA42" s="546"/>
      <c r="BB42" s="546"/>
      <c r="BC42" s="546"/>
      <c r="BD42" s="546"/>
      <c r="BE42" s="546"/>
      <c r="BF42" s="546"/>
      <c r="BG42" s="557">
        <v>1</v>
      </c>
      <c r="BH42" s="546"/>
      <c r="BI42" s="546"/>
      <c r="BJ42" s="546"/>
      <c r="BK42" s="546"/>
      <c r="BL42" s="546"/>
      <c r="BM42" s="546"/>
      <c r="BN42" s="546"/>
      <c r="BO42" s="546"/>
      <c r="BP42" s="547">
        <f t="shared" si="0"/>
        <v>8</v>
      </c>
      <c r="BQ42" s="410">
        <f t="shared" si="1"/>
        <v>0</v>
      </c>
      <c r="BR42" s="404"/>
      <c r="BS42" s="405"/>
      <c r="BT42" s="405"/>
      <c r="BU42" s="405"/>
      <c r="BV42" s="405"/>
      <c r="BW42" s="405"/>
      <c r="BX42" s="405"/>
      <c r="BY42" s="405"/>
      <c r="BZ42" s="405"/>
      <c r="CA42" s="405"/>
      <c r="CB42" s="405"/>
      <c r="CC42" s="405"/>
      <c r="CD42" s="405"/>
      <c r="CE42" s="405"/>
      <c r="CF42" s="405"/>
      <c r="CG42" s="405"/>
      <c r="CH42" s="405"/>
      <c r="CI42" s="405"/>
      <c r="CJ42" s="405"/>
      <c r="CK42" s="405"/>
      <c r="CL42" s="405"/>
      <c r="CM42" s="405"/>
      <c r="CN42" s="405"/>
      <c r="CO42" s="408"/>
      <c r="CP42" s="408"/>
      <c r="CQ42" s="408"/>
    </row>
    <row r="43" spans="1:95" s="120" customFormat="1" ht="13.5" customHeight="1" x14ac:dyDescent="0.2">
      <c r="A43" s="118">
        <v>18</v>
      </c>
      <c r="B43" s="124" t="s">
        <v>17</v>
      </c>
      <c r="C43" s="350" t="s">
        <v>146</v>
      </c>
      <c r="D43" s="552"/>
      <c r="E43" s="549"/>
      <c r="F43" s="549"/>
      <c r="G43" s="549"/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S43" s="549"/>
      <c r="T43" s="553"/>
      <c r="U43" s="549"/>
      <c r="V43" s="549"/>
      <c r="W43" s="549"/>
      <c r="X43" s="549"/>
      <c r="Y43" s="549"/>
      <c r="Z43" s="549"/>
      <c r="AA43" s="549"/>
      <c r="AB43" s="549"/>
      <c r="AC43" s="549"/>
      <c r="AD43" s="549"/>
      <c r="AE43" s="549"/>
      <c r="AF43" s="549"/>
      <c r="AG43" s="556">
        <v>2</v>
      </c>
      <c r="AH43" s="549"/>
      <c r="AI43" s="549"/>
      <c r="AJ43" s="549"/>
      <c r="AK43" s="549"/>
      <c r="AL43" s="549"/>
      <c r="AM43" s="549"/>
      <c r="AN43" s="549"/>
      <c r="AO43" s="549"/>
      <c r="AP43" s="549"/>
      <c r="AQ43" s="549"/>
      <c r="AR43" s="556">
        <v>10</v>
      </c>
      <c r="AS43" s="549"/>
      <c r="AT43" s="549"/>
      <c r="AU43" s="549"/>
      <c r="AV43" s="549"/>
      <c r="AW43" s="556">
        <v>4</v>
      </c>
      <c r="AX43" s="549"/>
      <c r="AY43" s="549"/>
      <c r="AZ43" s="549"/>
      <c r="BA43" s="549"/>
      <c r="BB43" s="549"/>
      <c r="BC43" s="549"/>
      <c r="BD43" s="549"/>
      <c r="BE43" s="549"/>
      <c r="BF43" s="549"/>
      <c r="BG43" s="549"/>
      <c r="BH43" s="549"/>
      <c r="BI43" s="549"/>
      <c r="BJ43" s="549"/>
      <c r="BK43" s="549"/>
      <c r="BL43" s="549"/>
      <c r="BM43" s="549"/>
      <c r="BN43" s="549"/>
      <c r="BO43" s="549"/>
      <c r="BP43" s="550">
        <f t="shared" si="0"/>
        <v>16</v>
      </c>
      <c r="BQ43" s="409">
        <f t="shared" si="1"/>
        <v>0</v>
      </c>
      <c r="BR43" s="404"/>
      <c r="BS43" s="405"/>
      <c r="BT43" s="405"/>
      <c r="BU43" s="405"/>
      <c r="BV43" s="405"/>
      <c r="BW43" s="405"/>
      <c r="BX43" s="405"/>
      <c r="BY43" s="405"/>
      <c r="BZ43" s="405"/>
      <c r="CA43" s="405"/>
      <c r="CB43" s="405"/>
      <c r="CC43" s="405"/>
      <c r="CD43" s="405"/>
      <c r="CE43" s="405"/>
      <c r="CF43" s="405"/>
      <c r="CG43" s="405"/>
      <c r="CH43" s="405"/>
      <c r="CI43" s="405"/>
      <c r="CJ43" s="405"/>
      <c r="CK43" s="405"/>
      <c r="CL43" s="405"/>
      <c r="CM43" s="405"/>
      <c r="CN43" s="405"/>
      <c r="CO43" s="406"/>
      <c r="CP43" s="406"/>
      <c r="CQ43" s="406"/>
    </row>
    <row r="44" spans="1:95" s="123" customFormat="1" ht="13.5" customHeight="1" x14ac:dyDescent="0.2">
      <c r="A44" s="125"/>
      <c r="B44" s="122"/>
      <c r="C44" s="349" t="s">
        <v>147</v>
      </c>
      <c r="D44" s="545"/>
      <c r="E44" s="546"/>
      <c r="F44" s="546"/>
      <c r="G44" s="546"/>
      <c r="H44" s="546"/>
      <c r="I44" s="546"/>
      <c r="J44" s="546"/>
      <c r="K44" s="546"/>
      <c r="L44" s="546"/>
      <c r="M44" s="546"/>
      <c r="N44" s="557">
        <v>1</v>
      </c>
      <c r="O44" s="546"/>
      <c r="P44" s="546"/>
      <c r="Q44" s="546"/>
      <c r="R44" s="546"/>
      <c r="S44" s="546"/>
      <c r="T44" s="554"/>
      <c r="U44" s="546"/>
      <c r="V44" s="546"/>
      <c r="W44" s="546"/>
      <c r="X44" s="546"/>
      <c r="Y44" s="546"/>
      <c r="Z44" s="546"/>
      <c r="AA44" s="546"/>
      <c r="AB44" s="546"/>
      <c r="AC44" s="546"/>
      <c r="AD44" s="546"/>
      <c r="AE44" s="546"/>
      <c r="AF44" s="546"/>
      <c r="AG44" s="546"/>
      <c r="AH44" s="546"/>
      <c r="AI44" s="546"/>
      <c r="AJ44" s="546"/>
      <c r="AK44" s="546"/>
      <c r="AL44" s="546"/>
      <c r="AM44" s="546"/>
      <c r="AN44" s="546"/>
      <c r="AO44" s="546"/>
      <c r="AP44" s="546"/>
      <c r="AQ44" s="546"/>
      <c r="AR44" s="557">
        <v>1</v>
      </c>
      <c r="AS44" s="546"/>
      <c r="AT44" s="546"/>
      <c r="AU44" s="546"/>
      <c r="AV44" s="546"/>
      <c r="AW44" s="546"/>
      <c r="AX44" s="546"/>
      <c r="AY44" s="546"/>
      <c r="AZ44" s="546"/>
      <c r="BA44" s="546"/>
      <c r="BB44" s="546"/>
      <c r="BC44" s="557">
        <v>2</v>
      </c>
      <c r="BD44" s="546"/>
      <c r="BE44" s="546"/>
      <c r="BF44" s="546"/>
      <c r="BG44" s="546"/>
      <c r="BH44" s="546"/>
      <c r="BI44" s="546"/>
      <c r="BJ44" s="546"/>
      <c r="BK44" s="546"/>
      <c r="BL44" s="546"/>
      <c r="BM44" s="546"/>
      <c r="BN44" s="546"/>
      <c r="BO44" s="546"/>
      <c r="BP44" s="547">
        <f t="shared" si="0"/>
        <v>4</v>
      </c>
      <c r="BQ44" s="410">
        <f t="shared" si="1"/>
        <v>0</v>
      </c>
      <c r="BR44" s="404"/>
      <c r="BS44" s="405"/>
      <c r="BT44" s="405"/>
      <c r="BU44" s="405"/>
      <c r="BV44" s="405"/>
      <c r="BW44" s="405"/>
      <c r="BX44" s="405"/>
      <c r="BY44" s="405"/>
      <c r="BZ44" s="405"/>
      <c r="CA44" s="405"/>
      <c r="CB44" s="405"/>
      <c r="CC44" s="405"/>
      <c r="CD44" s="405"/>
      <c r="CE44" s="405"/>
      <c r="CF44" s="405"/>
      <c r="CG44" s="405"/>
      <c r="CH44" s="405"/>
      <c r="CI44" s="405"/>
      <c r="CJ44" s="405"/>
      <c r="CK44" s="405"/>
      <c r="CL44" s="405"/>
      <c r="CM44" s="405"/>
      <c r="CN44" s="405"/>
      <c r="CO44" s="408"/>
      <c r="CP44" s="408"/>
      <c r="CQ44" s="408"/>
    </row>
    <row r="45" spans="1:95" s="120" customFormat="1" ht="13.5" customHeight="1" x14ac:dyDescent="0.2">
      <c r="A45" s="118">
        <v>19</v>
      </c>
      <c r="B45" s="124" t="s">
        <v>18</v>
      </c>
      <c r="C45" s="350" t="s">
        <v>148</v>
      </c>
      <c r="D45" s="552"/>
      <c r="E45" s="549"/>
      <c r="F45" s="549"/>
      <c r="G45" s="549"/>
      <c r="H45" s="549"/>
      <c r="I45" s="549"/>
      <c r="J45" s="549"/>
      <c r="K45" s="549"/>
      <c r="L45" s="549"/>
      <c r="M45" s="549"/>
      <c r="N45" s="549"/>
      <c r="O45" s="549"/>
      <c r="P45" s="549"/>
      <c r="Q45" s="549"/>
      <c r="R45" s="549"/>
      <c r="S45" s="549"/>
      <c r="T45" s="556">
        <v>1</v>
      </c>
      <c r="U45" s="553"/>
      <c r="V45" s="549"/>
      <c r="W45" s="549"/>
      <c r="X45" s="549"/>
      <c r="Y45" s="549"/>
      <c r="Z45" s="549"/>
      <c r="AA45" s="549"/>
      <c r="AB45" s="549"/>
      <c r="AC45" s="549"/>
      <c r="AD45" s="549"/>
      <c r="AE45" s="549"/>
      <c r="AF45" s="549"/>
      <c r="AG45" s="549"/>
      <c r="AH45" s="549"/>
      <c r="AI45" s="549"/>
      <c r="AJ45" s="549"/>
      <c r="AK45" s="549"/>
      <c r="AL45" s="549"/>
      <c r="AM45" s="549"/>
      <c r="AN45" s="549"/>
      <c r="AO45" s="549"/>
      <c r="AP45" s="549"/>
      <c r="AQ45" s="549"/>
      <c r="AR45" s="549"/>
      <c r="AS45" s="549"/>
      <c r="AT45" s="549"/>
      <c r="AU45" s="549"/>
      <c r="AV45" s="549"/>
      <c r="AW45" s="549"/>
      <c r="AX45" s="549"/>
      <c r="AY45" s="549"/>
      <c r="AZ45" s="549"/>
      <c r="BA45" s="549"/>
      <c r="BB45" s="549"/>
      <c r="BC45" s="549"/>
      <c r="BD45" s="549"/>
      <c r="BE45" s="549"/>
      <c r="BF45" s="549"/>
      <c r="BG45" s="549"/>
      <c r="BH45" s="549"/>
      <c r="BI45" s="549"/>
      <c r="BJ45" s="549"/>
      <c r="BK45" s="549"/>
      <c r="BL45" s="549"/>
      <c r="BM45" s="549"/>
      <c r="BN45" s="549"/>
      <c r="BO45" s="549"/>
      <c r="BP45" s="550">
        <f t="shared" si="0"/>
        <v>1</v>
      </c>
      <c r="BQ45" s="409">
        <f t="shared" si="1"/>
        <v>0</v>
      </c>
      <c r="BR45" s="404"/>
      <c r="BS45" s="405"/>
      <c r="BT45" s="405"/>
      <c r="BU45" s="405"/>
      <c r="BV45" s="405"/>
      <c r="BW45" s="405"/>
      <c r="BX45" s="405"/>
      <c r="BY45" s="405"/>
      <c r="BZ45" s="405"/>
      <c r="CA45" s="405"/>
      <c r="CB45" s="405"/>
      <c r="CC45" s="405"/>
      <c r="CD45" s="405"/>
      <c r="CE45" s="405"/>
      <c r="CF45" s="405"/>
      <c r="CG45" s="405"/>
      <c r="CH45" s="405"/>
      <c r="CI45" s="405"/>
      <c r="CJ45" s="405"/>
      <c r="CK45" s="405"/>
      <c r="CL45" s="405"/>
      <c r="CM45" s="405"/>
      <c r="CN45" s="405"/>
      <c r="CO45" s="406"/>
      <c r="CP45" s="406"/>
      <c r="CQ45" s="406"/>
    </row>
    <row r="46" spans="1:95" s="123" customFormat="1" ht="13.5" customHeight="1" x14ac:dyDescent="0.2">
      <c r="A46" s="125"/>
      <c r="B46" s="122"/>
      <c r="C46" s="349" t="s">
        <v>19</v>
      </c>
      <c r="D46" s="545"/>
      <c r="E46" s="546"/>
      <c r="F46" s="546"/>
      <c r="G46" s="546"/>
      <c r="H46" s="546"/>
      <c r="I46" s="546"/>
      <c r="J46" s="546"/>
      <c r="K46" s="546"/>
      <c r="L46" s="546"/>
      <c r="M46" s="546"/>
      <c r="N46" s="546"/>
      <c r="O46" s="546"/>
      <c r="P46" s="546"/>
      <c r="Q46" s="546"/>
      <c r="R46" s="546"/>
      <c r="S46" s="546"/>
      <c r="T46" s="557">
        <v>1</v>
      </c>
      <c r="U46" s="554"/>
      <c r="V46" s="546"/>
      <c r="W46" s="546"/>
      <c r="X46" s="546"/>
      <c r="Y46" s="546"/>
      <c r="Z46" s="546"/>
      <c r="AA46" s="546"/>
      <c r="AB46" s="546"/>
      <c r="AC46" s="546"/>
      <c r="AD46" s="546"/>
      <c r="AE46" s="546"/>
      <c r="AF46" s="546"/>
      <c r="AG46" s="546"/>
      <c r="AH46" s="546"/>
      <c r="AI46" s="546"/>
      <c r="AJ46" s="546"/>
      <c r="AK46" s="546"/>
      <c r="AL46" s="546"/>
      <c r="AM46" s="546"/>
      <c r="AN46" s="546"/>
      <c r="AO46" s="546"/>
      <c r="AP46" s="546"/>
      <c r="AQ46" s="546"/>
      <c r="AR46" s="546"/>
      <c r="AS46" s="546"/>
      <c r="AT46" s="546"/>
      <c r="AU46" s="546"/>
      <c r="AV46" s="546"/>
      <c r="AW46" s="546"/>
      <c r="AX46" s="546"/>
      <c r="AY46" s="546"/>
      <c r="AZ46" s="546"/>
      <c r="BA46" s="546"/>
      <c r="BB46" s="546"/>
      <c r="BC46" s="546"/>
      <c r="BD46" s="546"/>
      <c r="BE46" s="546"/>
      <c r="BF46" s="546"/>
      <c r="BG46" s="546"/>
      <c r="BH46" s="546"/>
      <c r="BI46" s="546"/>
      <c r="BJ46" s="546"/>
      <c r="BK46" s="546"/>
      <c r="BL46" s="546"/>
      <c r="BM46" s="546"/>
      <c r="BN46" s="546"/>
      <c r="BO46" s="546"/>
      <c r="BP46" s="547">
        <f t="shared" si="0"/>
        <v>1</v>
      </c>
      <c r="BQ46" s="410">
        <f t="shared" si="1"/>
        <v>0</v>
      </c>
      <c r="BR46" s="404"/>
      <c r="BS46" s="405"/>
      <c r="BT46" s="405"/>
      <c r="BU46" s="405"/>
      <c r="BV46" s="405"/>
      <c r="BW46" s="405"/>
      <c r="BX46" s="405"/>
      <c r="BY46" s="405"/>
      <c r="BZ46" s="405"/>
      <c r="CA46" s="405"/>
      <c r="CB46" s="405"/>
      <c r="CC46" s="405"/>
      <c r="CD46" s="405"/>
      <c r="CE46" s="405"/>
      <c r="CF46" s="405"/>
      <c r="CG46" s="405"/>
      <c r="CH46" s="405"/>
      <c r="CI46" s="405"/>
      <c r="CJ46" s="405"/>
      <c r="CK46" s="405"/>
      <c r="CL46" s="405"/>
      <c r="CM46" s="405"/>
      <c r="CN46" s="405"/>
      <c r="CO46" s="408"/>
      <c r="CP46" s="408"/>
      <c r="CQ46" s="408"/>
    </row>
    <row r="47" spans="1:95" s="120" customFormat="1" ht="13.5" customHeight="1" x14ac:dyDescent="0.2">
      <c r="A47" s="118">
        <v>20</v>
      </c>
      <c r="B47" s="124" t="s">
        <v>181</v>
      </c>
      <c r="C47" s="350" t="s">
        <v>192</v>
      </c>
      <c r="D47" s="552"/>
      <c r="E47" s="549"/>
      <c r="F47" s="549"/>
      <c r="G47" s="549"/>
      <c r="H47" s="549"/>
      <c r="I47" s="549"/>
      <c r="J47" s="549"/>
      <c r="K47" s="549"/>
      <c r="L47" s="549"/>
      <c r="M47" s="549"/>
      <c r="N47" s="549"/>
      <c r="O47" s="549"/>
      <c r="P47" s="549"/>
      <c r="Q47" s="549"/>
      <c r="R47" s="549"/>
      <c r="S47" s="549"/>
      <c r="T47" s="549"/>
      <c r="U47" s="549"/>
      <c r="V47" s="559"/>
      <c r="W47" s="549"/>
      <c r="X47" s="549"/>
      <c r="Y47" s="549"/>
      <c r="Z47" s="549"/>
      <c r="AA47" s="549"/>
      <c r="AB47" s="549"/>
      <c r="AC47" s="549"/>
      <c r="AD47" s="549"/>
      <c r="AE47" s="549"/>
      <c r="AF47" s="549"/>
      <c r="AG47" s="549"/>
      <c r="AH47" s="549"/>
      <c r="AI47" s="549"/>
      <c r="AJ47" s="549"/>
      <c r="AK47" s="549"/>
      <c r="AL47" s="549"/>
      <c r="AM47" s="549"/>
      <c r="AN47" s="549"/>
      <c r="AO47" s="549"/>
      <c r="AP47" s="549"/>
      <c r="AQ47" s="549"/>
      <c r="AR47" s="549"/>
      <c r="AS47" s="549"/>
      <c r="AT47" s="549"/>
      <c r="AU47" s="549"/>
      <c r="AV47" s="549"/>
      <c r="AW47" s="549"/>
      <c r="AX47" s="549"/>
      <c r="AY47" s="549"/>
      <c r="AZ47" s="549"/>
      <c r="BA47" s="549"/>
      <c r="BB47" s="549"/>
      <c r="BC47" s="549"/>
      <c r="BD47" s="549"/>
      <c r="BE47" s="549"/>
      <c r="BF47" s="549"/>
      <c r="BG47" s="549"/>
      <c r="BH47" s="549"/>
      <c r="BI47" s="549"/>
      <c r="BJ47" s="549"/>
      <c r="BK47" s="549"/>
      <c r="BL47" s="549"/>
      <c r="BM47" s="549"/>
      <c r="BN47" s="549"/>
      <c r="BO47" s="549"/>
      <c r="BP47" s="547">
        <f t="shared" si="0"/>
        <v>0</v>
      </c>
      <c r="BQ47" s="409">
        <f t="shared" si="1"/>
        <v>0</v>
      </c>
      <c r="BR47" s="404"/>
      <c r="BS47" s="405"/>
      <c r="BT47" s="405"/>
      <c r="BU47" s="405"/>
      <c r="BV47" s="405"/>
      <c r="BW47" s="405"/>
      <c r="BX47" s="405"/>
      <c r="BY47" s="405"/>
      <c r="BZ47" s="405"/>
      <c r="CA47" s="405"/>
      <c r="CB47" s="405"/>
      <c r="CC47" s="405"/>
      <c r="CD47" s="405"/>
      <c r="CE47" s="405"/>
      <c r="CF47" s="405"/>
      <c r="CG47" s="405"/>
      <c r="CH47" s="405"/>
      <c r="CI47" s="405"/>
      <c r="CJ47" s="405"/>
      <c r="CK47" s="405"/>
      <c r="CL47" s="405"/>
      <c r="CM47" s="405"/>
      <c r="CN47" s="405"/>
      <c r="CO47" s="406"/>
      <c r="CP47" s="406"/>
      <c r="CQ47" s="406"/>
    </row>
    <row r="48" spans="1:95" s="123" customFormat="1" ht="13.5" customHeight="1" x14ac:dyDescent="0.2">
      <c r="A48" s="125"/>
      <c r="B48" s="122"/>
      <c r="C48" s="349"/>
      <c r="D48" s="545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  <c r="U48" s="546"/>
      <c r="V48" s="560"/>
      <c r="W48" s="546"/>
      <c r="X48" s="546"/>
      <c r="Y48" s="546"/>
      <c r="Z48" s="546"/>
      <c r="AA48" s="546"/>
      <c r="AB48" s="546"/>
      <c r="AC48" s="546"/>
      <c r="AD48" s="546"/>
      <c r="AE48" s="546"/>
      <c r="AF48" s="546"/>
      <c r="AG48" s="546"/>
      <c r="AH48" s="546"/>
      <c r="AI48" s="546"/>
      <c r="AJ48" s="546"/>
      <c r="AK48" s="546"/>
      <c r="AL48" s="546"/>
      <c r="AM48" s="546"/>
      <c r="AN48" s="546"/>
      <c r="AO48" s="546"/>
      <c r="AP48" s="546"/>
      <c r="AQ48" s="546"/>
      <c r="AR48" s="546"/>
      <c r="AS48" s="546"/>
      <c r="AT48" s="546"/>
      <c r="AU48" s="546"/>
      <c r="AV48" s="546"/>
      <c r="AW48" s="546"/>
      <c r="AX48" s="546"/>
      <c r="AY48" s="546"/>
      <c r="AZ48" s="546"/>
      <c r="BA48" s="546"/>
      <c r="BB48" s="546"/>
      <c r="BC48" s="546"/>
      <c r="BD48" s="546"/>
      <c r="BE48" s="546"/>
      <c r="BF48" s="546"/>
      <c r="BG48" s="546"/>
      <c r="BH48" s="546"/>
      <c r="BI48" s="546"/>
      <c r="BJ48" s="546"/>
      <c r="BK48" s="546"/>
      <c r="BL48" s="546"/>
      <c r="BM48" s="546"/>
      <c r="BN48" s="546"/>
      <c r="BO48" s="546"/>
      <c r="BP48" s="547">
        <f t="shared" si="0"/>
        <v>0</v>
      </c>
      <c r="BQ48" s="410">
        <f t="shared" si="1"/>
        <v>0</v>
      </c>
      <c r="BR48" s="404"/>
      <c r="BS48" s="405"/>
      <c r="BT48" s="405"/>
      <c r="BU48" s="405"/>
      <c r="BV48" s="405"/>
      <c r="BW48" s="405"/>
      <c r="BX48" s="405"/>
      <c r="BY48" s="405"/>
      <c r="BZ48" s="405"/>
      <c r="CA48" s="405"/>
      <c r="CB48" s="405"/>
      <c r="CC48" s="405"/>
      <c r="CD48" s="405"/>
      <c r="CE48" s="405"/>
      <c r="CF48" s="405"/>
      <c r="CG48" s="405"/>
      <c r="CH48" s="405"/>
      <c r="CI48" s="405"/>
      <c r="CJ48" s="405"/>
      <c r="CK48" s="405"/>
      <c r="CL48" s="405"/>
      <c r="CM48" s="405"/>
      <c r="CN48" s="405"/>
      <c r="CO48" s="408"/>
      <c r="CP48" s="408"/>
      <c r="CQ48" s="408"/>
    </row>
    <row r="49" spans="1:95" s="120" customFormat="1" ht="13.5" customHeight="1" x14ac:dyDescent="0.2">
      <c r="A49" s="118">
        <v>21</v>
      </c>
      <c r="B49" s="124" t="s">
        <v>20</v>
      </c>
      <c r="C49" s="350" t="s">
        <v>149</v>
      </c>
      <c r="D49" s="552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O49" s="549"/>
      <c r="P49" s="549"/>
      <c r="Q49" s="549"/>
      <c r="R49" s="549"/>
      <c r="S49" s="549"/>
      <c r="T49" s="556">
        <v>2</v>
      </c>
      <c r="U49" s="549"/>
      <c r="V49" s="553"/>
      <c r="W49" s="549"/>
      <c r="X49" s="549"/>
      <c r="Y49" s="549"/>
      <c r="Z49" s="549"/>
      <c r="AA49" s="549"/>
      <c r="AB49" s="549"/>
      <c r="AC49" s="549"/>
      <c r="AD49" s="549"/>
      <c r="AE49" s="549"/>
      <c r="AF49" s="549"/>
      <c r="AG49" s="549"/>
      <c r="AH49" s="549"/>
      <c r="AI49" s="549"/>
      <c r="AJ49" s="549"/>
      <c r="AK49" s="556">
        <v>1</v>
      </c>
      <c r="AL49" s="549"/>
      <c r="AM49" s="549"/>
      <c r="AN49" s="549"/>
      <c r="AO49" s="549"/>
      <c r="AP49" s="549"/>
      <c r="AQ49" s="549"/>
      <c r="AR49" s="556">
        <v>10</v>
      </c>
      <c r="AS49" s="549"/>
      <c r="AT49" s="549"/>
      <c r="AU49" s="549"/>
      <c r="AV49" s="549"/>
      <c r="AW49" s="549"/>
      <c r="AX49" s="549"/>
      <c r="AY49" s="549"/>
      <c r="AZ49" s="549"/>
      <c r="BA49" s="549"/>
      <c r="BB49" s="549"/>
      <c r="BC49" s="549"/>
      <c r="BD49" s="549"/>
      <c r="BE49" s="549"/>
      <c r="BF49" s="549"/>
      <c r="BG49" s="549"/>
      <c r="BH49" s="549"/>
      <c r="BI49" s="549"/>
      <c r="BJ49" s="549"/>
      <c r="BK49" s="549"/>
      <c r="BL49" s="549"/>
      <c r="BM49" s="549"/>
      <c r="BN49" s="549"/>
      <c r="BO49" s="549"/>
      <c r="BP49" s="550">
        <f t="shared" si="0"/>
        <v>13</v>
      </c>
      <c r="BQ49" s="409">
        <f t="shared" si="1"/>
        <v>0</v>
      </c>
      <c r="BR49" s="404"/>
      <c r="BS49" s="405"/>
      <c r="BT49" s="405"/>
      <c r="BU49" s="405"/>
      <c r="BV49" s="405"/>
      <c r="BW49" s="405"/>
      <c r="BX49" s="405"/>
      <c r="BY49" s="405"/>
      <c r="BZ49" s="405"/>
      <c r="CA49" s="405"/>
      <c r="CB49" s="405"/>
      <c r="CC49" s="405"/>
      <c r="CD49" s="405"/>
      <c r="CE49" s="405"/>
      <c r="CF49" s="405"/>
      <c r="CG49" s="405"/>
      <c r="CH49" s="405"/>
      <c r="CI49" s="405"/>
      <c r="CJ49" s="405"/>
      <c r="CK49" s="405"/>
      <c r="CL49" s="405"/>
      <c r="CM49" s="405"/>
      <c r="CN49" s="405"/>
      <c r="CO49" s="406"/>
      <c r="CP49" s="406"/>
      <c r="CQ49" s="406"/>
    </row>
    <row r="50" spans="1:95" s="123" customFormat="1" ht="13.5" customHeight="1" x14ac:dyDescent="0.2">
      <c r="A50" s="125"/>
      <c r="B50" s="122"/>
      <c r="C50" s="349"/>
      <c r="D50" s="545"/>
      <c r="E50" s="546"/>
      <c r="F50" s="557">
        <v>1</v>
      </c>
      <c r="G50" s="546"/>
      <c r="H50" s="546"/>
      <c r="I50" s="546"/>
      <c r="J50" s="546"/>
      <c r="K50" s="546"/>
      <c r="L50" s="546"/>
      <c r="M50" s="546"/>
      <c r="N50" s="546"/>
      <c r="O50" s="546"/>
      <c r="P50" s="546"/>
      <c r="Q50" s="546"/>
      <c r="R50" s="546"/>
      <c r="S50" s="546"/>
      <c r="T50" s="557">
        <v>12</v>
      </c>
      <c r="U50" s="546"/>
      <c r="V50" s="554"/>
      <c r="W50" s="546"/>
      <c r="X50" s="557">
        <v>2</v>
      </c>
      <c r="Y50" s="546"/>
      <c r="Z50" s="557">
        <v>2</v>
      </c>
      <c r="AA50" s="557">
        <v>2</v>
      </c>
      <c r="AB50" s="546"/>
      <c r="AC50" s="546"/>
      <c r="AD50" s="546"/>
      <c r="AE50" s="546"/>
      <c r="AF50" s="557">
        <v>2</v>
      </c>
      <c r="AG50" s="557">
        <v>2</v>
      </c>
      <c r="AH50" s="557">
        <v>1</v>
      </c>
      <c r="AI50" s="546"/>
      <c r="AJ50" s="546"/>
      <c r="AK50" s="557">
        <v>1</v>
      </c>
      <c r="AL50" s="546"/>
      <c r="AM50" s="546"/>
      <c r="AN50" s="546"/>
      <c r="AO50" s="546"/>
      <c r="AP50" s="546"/>
      <c r="AQ50" s="546"/>
      <c r="AR50" s="557">
        <v>44</v>
      </c>
      <c r="AS50" s="546"/>
      <c r="AT50" s="546"/>
      <c r="AU50" s="546"/>
      <c r="AV50" s="546"/>
      <c r="AW50" s="546"/>
      <c r="AX50" s="546"/>
      <c r="AY50" s="546"/>
      <c r="AZ50" s="546"/>
      <c r="BA50" s="546"/>
      <c r="BB50" s="546"/>
      <c r="BC50" s="546"/>
      <c r="BD50" s="546"/>
      <c r="BE50" s="546"/>
      <c r="BF50" s="546"/>
      <c r="BG50" s="546"/>
      <c r="BH50" s="546"/>
      <c r="BI50" s="546"/>
      <c r="BJ50" s="546"/>
      <c r="BK50" s="546"/>
      <c r="BL50" s="546"/>
      <c r="BM50" s="546"/>
      <c r="BN50" s="546"/>
      <c r="BO50" s="557">
        <v>1</v>
      </c>
      <c r="BP50" s="547">
        <f t="shared" si="0"/>
        <v>70</v>
      </c>
      <c r="BQ50" s="410">
        <f t="shared" si="1"/>
        <v>0</v>
      </c>
      <c r="BR50" s="404"/>
      <c r="BS50" s="405"/>
      <c r="BT50" s="405"/>
      <c r="BU50" s="405"/>
      <c r="BV50" s="405"/>
      <c r="BW50" s="405"/>
      <c r="BX50" s="405"/>
      <c r="BY50" s="405"/>
      <c r="BZ50" s="405"/>
      <c r="CA50" s="405"/>
      <c r="CB50" s="405"/>
      <c r="CC50" s="405"/>
      <c r="CD50" s="405"/>
      <c r="CE50" s="405"/>
      <c r="CF50" s="405"/>
      <c r="CG50" s="405"/>
      <c r="CH50" s="405"/>
      <c r="CI50" s="405"/>
      <c r="CJ50" s="405"/>
      <c r="CK50" s="405"/>
      <c r="CL50" s="405"/>
      <c r="CM50" s="405"/>
      <c r="CN50" s="405"/>
      <c r="CO50" s="408"/>
      <c r="CP50" s="408"/>
      <c r="CQ50" s="408"/>
    </row>
    <row r="51" spans="1:95" s="120" customFormat="1" ht="13.5" customHeight="1" x14ac:dyDescent="0.2">
      <c r="A51" s="118">
        <v>22</v>
      </c>
      <c r="B51" s="124" t="s">
        <v>53</v>
      </c>
      <c r="C51" s="350" t="s">
        <v>84</v>
      </c>
      <c r="D51" s="552"/>
      <c r="E51" s="549"/>
      <c r="F51" s="549"/>
      <c r="G51" s="549"/>
      <c r="H51" s="549"/>
      <c r="I51" s="549"/>
      <c r="J51" s="549"/>
      <c r="K51" s="549"/>
      <c r="L51" s="549"/>
      <c r="M51" s="549"/>
      <c r="N51" s="549"/>
      <c r="O51" s="549"/>
      <c r="P51" s="549"/>
      <c r="Q51" s="549"/>
      <c r="R51" s="549"/>
      <c r="S51" s="549"/>
      <c r="T51" s="549"/>
      <c r="U51" s="549"/>
      <c r="V51" s="549"/>
      <c r="W51" s="553"/>
      <c r="X51" s="549"/>
      <c r="Y51" s="556">
        <v>4</v>
      </c>
      <c r="Z51" s="549"/>
      <c r="AA51" s="549"/>
      <c r="AB51" s="549"/>
      <c r="AC51" s="549"/>
      <c r="AD51" s="549"/>
      <c r="AE51" s="549"/>
      <c r="AF51" s="549"/>
      <c r="AG51" s="549"/>
      <c r="AH51" s="549"/>
      <c r="AI51" s="549"/>
      <c r="AJ51" s="549"/>
      <c r="AK51" s="549"/>
      <c r="AL51" s="549"/>
      <c r="AM51" s="549"/>
      <c r="AN51" s="549"/>
      <c r="AO51" s="549"/>
      <c r="AP51" s="549"/>
      <c r="AQ51" s="549"/>
      <c r="AR51" s="549"/>
      <c r="AS51" s="549"/>
      <c r="AT51" s="549"/>
      <c r="AU51" s="549"/>
      <c r="AV51" s="549"/>
      <c r="AW51" s="549"/>
      <c r="AX51" s="549"/>
      <c r="AY51" s="549"/>
      <c r="AZ51" s="549"/>
      <c r="BA51" s="549"/>
      <c r="BB51" s="549"/>
      <c r="BC51" s="549"/>
      <c r="BD51" s="556">
        <v>6</v>
      </c>
      <c r="BE51" s="549"/>
      <c r="BF51" s="549"/>
      <c r="BG51" s="549"/>
      <c r="BH51" s="549"/>
      <c r="BI51" s="549"/>
      <c r="BJ51" s="549"/>
      <c r="BK51" s="549"/>
      <c r="BL51" s="549"/>
      <c r="BM51" s="549"/>
      <c r="BN51" s="549"/>
      <c r="BO51" s="549"/>
      <c r="BP51" s="550">
        <f t="shared" si="0"/>
        <v>10</v>
      </c>
      <c r="BQ51" s="409">
        <f t="shared" si="1"/>
        <v>0</v>
      </c>
      <c r="BR51" s="404"/>
      <c r="BS51" s="405"/>
      <c r="BT51" s="405"/>
      <c r="BU51" s="405"/>
      <c r="BV51" s="405"/>
      <c r="BW51" s="405"/>
      <c r="BX51" s="405"/>
      <c r="BY51" s="405"/>
      <c r="BZ51" s="405"/>
      <c r="CA51" s="405"/>
      <c r="CB51" s="405"/>
      <c r="CC51" s="405"/>
      <c r="CD51" s="405"/>
      <c r="CE51" s="405"/>
      <c r="CF51" s="405"/>
      <c r="CG51" s="405"/>
      <c r="CH51" s="405"/>
      <c r="CI51" s="405"/>
      <c r="CJ51" s="405"/>
      <c r="CK51" s="405"/>
      <c r="CL51" s="405"/>
      <c r="CM51" s="405"/>
      <c r="CN51" s="405"/>
      <c r="CO51" s="406"/>
      <c r="CP51" s="406"/>
      <c r="CQ51" s="406"/>
    </row>
    <row r="52" spans="1:95" s="123" customFormat="1" ht="13.5" customHeight="1" x14ac:dyDescent="0.2">
      <c r="A52" s="125"/>
      <c r="B52" s="122"/>
      <c r="C52" s="349"/>
      <c r="D52" s="545"/>
      <c r="E52" s="546"/>
      <c r="F52" s="546"/>
      <c r="G52" s="546"/>
      <c r="H52" s="546"/>
      <c r="I52" s="546"/>
      <c r="J52" s="546"/>
      <c r="K52" s="546"/>
      <c r="L52" s="546"/>
      <c r="M52" s="546"/>
      <c r="N52" s="546"/>
      <c r="O52" s="546"/>
      <c r="P52" s="546"/>
      <c r="Q52" s="546"/>
      <c r="R52" s="546"/>
      <c r="S52" s="546"/>
      <c r="T52" s="546"/>
      <c r="U52" s="546"/>
      <c r="V52" s="546"/>
      <c r="W52" s="554"/>
      <c r="X52" s="546"/>
      <c r="Y52" s="557">
        <v>4</v>
      </c>
      <c r="Z52" s="546"/>
      <c r="AA52" s="546"/>
      <c r="AB52" s="546"/>
      <c r="AC52" s="546"/>
      <c r="AD52" s="546"/>
      <c r="AE52" s="546"/>
      <c r="AF52" s="546"/>
      <c r="AG52" s="546"/>
      <c r="AH52" s="546"/>
      <c r="AI52" s="546"/>
      <c r="AJ52" s="546"/>
      <c r="AK52" s="546"/>
      <c r="AL52" s="557">
        <v>1</v>
      </c>
      <c r="AM52" s="546"/>
      <c r="AN52" s="546"/>
      <c r="AO52" s="546"/>
      <c r="AP52" s="546"/>
      <c r="AQ52" s="546"/>
      <c r="AR52" s="546"/>
      <c r="AS52" s="546"/>
      <c r="AT52" s="546"/>
      <c r="AU52" s="546"/>
      <c r="AV52" s="546"/>
      <c r="AW52" s="546"/>
      <c r="AX52" s="546"/>
      <c r="AY52" s="546"/>
      <c r="AZ52" s="546"/>
      <c r="BA52" s="546"/>
      <c r="BB52" s="546"/>
      <c r="BC52" s="546"/>
      <c r="BD52" s="557">
        <v>4</v>
      </c>
      <c r="BE52" s="546"/>
      <c r="BF52" s="546"/>
      <c r="BG52" s="546"/>
      <c r="BH52" s="546"/>
      <c r="BI52" s="546"/>
      <c r="BJ52" s="546"/>
      <c r="BK52" s="546"/>
      <c r="BL52" s="546"/>
      <c r="BM52" s="546"/>
      <c r="BN52" s="546"/>
      <c r="BO52" s="546"/>
      <c r="BP52" s="547">
        <f t="shared" si="0"/>
        <v>9</v>
      </c>
      <c r="BQ52" s="410">
        <f t="shared" si="1"/>
        <v>0</v>
      </c>
      <c r="BR52" s="404"/>
      <c r="BS52" s="405"/>
      <c r="BT52" s="405"/>
      <c r="BU52" s="405"/>
      <c r="BV52" s="405"/>
      <c r="BW52" s="405"/>
      <c r="BX52" s="405"/>
      <c r="BY52" s="405"/>
      <c r="BZ52" s="405"/>
      <c r="CA52" s="405"/>
      <c r="CB52" s="405"/>
      <c r="CC52" s="405"/>
      <c r="CD52" s="405"/>
      <c r="CE52" s="405"/>
      <c r="CF52" s="405"/>
      <c r="CG52" s="405"/>
      <c r="CH52" s="405"/>
      <c r="CI52" s="405"/>
      <c r="CJ52" s="405"/>
      <c r="CK52" s="405"/>
      <c r="CL52" s="405"/>
      <c r="CM52" s="405"/>
      <c r="CN52" s="405"/>
      <c r="CO52" s="408"/>
      <c r="CP52" s="408"/>
      <c r="CQ52" s="408"/>
    </row>
    <row r="53" spans="1:95" s="120" customFormat="1" ht="13.5" customHeight="1" x14ac:dyDescent="0.2">
      <c r="A53" s="118">
        <v>23</v>
      </c>
      <c r="B53" s="124" t="s">
        <v>21</v>
      </c>
      <c r="C53" s="350" t="s">
        <v>150</v>
      </c>
      <c r="D53" s="552"/>
      <c r="E53" s="549"/>
      <c r="F53" s="549"/>
      <c r="G53" s="549"/>
      <c r="H53" s="549"/>
      <c r="I53" s="549"/>
      <c r="J53" s="549"/>
      <c r="K53" s="549"/>
      <c r="L53" s="549"/>
      <c r="M53" s="549"/>
      <c r="N53" s="549"/>
      <c r="O53" s="549"/>
      <c r="P53" s="549"/>
      <c r="Q53" s="549"/>
      <c r="R53" s="549"/>
      <c r="S53" s="549"/>
      <c r="T53" s="549"/>
      <c r="U53" s="549"/>
      <c r="V53" s="549"/>
      <c r="W53" s="549"/>
      <c r="X53" s="553"/>
      <c r="Y53" s="549"/>
      <c r="Z53" s="556">
        <v>1</v>
      </c>
      <c r="AA53" s="549"/>
      <c r="AB53" s="549"/>
      <c r="AC53" s="549"/>
      <c r="AD53" s="549"/>
      <c r="AE53" s="549"/>
      <c r="AF53" s="556">
        <v>1</v>
      </c>
      <c r="AG53" s="549"/>
      <c r="AH53" s="549"/>
      <c r="AI53" s="549"/>
      <c r="AJ53" s="549"/>
      <c r="AK53" s="549"/>
      <c r="AL53" s="549"/>
      <c r="AM53" s="549"/>
      <c r="AN53" s="549"/>
      <c r="AO53" s="549"/>
      <c r="AP53" s="549"/>
      <c r="AQ53" s="549"/>
      <c r="AR53" s="556">
        <v>8</v>
      </c>
      <c r="AS53" s="549"/>
      <c r="AT53" s="549"/>
      <c r="AU53" s="549"/>
      <c r="AV53" s="549"/>
      <c r="AW53" s="549"/>
      <c r="AX53" s="549"/>
      <c r="AY53" s="549"/>
      <c r="AZ53" s="549"/>
      <c r="BA53" s="549"/>
      <c r="BB53" s="549"/>
      <c r="BC53" s="549"/>
      <c r="BD53" s="549"/>
      <c r="BE53" s="549"/>
      <c r="BF53" s="549"/>
      <c r="BG53" s="549"/>
      <c r="BH53" s="549"/>
      <c r="BI53" s="549"/>
      <c r="BJ53" s="549"/>
      <c r="BK53" s="549"/>
      <c r="BL53" s="549"/>
      <c r="BM53" s="549"/>
      <c r="BN53" s="549"/>
      <c r="BO53" s="549"/>
      <c r="BP53" s="550">
        <f t="shared" si="0"/>
        <v>10</v>
      </c>
      <c r="BQ53" s="409">
        <f t="shared" si="1"/>
        <v>0</v>
      </c>
      <c r="BR53" s="404"/>
      <c r="BS53" s="405"/>
      <c r="BT53" s="405"/>
      <c r="BU53" s="405"/>
      <c r="BV53" s="405"/>
      <c r="BW53" s="405"/>
      <c r="BX53" s="405"/>
      <c r="BY53" s="405"/>
      <c r="BZ53" s="405"/>
      <c r="CA53" s="405"/>
      <c r="CB53" s="405"/>
      <c r="CC53" s="405"/>
      <c r="CD53" s="405"/>
      <c r="CE53" s="405"/>
      <c r="CF53" s="405"/>
      <c r="CG53" s="405"/>
      <c r="CH53" s="405"/>
      <c r="CI53" s="405"/>
      <c r="CJ53" s="405"/>
      <c r="CK53" s="405"/>
      <c r="CL53" s="405"/>
      <c r="CM53" s="405"/>
      <c r="CN53" s="405"/>
      <c r="CO53" s="406"/>
      <c r="CP53" s="406"/>
      <c r="CQ53" s="406"/>
    </row>
    <row r="54" spans="1:95" s="123" customFormat="1" ht="13.5" customHeight="1" x14ac:dyDescent="0.2">
      <c r="A54" s="125"/>
      <c r="B54" s="122"/>
      <c r="C54" s="349"/>
      <c r="D54" s="545"/>
      <c r="E54" s="557">
        <v>1</v>
      </c>
      <c r="F54" s="546"/>
      <c r="G54" s="546"/>
      <c r="H54" s="546"/>
      <c r="I54" s="546"/>
      <c r="J54" s="546"/>
      <c r="K54" s="546"/>
      <c r="L54" s="546"/>
      <c r="M54" s="546"/>
      <c r="N54" s="546"/>
      <c r="O54" s="546"/>
      <c r="P54" s="546"/>
      <c r="Q54" s="546"/>
      <c r="R54" s="546"/>
      <c r="S54" s="546"/>
      <c r="T54" s="546"/>
      <c r="U54" s="546"/>
      <c r="V54" s="546"/>
      <c r="W54" s="546"/>
      <c r="X54" s="554"/>
      <c r="Y54" s="546"/>
      <c r="Z54" s="546"/>
      <c r="AA54" s="546"/>
      <c r="AB54" s="546"/>
      <c r="AC54" s="546"/>
      <c r="AD54" s="546"/>
      <c r="AE54" s="546"/>
      <c r="AF54" s="546"/>
      <c r="AG54" s="546"/>
      <c r="AH54" s="546"/>
      <c r="AI54" s="546"/>
      <c r="AJ54" s="546"/>
      <c r="AK54" s="546"/>
      <c r="AL54" s="546"/>
      <c r="AM54" s="546"/>
      <c r="AN54" s="546"/>
      <c r="AO54" s="546"/>
      <c r="AP54" s="546"/>
      <c r="AQ54" s="546"/>
      <c r="AR54" s="546"/>
      <c r="AS54" s="546"/>
      <c r="AT54" s="546"/>
      <c r="AU54" s="546"/>
      <c r="AV54" s="546"/>
      <c r="AW54" s="546"/>
      <c r="AX54" s="546"/>
      <c r="AY54" s="546"/>
      <c r="AZ54" s="546"/>
      <c r="BA54" s="546"/>
      <c r="BB54" s="546"/>
      <c r="BC54" s="546"/>
      <c r="BD54" s="546"/>
      <c r="BE54" s="546"/>
      <c r="BF54" s="546"/>
      <c r="BG54" s="546"/>
      <c r="BH54" s="546"/>
      <c r="BI54" s="546"/>
      <c r="BJ54" s="557">
        <v>4</v>
      </c>
      <c r="BK54" s="546"/>
      <c r="BL54" s="546"/>
      <c r="BM54" s="546"/>
      <c r="BN54" s="546"/>
      <c r="BO54" s="546"/>
      <c r="BP54" s="547">
        <f t="shared" si="0"/>
        <v>5</v>
      </c>
      <c r="BQ54" s="410">
        <f t="shared" si="1"/>
        <v>0</v>
      </c>
      <c r="BR54" s="404"/>
      <c r="BS54" s="405"/>
      <c r="BT54" s="405"/>
      <c r="BU54" s="405"/>
      <c r="BV54" s="405"/>
      <c r="BW54" s="405"/>
      <c r="BX54" s="405"/>
      <c r="BY54" s="405"/>
      <c r="BZ54" s="405"/>
      <c r="CA54" s="405"/>
      <c r="CB54" s="405"/>
      <c r="CC54" s="405"/>
      <c r="CD54" s="405"/>
      <c r="CE54" s="405"/>
      <c r="CF54" s="405"/>
      <c r="CG54" s="405"/>
      <c r="CH54" s="405"/>
      <c r="CI54" s="405"/>
      <c r="CJ54" s="405"/>
      <c r="CK54" s="405"/>
      <c r="CL54" s="405"/>
      <c r="CM54" s="405"/>
      <c r="CN54" s="405"/>
      <c r="CO54" s="408"/>
      <c r="CP54" s="408"/>
      <c r="CQ54" s="408"/>
    </row>
    <row r="55" spans="1:95" s="120" customFormat="1" ht="13.5" customHeight="1" x14ac:dyDescent="0.2">
      <c r="A55" s="118">
        <v>24</v>
      </c>
      <c r="B55" s="124" t="s">
        <v>22</v>
      </c>
      <c r="C55" s="350" t="s">
        <v>151</v>
      </c>
      <c r="D55" s="552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53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49"/>
      <c r="AK55" s="549"/>
      <c r="AL55" s="549"/>
      <c r="AM55" s="549"/>
      <c r="AN55" s="549"/>
      <c r="AO55" s="549"/>
      <c r="AP55" s="549"/>
      <c r="AQ55" s="549"/>
      <c r="AR55" s="556">
        <v>1</v>
      </c>
      <c r="AS55" s="556">
        <v>2</v>
      </c>
      <c r="AT55" s="549"/>
      <c r="AU55" s="549"/>
      <c r="AV55" s="549"/>
      <c r="AW55" s="549"/>
      <c r="AX55" s="549"/>
      <c r="AY55" s="549"/>
      <c r="AZ55" s="549"/>
      <c r="BA55" s="549"/>
      <c r="BB55" s="549"/>
      <c r="BC55" s="549"/>
      <c r="BD55" s="556">
        <v>2</v>
      </c>
      <c r="BE55" s="549"/>
      <c r="BF55" s="549"/>
      <c r="BG55" s="549"/>
      <c r="BH55" s="549"/>
      <c r="BI55" s="549"/>
      <c r="BJ55" s="549"/>
      <c r="BK55" s="549"/>
      <c r="BL55" s="549"/>
      <c r="BM55" s="549"/>
      <c r="BN55" s="549"/>
      <c r="BO55" s="549"/>
      <c r="BP55" s="547">
        <f t="shared" si="0"/>
        <v>5</v>
      </c>
      <c r="BQ55" s="409">
        <f t="shared" si="1"/>
        <v>0</v>
      </c>
      <c r="BR55" s="622"/>
      <c r="BS55" s="405"/>
      <c r="BT55" s="405"/>
      <c r="BU55" s="405"/>
      <c r="BV55" s="405"/>
      <c r="BW55" s="405"/>
      <c r="BX55" s="405"/>
      <c r="BY55" s="405"/>
      <c r="BZ55" s="405"/>
      <c r="CA55" s="405"/>
      <c r="CB55" s="405"/>
      <c r="CC55" s="405"/>
      <c r="CD55" s="405"/>
      <c r="CE55" s="405"/>
      <c r="CF55" s="405"/>
      <c r="CG55" s="405"/>
      <c r="CH55" s="405"/>
      <c r="CI55" s="405"/>
      <c r="CJ55" s="405"/>
      <c r="CK55" s="405"/>
      <c r="CL55" s="405"/>
      <c r="CM55" s="405"/>
      <c r="CN55" s="405"/>
      <c r="CO55" s="406"/>
      <c r="CP55" s="406"/>
      <c r="CQ55" s="406"/>
    </row>
    <row r="56" spans="1:95" s="123" customFormat="1" ht="13.5" customHeight="1" x14ac:dyDescent="0.2">
      <c r="A56" s="125"/>
      <c r="B56" s="122"/>
      <c r="C56" s="349"/>
      <c r="D56" s="545"/>
      <c r="E56" s="546"/>
      <c r="F56" s="546"/>
      <c r="G56" s="546"/>
      <c r="H56" s="546"/>
      <c r="I56" s="546"/>
      <c r="J56" s="546"/>
      <c r="K56" s="546"/>
      <c r="L56" s="546"/>
      <c r="M56" s="546"/>
      <c r="N56" s="546"/>
      <c r="O56" s="546"/>
      <c r="P56" s="546"/>
      <c r="Q56" s="546"/>
      <c r="R56" s="546"/>
      <c r="S56" s="546"/>
      <c r="T56" s="546"/>
      <c r="U56" s="546"/>
      <c r="V56" s="546"/>
      <c r="W56" s="546"/>
      <c r="X56" s="546"/>
      <c r="Y56" s="554"/>
      <c r="Z56" s="546"/>
      <c r="AA56" s="546"/>
      <c r="AB56" s="546"/>
      <c r="AC56" s="546"/>
      <c r="AD56" s="546"/>
      <c r="AE56" s="546"/>
      <c r="AF56" s="546"/>
      <c r="AG56" s="546"/>
      <c r="AH56" s="546"/>
      <c r="AI56" s="546"/>
      <c r="AJ56" s="546"/>
      <c r="AK56" s="546"/>
      <c r="AL56" s="546"/>
      <c r="AM56" s="546"/>
      <c r="AN56" s="546"/>
      <c r="AO56" s="546"/>
      <c r="AP56" s="546"/>
      <c r="AQ56" s="546"/>
      <c r="AR56" s="546"/>
      <c r="AS56" s="546"/>
      <c r="AT56" s="546"/>
      <c r="AU56" s="546"/>
      <c r="AV56" s="546"/>
      <c r="AW56" s="546"/>
      <c r="AX56" s="546"/>
      <c r="AY56" s="546"/>
      <c r="AZ56" s="546"/>
      <c r="BA56" s="546"/>
      <c r="BB56" s="546"/>
      <c r="BC56" s="546"/>
      <c r="BD56" s="546"/>
      <c r="BE56" s="546"/>
      <c r="BF56" s="546"/>
      <c r="BG56" s="546"/>
      <c r="BH56" s="546"/>
      <c r="BI56" s="546"/>
      <c r="BJ56" s="546"/>
      <c r="BK56" s="546"/>
      <c r="BL56" s="546"/>
      <c r="BM56" s="546"/>
      <c r="BN56" s="546"/>
      <c r="BO56" s="546"/>
      <c r="BP56" s="547">
        <f t="shared" si="0"/>
        <v>0</v>
      </c>
      <c r="BQ56" s="410">
        <f t="shared" si="1"/>
        <v>0</v>
      </c>
      <c r="BR56" s="622"/>
      <c r="BS56" s="405"/>
      <c r="BT56" s="405"/>
      <c r="BU56" s="405"/>
      <c r="BV56" s="405"/>
      <c r="BW56" s="405"/>
      <c r="BX56" s="405"/>
      <c r="BY56" s="405"/>
      <c r="BZ56" s="405"/>
      <c r="CA56" s="405"/>
      <c r="CB56" s="405"/>
      <c r="CC56" s="405"/>
      <c r="CD56" s="405"/>
      <c r="CE56" s="405"/>
      <c r="CF56" s="405"/>
      <c r="CG56" s="405"/>
      <c r="CH56" s="405"/>
      <c r="CI56" s="405"/>
      <c r="CJ56" s="405"/>
      <c r="CK56" s="405"/>
      <c r="CL56" s="405"/>
      <c r="CM56" s="405"/>
      <c r="CN56" s="405"/>
      <c r="CO56" s="408"/>
      <c r="CP56" s="408"/>
      <c r="CQ56" s="408"/>
    </row>
    <row r="57" spans="1:95" s="120" customFormat="1" ht="13.5" customHeight="1" x14ac:dyDescent="0.2">
      <c r="A57" s="118">
        <v>25</v>
      </c>
      <c r="B57" s="124" t="s">
        <v>23</v>
      </c>
      <c r="C57" s="350" t="s">
        <v>87</v>
      </c>
      <c r="D57" s="552"/>
      <c r="E57" s="549"/>
      <c r="F57" s="556">
        <v>1</v>
      </c>
      <c r="G57" s="549"/>
      <c r="H57" s="556">
        <v>2</v>
      </c>
      <c r="I57" s="549"/>
      <c r="J57" s="549"/>
      <c r="K57" s="549"/>
      <c r="L57" s="549"/>
      <c r="M57" s="556">
        <v>1</v>
      </c>
      <c r="N57" s="556">
        <v>16</v>
      </c>
      <c r="O57" s="549"/>
      <c r="P57" s="549"/>
      <c r="Q57" s="549"/>
      <c r="R57" s="549"/>
      <c r="S57" s="549"/>
      <c r="T57" s="549"/>
      <c r="U57" s="549"/>
      <c r="V57" s="549"/>
      <c r="W57" s="549"/>
      <c r="X57" s="549"/>
      <c r="Y57" s="549"/>
      <c r="Z57" s="553"/>
      <c r="AA57" s="556">
        <v>1</v>
      </c>
      <c r="AB57" s="549"/>
      <c r="AC57" s="549"/>
      <c r="AD57" s="549"/>
      <c r="AE57" s="549"/>
      <c r="AF57" s="549"/>
      <c r="AG57" s="556">
        <v>12</v>
      </c>
      <c r="AH57" s="549"/>
      <c r="AI57" s="549"/>
      <c r="AJ57" s="549"/>
      <c r="AK57" s="549"/>
      <c r="AL57" s="549"/>
      <c r="AM57" s="549"/>
      <c r="AN57" s="549"/>
      <c r="AO57" s="549"/>
      <c r="AP57" s="549"/>
      <c r="AQ57" s="549"/>
      <c r="AR57" s="549"/>
      <c r="AS57" s="549"/>
      <c r="AT57" s="549"/>
      <c r="AU57" s="549"/>
      <c r="AV57" s="549"/>
      <c r="AW57" s="549"/>
      <c r="AX57" s="549"/>
      <c r="AY57" s="549"/>
      <c r="AZ57" s="549"/>
      <c r="BA57" s="549"/>
      <c r="BB57" s="549"/>
      <c r="BC57" s="549"/>
      <c r="BD57" s="549"/>
      <c r="BE57" s="549"/>
      <c r="BF57" s="549"/>
      <c r="BG57" s="549"/>
      <c r="BH57" s="549"/>
      <c r="BI57" s="549"/>
      <c r="BJ57" s="556">
        <v>2</v>
      </c>
      <c r="BK57" s="549"/>
      <c r="BL57" s="549"/>
      <c r="BM57" s="549"/>
      <c r="BN57" s="556">
        <v>2</v>
      </c>
      <c r="BO57" s="549"/>
      <c r="BP57" s="550">
        <f t="shared" ref="BP57:BP65" si="2">SUM(D57:BO57)</f>
        <v>37</v>
      </c>
      <c r="BQ57" s="409">
        <f t="shared" si="1"/>
        <v>0</v>
      </c>
      <c r="BR57" s="404"/>
      <c r="BS57" s="405"/>
      <c r="BT57" s="405"/>
      <c r="BU57" s="405"/>
      <c r="BV57" s="405"/>
      <c r="BW57" s="405"/>
      <c r="BX57" s="405"/>
      <c r="BY57" s="405"/>
      <c r="BZ57" s="405"/>
      <c r="CA57" s="405"/>
      <c r="CB57" s="405"/>
      <c r="CC57" s="405"/>
      <c r="CD57" s="405"/>
      <c r="CE57" s="405"/>
      <c r="CF57" s="405"/>
      <c r="CG57" s="405"/>
      <c r="CH57" s="405"/>
      <c r="CI57" s="405"/>
      <c r="CJ57" s="405"/>
      <c r="CK57" s="405"/>
      <c r="CL57" s="405"/>
      <c r="CM57" s="405"/>
      <c r="CN57" s="405"/>
      <c r="CO57" s="406"/>
      <c r="CP57" s="406"/>
      <c r="CQ57" s="406"/>
    </row>
    <row r="58" spans="1:95" s="123" customFormat="1" ht="13.5" customHeight="1" x14ac:dyDescent="0.2">
      <c r="A58" s="125"/>
      <c r="B58" s="122"/>
      <c r="C58" s="349"/>
      <c r="D58" s="545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6"/>
      <c r="P58" s="546"/>
      <c r="Q58" s="546"/>
      <c r="R58" s="546"/>
      <c r="S58" s="546"/>
      <c r="T58" s="546"/>
      <c r="U58" s="546"/>
      <c r="V58" s="546"/>
      <c r="W58" s="546"/>
      <c r="X58" s="546"/>
      <c r="Y58" s="546"/>
      <c r="Z58" s="554"/>
      <c r="AA58" s="546"/>
      <c r="AB58" s="546"/>
      <c r="AC58" s="546"/>
      <c r="AD58" s="546"/>
      <c r="AE58" s="546"/>
      <c r="AF58" s="546"/>
      <c r="AG58" s="546"/>
      <c r="AH58" s="546"/>
      <c r="AI58" s="546"/>
      <c r="AJ58" s="546"/>
      <c r="AK58" s="546"/>
      <c r="AL58" s="546"/>
      <c r="AM58" s="546"/>
      <c r="AN58" s="546"/>
      <c r="AO58" s="546"/>
      <c r="AP58" s="546"/>
      <c r="AQ58" s="546"/>
      <c r="AR58" s="546"/>
      <c r="AS58" s="546"/>
      <c r="AT58" s="546"/>
      <c r="AU58" s="546"/>
      <c r="AV58" s="546"/>
      <c r="AW58" s="546"/>
      <c r="AX58" s="546"/>
      <c r="AY58" s="546"/>
      <c r="AZ58" s="546"/>
      <c r="BA58" s="546"/>
      <c r="BB58" s="546"/>
      <c r="BC58" s="546"/>
      <c r="BD58" s="546"/>
      <c r="BE58" s="546"/>
      <c r="BF58" s="546"/>
      <c r="BG58" s="546"/>
      <c r="BH58" s="546"/>
      <c r="BI58" s="546"/>
      <c r="BJ58" s="546"/>
      <c r="BK58" s="546"/>
      <c r="BL58" s="546"/>
      <c r="BM58" s="546"/>
      <c r="BN58" s="546"/>
      <c r="BO58" s="546"/>
      <c r="BP58" s="550">
        <f t="shared" si="2"/>
        <v>0</v>
      </c>
      <c r="BQ58" s="410">
        <f t="shared" si="1"/>
        <v>0</v>
      </c>
      <c r="BR58" s="622"/>
      <c r="BS58" s="405"/>
      <c r="BT58" s="405"/>
      <c r="BU58" s="405"/>
      <c r="BV58" s="405"/>
      <c r="BW58" s="405"/>
      <c r="BX58" s="405"/>
      <c r="BY58" s="405"/>
      <c r="BZ58" s="405"/>
      <c r="CA58" s="405"/>
      <c r="CB58" s="405"/>
      <c r="CC58" s="405"/>
      <c r="CD58" s="405"/>
      <c r="CE58" s="405"/>
      <c r="CF58" s="405"/>
      <c r="CG58" s="405"/>
      <c r="CH58" s="405"/>
      <c r="CI58" s="405"/>
      <c r="CJ58" s="405"/>
      <c r="CK58" s="405"/>
      <c r="CL58" s="405"/>
      <c r="CM58" s="405"/>
      <c r="CN58" s="405"/>
      <c r="CO58" s="408"/>
      <c r="CP58" s="408"/>
      <c r="CQ58" s="408"/>
    </row>
    <row r="59" spans="1:95" s="120" customFormat="1" ht="13.5" customHeight="1" x14ac:dyDescent="0.2">
      <c r="A59" s="118">
        <v>26</v>
      </c>
      <c r="B59" s="124" t="s">
        <v>24</v>
      </c>
      <c r="C59" s="350" t="s">
        <v>152</v>
      </c>
      <c r="D59" s="552"/>
      <c r="E59" s="549"/>
      <c r="F59" s="549"/>
      <c r="G59" s="549"/>
      <c r="H59" s="556">
        <v>1</v>
      </c>
      <c r="I59" s="549"/>
      <c r="J59" s="549"/>
      <c r="K59" s="549"/>
      <c r="L59" s="549"/>
      <c r="M59" s="556">
        <v>1</v>
      </c>
      <c r="N59" s="556">
        <v>3</v>
      </c>
      <c r="O59" s="549"/>
      <c r="P59" s="549"/>
      <c r="Q59" s="549"/>
      <c r="R59" s="549"/>
      <c r="S59" s="549"/>
      <c r="T59" s="556">
        <v>7</v>
      </c>
      <c r="U59" s="549"/>
      <c r="V59" s="549"/>
      <c r="W59" s="549"/>
      <c r="X59" s="549"/>
      <c r="Y59" s="549"/>
      <c r="Z59" s="556">
        <v>1</v>
      </c>
      <c r="AA59" s="553"/>
      <c r="AB59" s="549"/>
      <c r="AC59" s="549"/>
      <c r="AD59" s="549"/>
      <c r="AE59" s="556">
        <v>1</v>
      </c>
      <c r="AF59" s="549"/>
      <c r="AG59" s="549"/>
      <c r="AH59" s="549"/>
      <c r="AI59" s="549"/>
      <c r="AJ59" s="549"/>
      <c r="AK59" s="549"/>
      <c r="AL59" s="549"/>
      <c r="AM59" s="549"/>
      <c r="AN59" s="549"/>
      <c r="AO59" s="549"/>
      <c r="AP59" s="549"/>
      <c r="AQ59" s="549"/>
      <c r="AR59" s="556">
        <v>2</v>
      </c>
      <c r="AS59" s="549"/>
      <c r="AT59" s="549"/>
      <c r="AU59" s="549"/>
      <c r="AV59" s="549"/>
      <c r="AW59" s="549"/>
      <c r="AX59" s="549"/>
      <c r="AY59" s="549"/>
      <c r="AZ59" s="549"/>
      <c r="BA59" s="549"/>
      <c r="BB59" s="549"/>
      <c r="BC59" s="549"/>
      <c r="BD59" s="549"/>
      <c r="BE59" s="549"/>
      <c r="BF59" s="549"/>
      <c r="BG59" s="549"/>
      <c r="BH59" s="549"/>
      <c r="BI59" s="549"/>
      <c r="BJ59" s="556">
        <v>2</v>
      </c>
      <c r="BK59" s="549"/>
      <c r="BL59" s="549"/>
      <c r="BM59" s="549"/>
      <c r="BN59" s="549"/>
      <c r="BO59" s="549"/>
      <c r="BP59" s="550">
        <f t="shared" si="2"/>
        <v>18</v>
      </c>
      <c r="BQ59" s="409">
        <f t="shared" si="1"/>
        <v>0</v>
      </c>
      <c r="BR59" s="404"/>
      <c r="BS59" s="405" t="s">
        <v>6</v>
      </c>
      <c r="BT59" s="405"/>
      <c r="BU59" s="405"/>
      <c r="BV59" s="405"/>
      <c r="BW59" s="405"/>
      <c r="BX59" s="405"/>
      <c r="BY59" s="405"/>
      <c r="BZ59" s="405"/>
      <c r="CA59" s="405"/>
      <c r="CB59" s="405"/>
      <c r="CC59" s="405"/>
      <c r="CD59" s="405"/>
      <c r="CE59" s="405"/>
      <c r="CF59" s="405"/>
      <c r="CG59" s="405"/>
      <c r="CH59" s="405"/>
      <c r="CI59" s="405"/>
      <c r="CJ59" s="405"/>
      <c r="CK59" s="405"/>
      <c r="CL59" s="405"/>
      <c r="CM59" s="405"/>
      <c r="CN59" s="405"/>
      <c r="CO59" s="406"/>
      <c r="CP59" s="406"/>
      <c r="CQ59" s="406"/>
    </row>
    <row r="60" spans="1:95" s="123" customFormat="1" ht="13.5" customHeight="1" x14ac:dyDescent="0.2">
      <c r="A60" s="125"/>
      <c r="B60" s="122"/>
      <c r="C60" s="349" t="s">
        <v>153</v>
      </c>
      <c r="D60" s="545"/>
      <c r="E60" s="546"/>
      <c r="F60" s="546"/>
      <c r="G60" s="546"/>
      <c r="H60" s="546"/>
      <c r="I60" s="546"/>
      <c r="J60" s="546"/>
      <c r="K60" s="546"/>
      <c r="L60" s="546"/>
      <c r="M60" s="546"/>
      <c r="N60" s="557">
        <v>3</v>
      </c>
      <c r="O60" s="546"/>
      <c r="P60" s="546"/>
      <c r="Q60" s="546"/>
      <c r="R60" s="546"/>
      <c r="S60" s="546"/>
      <c r="T60" s="557">
        <v>3</v>
      </c>
      <c r="U60" s="546"/>
      <c r="V60" s="546"/>
      <c r="W60" s="546"/>
      <c r="X60" s="546"/>
      <c r="Y60" s="546"/>
      <c r="Z60" s="557">
        <v>4</v>
      </c>
      <c r="AA60" s="554"/>
      <c r="AB60" s="546"/>
      <c r="AC60" s="546"/>
      <c r="AD60" s="546"/>
      <c r="AE60" s="546"/>
      <c r="AF60" s="546"/>
      <c r="AG60" s="546"/>
      <c r="AH60" s="546"/>
      <c r="AI60" s="546"/>
      <c r="AJ60" s="546"/>
      <c r="AK60" s="546"/>
      <c r="AL60" s="546"/>
      <c r="AM60" s="546"/>
      <c r="AN60" s="546"/>
      <c r="AO60" s="546"/>
      <c r="AP60" s="546"/>
      <c r="AQ60" s="546"/>
      <c r="AR60" s="546"/>
      <c r="AS60" s="546"/>
      <c r="AT60" s="546"/>
      <c r="AU60" s="546"/>
      <c r="AV60" s="546"/>
      <c r="AW60" s="546"/>
      <c r="AX60" s="546"/>
      <c r="AY60" s="546"/>
      <c r="AZ60" s="546"/>
      <c r="BA60" s="546"/>
      <c r="BB60" s="546"/>
      <c r="BC60" s="546"/>
      <c r="BD60" s="546"/>
      <c r="BE60" s="546"/>
      <c r="BF60" s="546"/>
      <c r="BG60" s="546"/>
      <c r="BH60" s="546"/>
      <c r="BI60" s="546"/>
      <c r="BJ60" s="546"/>
      <c r="BK60" s="546"/>
      <c r="BL60" s="546"/>
      <c r="BM60" s="546"/>
      <c r="BN60" s="546"/>
      <c r="BO60" s="546"/>
      <c r="BP60" s="547">
        <f t="shared" si="2"/>
        <v>10</v>
      </c>
      <c r="BQ60" s="410">
        <f t="shared" si="1"/>
        <v>0</v>
      </c>
      <c r="BR60" s="404"/>
      <c r="BS60" s="405"/>
      <c r="BT60" s="405"/>
      <c r="BU60" s="405"/>
      <c r="BV60" s="405"/>
      <c r="BW60" s="405"/>
      <c r="BX60" s="405"/>
      <c r="BY60" s="405"/>
      <c r="BZ60" s="405"/>
      <c r="CA60" s="405"/>
      <c r="CB60" s="405"/>
      <c r="CC60" s="405"/>
      <c r="CD60" s="405"/>
      <c r="CE60" s="405"/>
      <c r="CF60" s="405"/>
      <c r="CG60" s="405"/>
      <c r="CH60" s="405"/>
      <c r="CI60" s="405"/>
      <c r="CJ60" s="405"/>
      <c r="CK60" s="405"/>
      <c r="CL60" s="405"/>
      <c r="CM60" s="405"/>
      <c r="CN60" s="405"/>
      <c r="CO60" s="408"/>
      <c r="CP60" s="408"/>
      <c r="CQ60" s="408"/>
    </row>
    <row r="61" spans="1:95" s="120" customFormat="1" ht="13.5" customHeight="1" x14ac:dyDescent="0.2">
      <c r="A61" s="120">
        <v>27</v>
      </c>
      <c r="B61" s="124" t="s">
        <v>196</v>
      </c>
      <c r="C61" s="350" t="s">
        <v>213</v>
      </c>
      <c r="D61" s="552"/>
      <c r="E61" s="549"/>
      <c r="F61" s="549"/>
      <c r="G61" s="549"/>
      <c r="H61" s="549"/>
      <c r="I61" s="549"/>
      <c r="J61" s="549"/>
      <c r="K61" s="549"/>
      <c r="L61" s="549"/>
      <c r="M61" s="549"/>
      <c r="N61" s="549"/>
      <c r="O61" s="549"/>
      <c r="P61" s="549"/>
      <c r="Q61" s="549"/>
      <c r="R61" s="549"/>
      <c r="S61" s="549"/>
      <c r="T61" s="556">
        <v>1</v>
      </c>
      <c r="U61" s="549"/>
      <c r="V61" s="549"/>
      <c r="W61" s="549"/>
      <c r="X61" s="549"/>
      <c r="Y61" s="549"/>
      <c r="Z61" s="549"/>
      <c r="AA61" s="549"/>
      <c r="AB61" s="553"/>
      <c r="AC61" s="549"/>
      <c r="AD61" s="549"/>
      <c r="AE61" s="549"/>
      <c r="AF61" s="549"/>
      <c r="AG61" s="549"/>
      <c r="AH61" s="549"/>
      <c r="AI61" s="549"/>
      <c r="AJ61" s="549"/>
      <c r="AK61" s="549"/>
      <c r="AL61" s="549"/>
      <c r="AM61" s="549"/>
      <c r="AN61" s="549"/>
      <c r="AO61" s="549"/>
      <c r="AP61" s="549"/>
      <c r="AQ61" s="549"/>
      <c r="AR61" s="549"/>
      <c r="AS61" s="549"/>
      <c r="AT61" s="549"/>
      <c r="AU61" s="549"/>
      <c r="AV61" s="549"/>
      <c r="AW61" s="549"/>
      <c r="AX61" s="549"/>
      <c r="AY61" s="549"/>
      <c r="AZ61" s="549"/>
      <c r="BA61" s="549"/>
      <c r="BB61" s="549"/>
      <c r="BC61" s="549"/>
      <c r="BD61" s="549"/>
      <c r="BE61" s="549"/>
      <c r="BF61" s="549"/>
      <c r="BG61" s="549"/>
      <c r="BH61" s="549"/>
      <c r="BI61" s="549"/>
      <c r="BJ61" s="549"/>
      <c r="BK61" s="549"/>
      <c r="BL61" s="549"/>
      <c r="BM61" s="549"/>
      <c r="BN61" s="549"/>
      <c r="BO61" s="556">
        <v>11</v>
      </c>
      <c r="BP61" s="550">
        <f t="shared" si="2"/>
        <v>12</v>
      </c>
      <c r="BQ61" s="409">
        <f>SUM(BS61:CN61)</f>
        <v>0</v>
      </c>
      <c r="BR61" s="404"/>
      <c r="BS61" s="405"/>
      <c r="BT61" s="405"/>
      <c r="BU61" s="405"/>
      <c r="BV61" s="405"/>
      <c r="BW61" s="405"/>
      <c r="BX61" s="405"/>
      <c r="BY61" s="405"/>
      <c r="BZ61" s="405"/>
      <c r="CA61" s="405"/>
      <c r="CB61" s="405"/>
      <c r="CC61" s="405"/>
      <c r="CD61" s="405"/>
      <c r="CE61" s="405"/>
      <c r="CF61" s="405"/>
      <c r="CG61" s="405"/>
      <c r="CH61" s="405"/>
      <c r="CI61" s="405"/>
      <c r="CJ61" s="405"/>
      <c r="CK61" s="405"/>
      <c r="CL61" s="405"/>
      <c r="CM61" s="405"/>
      <c r="CN61" s="405"/>
      <c r="CO61" s="406"/>
      <c r="CP61" s="406"/>
      <c r="CQ61" s="406"/>
    </row>
    <row r="62" spans="1:95" s="123" customFormat="1" ht="13.5" customHeight="1" x14ac:dyDescent="0.2">
      <c r="B62" s="122"/>
      <c r="C62" s="355"/>
      <c r="D62" s="545"/>
      <c r="E62" s="546"/>
      <c r="F62" s="546"/>
      <c r="G62" s="546"/>
      <c r="H62" s="546"/>
      <c r="I62" s="546"/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46"/>
      <c r="W62" s="546"/>
      <c r="X62" s="546"/>
      <c r="Y62" s="546"/>
      <c r="Z62" s="546"/>
      <c r="AA62" s="546"/>
      <c r="AB62" s="554"/>
      <c r="AC62" s="546"/>
      <c r="AD62" s="546"/>
      <c r="AE62" s="546"/>
      <c r="AF62" s="546"/>
      <c r="AG62" s="546"/>
      <c r="AH62" s="546"/>
      <c r="AI62" s="546"/>
      <c r="AJ62" s="546"/>
      <c r="AK62" s="546"/>
      <c r="AL62" s="546"/>
      <c r="AM62" s="546"/>
      <c r="AN62" s="546"/>
      <c r="AO62" s="546"/>
      <c r="AP62" s="546"/>
      <c r="AQ62" s="546"/>
      <c r="AR62" s="546"/>
      <c r="AS62" s="546"/>
      <c r="AT62" s="546"/>
      <c r="AU62" s="546"/>
      <c r="AV62" s="546"/>
      <c r="AW62" s="546"/>
      <c r="AX62" s="546"/>
      <c r="AY62" s="546"/>
      <c r="AZ62" s="546"/>
      <c r="BA62" s="546"/>
      <c r="BB62" s="546"/>
      <c r="BC62" s="546"/>
      <c r="BD62" s="546"/>
      <c r="BE62" s="546"/>
      <c r="BF62" s="546"/>
      <c r="BG62" s="546"/>
      <c r="BH62" s="546"/>
      <c r="BI62" s="546"/>
      <c r="BJ62" s="546"/>
      <c r="BK62" s="546"/>
      <c r="BL62" s="546"/>
      <c r="BM62" s="546"/>
      <c r="BN62" s="546"/>
      <c r="BO62" s="546"/>
      <c r="BP62" s="547">
        <f t="shared" si="2"/>
        <v>0</v>
      </c>
      <c r="BQ62" s="410">
        <f>SUM(BS62:CN62)</f>
        <v>0</v>
      </c>
      <c r="BR62" s="404"/>
      <c r="BS62" s="405"/>
      <c r="BT62" s="405"/>
      <c r="BU62" s="405"/>
      <c r="BV62" s="405"/>
      <c r="BW62" s="405"/>
      <c r="BX62" s="405"/>
      <c r="BY62" s="405"/>
      <c r="BZ62" s="405"/>
      <c r="CA62" s="405"/>
      <c r="CB62" s="405"/>
      <c r="CC62" s="405"/>
      <c r="CD62" s="405"/>
      <c r="CE62" s="405"/>
      <c r="CF62" s="405"/>
      <c r="CG62" s="405"/>
      <c r="CH62" s="405"/>
      <c r="CI62" s="405"/>
      <c r="CJ62" s="405"/>
      <c r="CK62" s="405"/>
      <c r="CL62" s="405"/>
      <c r="CM62" s="405"/>
      <c r="CN62" s="405"/>
      <c r="CO62" s="408"/>
      <c r="CP62" s="408"/>
      <c r="CQ62" s="408"/>
    </row>
    <row r="63" spans="1:95" s="120" customFormat="1" ht="13.5" customHeight="1" x14ac:dyDescent="0.2">
      <c r="A63" s="120">
        <v>28</v>
      </c>
      <c r="B63" s="124" t="s">
        <v>58</v>
      </c>
      <c r="C63" s="350" t="s">
        <v>154</v>
      </c>
      <c r="D63" s="552"/>
      <c r="E63" s="549"/>
      <c r="F63" s="549"/>
      <c r="G63" s="549"/>
      <c r="H63" s="549"/>
      <c r="I63" s="549"/>
      <c r="J63" s="549"/>
      <c r="K63" s="549"/>
      <c r="L63" s="549"/>
      <c r="M63" s="549"/>
      <c r="N63" s="549"/>
      <c r="O63" s="549"/>
      <c r="P63" s="549"/>
      <c r="Q63" s="549"/>
      <c r="R63" s="549"/>
      <c r="S63" s="549"/>
      <c r="T63" s="549"/>
      <c r="U63" s="549"/>
      <c r="V63" s="549"/>
      <c r="W63" s="549"/>
      <c r="X63" s="549"/>
      <c r="Y63" s="549"/>
      <c r="Z63" s="549"/>
      <c r="AA63" s="549"/>
      <c r="AB63" s="549"/>
      <c r="AC63" s="553"/>
      <c r="AD63" s="549"/>
      <c r="AE63" s="549"/>
      <c r="AF63" s="549"/>
      <c r="AG63" s="549"/>
      <c r="AH63" s="549"/>
      <c r="AI63" s="549"/>
      <c r="AJ63" s="549"/>
      <c r="AK63" s="549"/>
      <c r="AL63" s="549"/>
      <c r="AM63" s="549"/>
      <c r="AN63" s="549"/>
      <c r="AO63" s="549"/>
      <c r="AP63" s="549"/>
      <c r="AQ63" s="549"/>
      <c r="AR63" s="549"/>
      <c r="AS63" s="549"/>
      <c r="AT63" s="549"/>
      <c r="AU63" s="549"/>
      <c r="AV63" s="549"/>
      <c r="AW63" s="549"/>
      <c r="AX63" s="549"/>
      <c r="AY63" s="549"/>
      <c r="AZ63" s="549"/>
      <c r="BA63" s="549"/>
      <c r="BB63" s="549"/>
      <c r="BC63" s="549"/>
      <c r="BD63" s="549"/>
      <c r="BE63" s="549"/>
      <c r="BF63" s="549"/>
      <c r="BG63" s="549"/>
      <c r="BH63" s="549"/>
      <c r="BI63" s="549"/>
      <c r="BJ63" s="549"/>
      <c r="BK63" s="549"/>
      <c r="BL63" s="549"/>
      <c r="BM63" s="549"/>
      <c r="BN63" s="549"/>
      <c r="BO63" s="549"/>
      <c r="BP63" s="547">
        <f t="shared" si="2"/>
        <v>0</v>
      </c>
      <c r="BQ63" s="409">
        <f t="shared" si="1"/>
        <v>0</v>
      </c>
      <c r="BR63" s="622"/>
      <c r="BS63" s="405"/>
      <c r="BT63" s="405"/>
      <c r="BU63" s="405"/>
      <c r="BV63" s="405"/>
      <c r="BW63" s="405"/>
      <c r="BX63" s="405"/>
      <c r="BY63" s="405"/>
      <c r="BZ63" s="405"/>
      <c r="CA63" s="405"/>
      <c r="CB63" s="405"/>
      <c r="CC63" s="405"/>
      <c r="CD63" s="405"/>
      <c r="CE63" s="405"/>
      <c r="CF63" s="405"/>
      <c r="CG63" s="405"/>
      <c r="CH63" s="405"/>
      <c r="CI63" s="405"/>
      <c r="CJ63" s="405"/>
      <c r="CK63" s="405"/>
      <c r="CL63" s="405"/>
      <c r="CM63" s="405"/>
      <c r="CN63" s="405"/>
      <c r="CO63" s="406"/>
      <c r="CP63" s="406"/>
      <c r="CQ63" s="406"/>
    </row>
    <row r="64" spans="1:95" s="123" customFormat="1" ht="13.5" customHeight="1" x14ac:dyDescent="0.2">
      <c r="B64" s="122"/>
      <c r="C64" s="355"/>
      <c r="D64" s="545"/>
      <c r="E64" s="546"/>
      <c r="F64" s="546"/>
      <c r="G64" s="546"/>
      <c r="H64" s="546"/>
      <c r="I64" s="546"/>
      <c r="J64" s="546"/>
      <c r="K64" s="546"/>
      <c r="L64" s="546"/>
      <c r="M64" s="546"/>
      <c r="N64" s="546"/>
      <c r="O64" s="546"/>
      <c r="P64" s="546"/>
      <c r="Q64" s="546"/>
      <c r="R64" s="546"/>
      <c r="S64" s="546"/>
      <c r="T64" s="546"/>
      <c r="U64" s="546"/>
      <c r="V64" s="546"/>
      <c r="W64" s="546"/>
      <c r="X64" s="546"/>
      <c r="Y64" s="546"/>
      <c r="Z64" s="546"/>
      <c r="AA64" s="546"/>
      <c r="AB64" s="546"/>
      <c r="AC64" s="554"/>
      <c r="AD64" s="546"/>
      <c r="AE64" s="546"/>
      <c r="AF64" s="546"/>
      <c r="AG64" s="546"/>
      <c r="AH64" s="546"/>
      <c r="AI64" s="546"/>
      <c r="AJ64" s="546"/>
      <c r="AK64" s="546"/>
      <c r="AL64" s="546"/>
      <c r="AM64" s="546"/>
      <c r="AN64" s="546"/>
      <c r="AO64" s="546"/>
      <c r="AP64" s="546"/>
      <c r="AQ64" s="546"/>
      <c r="AR64" s="546"/>
      <c r="AS64" s="546"/>
      <c r="AT64" s="546"/>
      <c r="AU64" s="546"/>
      <c r="AV64" s="546"/>
      <c r="AW64" s="546"/>
      <c r="AX64" s="546"/>
      <c r="AY64" s="546"/>
      <c r="AZ64" s="546"/>
      <c r="BA64" s="546"/>
      <c r="BB64" s="546"/>
      <c r="BC64" s="546"/>
      <c r="BD64" s="546"/>
      <c r="BE64" s="546"/>
      <c r="BF64" s="546"/>
      <c r="BG64" s="546"/>
      <c r="BH64" s="546"/>
      <c r="BI64" s="546"/>
      <c r="BJ64" s="546"/>
      <c r="BK64" s="546"/>
      <c r="BL64" s="546"/>
      <c r="BM64" s="546"/>
      <c r="BN64" s="546"/>
      <c r="BO64" s="546"/>
      <c r="BP64" s="547">
        <f t="shared" si="2"/>
        <v>0</v>
      </c>
      <c r="BQ64" s="410">
        <f t="shared" si="1"/>
        <v>0</v>
      </c>
      <c r="BR64" s="404"/>
      <c r="BS64" s="405"/>
      <c r="BT64" s="405"/>
      <c r="BU64" s="405"/>
      <c r="BV64" s="405"/>
      <c r="BW64" s="405"/>
      <c r="BX64" s="405"/>
      <c r="BY64" s="405"/>
      <c r="BZ64" s="405"/>
      <c r="CA64" s="405"/>
      <c r="CB64" s="405"/>
      <c r="CC64" s="405"/>
      <c r="CD64" s="405"/>
      <c r="CE64" s="405"/>
      <c r="CF64" s="405"/>
      <c r="CG64" s="405"/>
      <c r="CH64" s="405"/>
      <c r="CI64" s="405"/>
      <c r="CJ64" s="405"/>
      <c r="CK64" s="405"/>
      <c r="CL64" s="405"/>
      <c r="CM64" s="405"/>
      <c r="CN64" s="405"/>
      <c r="CO64" s="408"/>
      <c r="CP64" s="408"/>
      <c r="CQ64" s="408"/>
    </row>
    <row r="65" spans="1:95" s="120" customFormat="1" ht="13.5" customHeight="1" x14ac:dyDescent="0.2">
      <c r="A65" s="118">
        <v>29</v>
      </c>
      <c r="B65" s="124" t="s">
        <v>25</v>
      </c>
      <c r="C65" s="350" t="s">
        <v>155</v>
      </c>
      <c r="D65" s="552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49"/>
      <c r="P65" s="549"/>
      <c r="Q65" s="549"/>
      <c r="R65" s="549"/>
      <c r="S65" s="549"/>
      <c r="T65" s="549"/>
      <c r="U65" s="549"/>
      <c r="V65" s="549"/>
      <c r="W65" s="549"/>
      <c r="X65" s="549"/>
      <c r="Y65" s="549"/>
      <c r="Z65" s="549"/>
      <c r="AA65" s="549"/>
      <c r="AB65" s="549"/>
      <c r="AC65" s="549"/>
      <c r="AD65" s="553"/>
      <c r="AE65" s="549"/>
      <c r="AF65" s="549"/>
      <c r="AG65" s="549"/>
      <c r="AH65" s="549"/>
      <c r="AI65" s="549"/>
      <c r="AJ65" s="549"/>
      <c r="AK65" s="549"/>
      <c r="AL65" s="549"/>
      <c r="AM65" s="549"/>
      <c r="AN65" s="549"/>
      <c r="AO65" s="549"/>
      <c r="AP65" s="549"/>
      <c r="AQ65" s="549"/>
      <c r="AR65" s="556">
        <v>1</v>
      </c>
      <c r="AS65" s="549"/>
      <c r="AT65" s="549"/>
      <c r="AU65" s="549"/>
      <c r="AV65" s="549"/>
      <c r="AW65" s="549"/>
      <c r="AX65" s="549"/>
      <c r="AY65" s="549"/>
      <c r="AZ65" s="549"/>
      <c r="BA65" s="549"/>
      <c r="BB65" s="549"/>
      <c r="BC65" s="549"/>
      <c r="BD65" s="549"/>
      <c r="BE65" s="549"/>
      <c r="BF65" s="549"/>
      <c r="BG65" s="549"/>
      <c r="BH65" s="549"/>
      <c r="BI65" s="549"/>
      <c r="BJ65" s="549"/>
      <c r="BK65" s="549"/>
      <c r="BL65" s="549"/>
      <c r="BM65" s="549"/>
      <c r="BN65" s="549"/>
      <c r="BO65" s="549"/>
      <c r="BP65" s="550">
        <f t="shared" si="2"/>
        <v>1</v>
      </c>
      <c r="BQ65" s="409">
        <f t="shared" si="1"/>
        <v>0</v>
      </c>
      <c r="BR65" s="404"/>
      <c r="BS65" s="405"/>
      <c r="BT65" s="405"/>
      <c r="BU65" s="405"/>
      <c r="BV65" s="405"/>
      <c r="BW65" s="405"/>
      <c r="BX65" s="405"/>
      <c r="BY65" s="405"/>
      <c r="BZ65" s="405"/>
      <c r="CA65" s="405"/>
      <c r="CB65" s="405"/>
      <c r="CC65" s="405"/>
      <c r="CD65" s="405"/>
      <c r="CE65" s="405"/>
      <c r="CF65" s="405"/>
      <c r="CG65" s="405"/>
      <c r="CH65" s="405"/>
      <c r="CI65" s="405"/>
      <c r="CJ65" s="405"/>
      <c r="CK65" s="405"/>
      <c r="CL65" s="405"/>
      <c r="CM65" s="405"/>
      <c r="CN65" s="405"/>
      <c r="CO65" s="406"/>
      <c r="CP65" s="406"/>
      <c r="CQ65" s="406"/>
    </row>
    <row r="66" spans="1:95" s="123" customFormat="1" ht="13.5" customHeight="1" x14ac:dyDescent="0.2">
      <c r="A66" s="125"/>
      <c r="B66" s="122"/>
      <c r="C66" s="349"/>
      <c r="D66" s="545"/>
      <c r="E66" s="546"/>
      <c r="F66" s="546"/>
      <c r="G66" s="546"/>
      <c r="H66" s="546"/>
      <c r="I66" s="546"/>
      <c r="J66" s="546"/>
      <c r="K66" s="546"/>
      <c r="L66" s="546"/>
      <c r="M66" s="546"/>
      <c r="N66" s="546"/>
      <c r="O66" s="546"/>
      <c r="P66" s="546"/>
      <c r="Q66" s="546"/>
      <c r="R66" s="546"/>
      <c r="S66" s="557">
        <v>1</v>
      </c>
      <c r="T66" s="546"/>
      <c r="U66" s="546"/>
      <c r="V66" s="546"/>
      <c r="W66" s="546"/>
      <c r="X66" s="546"/>
      <c r="Y66" s="546"/>
      <c r="Z66" s="546"/>
      <c r="AA66" s="546"/>
      <c r="AB66" s="546"/>
      <c r="AC66" s="546"/>
      <c r="AD66" s="554"/>
      <c r="AE66" s="546"/>
      <c r="AF66" s="546"/>
      <c r="AG66" s="546"/>
      <c r="AH66" s="546"/>
      <c r="AI66" s="546"/>
      <c r="AJ66" s="546"/>
      <c r="AK66" s="546"/>
      <c r="AL66" s="546"/>
      <c r="AM66" s="546"/>
      <c r="AN66" s="546"/>
      <c r="AO66" s="546"/>
      <c r="AP66" s="546"/>
      <c r="AQ66" s="546"/>
      <c r="AR66" s="546"/>
      <c r="AS66" s="546"/>
      <c r="AT66" s="546"/>
      <c r="AU66" s="546"/>
      <c r="AV66" s="546"/>
      <c r="AW66" s="546"/>
      <c r="AX66" s="546"/>
      <c r="AY66" s="546"/>
      <c r="AZ66" s="546"/>
      <c r="BA66" s="546"/>
      <c r="BB66" s="546"/>
      <c r="BC66" s="546"/>
      <c r="BD66" s="546"/>
      <c r="BE66" s="546"/>
      <c r="BF66" s="546"/>
      <c r="BG66" s="546"/>
      <c r="BH66" s="546"/>
      <c r="BI66" s="546"/>
      <c r="BJ66" s="546"/>
      <c r="BK66" s="546"/>
      <c r="BL66" s="546"/>
      <c r="BM66" s="546"/>
      <c r="BN66" s="546"/>
      <c r="BO66" s="546"/>
      <c r="BP66" s="550">
        <f t="shared" ref="BP66:BP68" si="3">SUM(D66:BO66)</f>
        <v>1</v>
      </c>
      <c r="BQ66" s="410">
        <f t="shared" si="1"/>
        <v>0</v>
      </c>
      <c r="BR66" s="622"/>
      <c r="BS66" s="405"/>
      <c r="BT66" s="405"/>
      <c r="BU66" s="405"/>
      <c r="BV66" s="405"/>
      <c r="BW66" s="405"/>
      <c r="BX66" s="405"/>
      <c r="BY66" s="405"/>
      <c r="BZ66" s="405"/>
      <c r="CA66" s="405"/>
      <c r="CB66" s="405"/>
      <c r="CC66" s="405"/>
      <c r="CD66" s="405"/>
      <c r="CE66" s="405"/>
      <c r="CF66" s="405"/>
      <c r="CG66" s="405"/>
      <c r="CH66" s="405"/>
      <c r="CI66" s="405"/>
      <c r="CJ66" s="405"/>
      <c r="CK66" s="405"/>
      <c r="CL66" s="405"/>
      <c r="CM66" s="405"/>
      <c r="CN66" s="405"/>
      <c r="CO66" s="408"/>
      <c r="CP66" s="408"/>
      <c r="CQ66" s="408"/>
    </row>
    <row r="67" spans="1:95" s="120" customFormat="1" ht="13.5" customHeight="1" x14ac:dyDescent="0.2">
      <c r="A67" s="118">
        <v>30</v>
      </c>
      <c r="B67" s="124" t="s">
        <v>26</v>
      </c>
      <c r="C67" s="350" t="s">
        <v>91</v>
      </c>
      <c r="D67" s="552"/>
      <c r="E67" s="549"/>
      <c r="F67" s="549"/>
      <c r="G67" s="549"/>
      <c r="H67" s="549"/>
      <c r="I67" s="549"/>
      <c r="J67" s="549"/>
      <c r="K67" s="549"/>
      <c r="L67" s="549"/>
      <c r="M67" s="549"/>
      <c r="N67" s="549"/>
      <c r="O67" s="549"/>
      <c r="P67" s="549"/>
      <c r="Q67" s="549"/>
      <c r="R67" s="549"/>
      <c r="S67" s="549"/>
      <c r="T67" s="549"/>
      <c r="U67" s="549"/>
      <c r="V67" s="549"/>
      <c r="W67" s="549"/>
      <c r="X67" s="549"/>
      <c r="Y67" s="549"/>
      <c r="Z67" s="549"/>
      <c r="AA67" s="549"/>
      <c r="AB67" s="549"/>
      <c r="AC67" s="549"/>
      <c r="AD67" s="549"/>
      <c r="AE67" s="553"/>
      <c r="AF67" s="549"/>
      <c r="AG67" s="549"/>
      <c r="AH67" s="549"/>
      <c r="AI67" s="549"/>
      <c r="AJ67" s="549"/>
      <c r="AK67" s="549"/>
      <c r="AL67" s="549"/>
      <c r="AM67" s="549"/>
      <c r="AN67" s="549"/>
      <c r="AO67" s="549"/>
      <c r="AP67" s="549"/>
      <c r="AQ67" s="549"/>
      <c r="AR67" s="549"/>
      <c r="AS67" s="549"/>
      <c r="AT67" s="549"/>
      <c r="AU67" s="549"/>
      <c r="AV67" s="549"/>
      <c r="AW67" s="549"/>
      <c r="AX67" s="549"/>
      <c r="AY67" s="549"/>
      <c r="AZ67" s="549"/>
      <c r="BA67" s="549"/>
      <c r="BB67" s="549"/>
      <c r="BC67" s="549"/>
      <c r="BD67" s="549"/>
      <c r="BE67" s="549"/>
      <c r="BF67" s="549"/>
      <c r="BG67" s="549"/>
      <c r="BH67" s="549"/>
      <c r="BI67" s="549"/>
      <c r="BJ67" s="549"/>
      <c r="BK67" s="549"/>
      <c r="BL67" s="549"/>
      <c r="BM67" s="549"/>
      <c r="BN67" s="549"/>
      <c r="BO67" s="549"/>
      <c r="BP67" s="550">
        <f t="shared" si="3"/>
        <v>0</v>
      </c>
      <c r="BQ67" s="409">
        <f t="shared" si="1"/>
        <v>0</v>
      </c>
      <c r="BR67" s="622"/>
      <c r="BS67" s="405"/>
      <c r="BT67" s="405"/>
      <c r="BU67" s="405"/>
      <c r="BV67" s="405"/>
      <c r="BW67" s="405"/>
      <c r="BX67" s="405"/>
      <c r="BY67" s="405"/>
      <c r="BZ67" s="405"/>
      <c r="CA67" s="405"/>
      <c r="CB67" s="405"/>
      <c r="CC67" s="405"/>
      <c r="CD67" s="405"/>
      <c r="CE67" s="405"/>
      <c r="CF67" s="405"/>
      <c r="CG67" s="405"/>
      <c r="CH67" s="405"/>
      <c r="CI67" s="405"/>
      <c r="CJ67" s="405"/>
      <c r="CK67" s="405"/>
      <c r="CL67" s="405"/>
      <c r="CM67" s="405"/>
      <c r="CN67" s="405"/>
      <c r="CO67" s="406"/>
      <c r="CP67" s="406"/>
      <c r="CQ67" s="406"/>
    </row>
    <row r="68" spans="1:95" s="123" customFormat="1" ht="13.5" customHeight="1" x14ac:dyDescent="0.2">
      <c r="A68" s="125"/>
      <c r="B68" s="122"/>
      <c r="C68" s="349"/>
      <c r="D68" s="545"/>
      <c r="E68" s="546"/>
      <c r="F68" s="546"/>
      <c r="G68" s="546"/>
      <c r="H68" s="546"/>
      <c r="I68" s="546"/>
      <c r="J68" s="546"/>
      <c r="K68" s="546"/>
      <c r="L68" s="546"/>
      <c r="M68" s="546"/>
      <c r="N68" s="546"/>
      <c r="O68" s="546"/>
      <c r="P68" s="546"/>
      <c r="Q68" s="546"/>
      <c r="R68" s="546"/>
      <c r="S68" s="546"/>
      <c r="T68" s="546"/>
      <c r="U68" s="546"/>
      <c r="V68" s="546"/>
      <c r="W68" s="546"/>
      <c r="X68" s="546"/>
      <c r="Y68" s="546"/>
      <c r="Z68" s="546"/>
      <c r="AA68" s="546"/>
      <c r="AB68" s="546"/>
      <c r="AC68" s="546"/>
      <c r="AD68" s="546"/>
      <c r="AE68" s="554"/>
      <c r="AF68" s="546"/>
      <c r="AG68" s="546"/>
      <c r="AH68" s="546"/>
      <c r="AI68" s="546"/>
      <c r="AJ68" s="546"/>
      <c r="AK68" s="546"/>
      <c r="AL68" s="546"/>
      <c r="AM68" s="546"/>
      <c r="AN68" s="546"/>
      <c r="AO68" s="546"/>
      <c r="AP68" s="546"/>
      <c r="AQ68" s="546"/>
      <c r="AR68" s="546"/>
      <c r="AS68" s="546"/>
      <c r="AT68" s="546"/>
      <c r="AU68" s="546"/>
      <c r="AV68" s="546"/>
      <c r="AW68" s="546"/>
      <c r="AX68" s="546"/>
      <c r="AY68" s="546"/>
      <c r="AZ68" s="546"/>
      <c r="BA68" s="546"/>
      <c r="BB68" s="546"/>
      <c r="BC68" s="546"/>
      <c r="BD68" s="546"/>
      <c r="BE68" s="546"/>
      <c r="BF68" s="546"/>
      <c r="BG68" s="546"/>
      <c r="BH68" s="546"/>
      <c r="BI68" s="546"/>
      <c r="BJ68" s="546"/>
      <c r="BK68" s="546"/>
      <c r="BL68" s="546"/>
      <c r="BM68" s="546"/>
      <c r="BN68" s="546"/>
      <c r="BO68" s="546"/>
      <c r="BP68" s="550">
        <f t="shared" si="3"/>
        <v>0</v>
      </c>
      <c r="BQ68" s="410">
        <f t="shared" si="1"/>
        <v>0</v>
      </c>
      <c r="BR68" s="622"/>
      <c r="BS68" s="405"/>
      <c r="BT68" s="405"/>
      <c r="BU68" s="405"/>
      <c r="BV68" s="405"/>
      <c r="BW68" s="405"/>
      <c r="BX68" s="405"/>
      <c r="BY68" s="405"/>
      <c r="BZ68" s="405"/>
      <c r="CA68" s="405"/>
      <c r="CB68" s="405"/>
      <c r="CC68" s="405"/>
      <c r="CD68" s="405"/>
      <c r="CE68" s="405"/>
      <c r="CF68" s="405"/>
      <c r="CG68" s="405"/>
      <c r="CH68" s="405"/>
      <c r="CI68" s="405"/>
      <c r="CJ68" s="405"/>
      <c r="CK68" s="405"/>
      <c r="CL68" s="405"/>
      <c r="CM68" s="405"/>
      <c r="CN68" s="405"/>
      <c r="CO68" s="408"/>
      <c r="CP68" s="408"/>
      <c r="CQ68" s="408"/>
    </row>
    <row r="69" spans="1:95" s="120" customFormat="1" ht="13.5" customHeight="1" x14ac:dyDescent="0.2">
      <c r="A69" s="118">
        <v>31</v>
      </c>
      <c r="B69" s="124" t="s">
        <v>27</v>
      </c>
      <c r="C69" s="350" t="s">
        <v>156</v>
      </c>
      <c r="D69" s="552"/>
      <c r="E69" s="549"/>
      <c r="F69" s="556">
        <v>1</v>
      </c>
      <c r="G69" s="549"/>
      <c r="H69" s="549"/>
      <c r="I69" s="549"/>
      <c r="J69" s="549"/>
      <c r="K69" s="549"/>
      <c r="L69" s="549"/>
      <c r="M69" s="549"/>
      <c r="N69" s="549"/>
      <c r="O69" s="549"/>
      <c r="P69" s="549"/>
      <c r="Q69" s="549"/>
      <c r="R69" s="549"/>
      <c r="S69" s="549"/>
      <c r="T69" s="549"/>
      <c r="U69" s="549"/>
      <c r="V69" s="549"/>
      <c r="W69" s="549"/>
      <c r="X69" s="549"/>
      <c r="Y69" s="549"/>
      <c r="Z69" s="549"/>
      <c r="AA69" s="549"/>
      <c r="AB69" s="549"/>
      <c r="AC69" s="549"/>
      <c r="AD69" s="549"/>
      <c r="AE69" s="549"/>
      <c r="AF69" s="553"/>
      <c r="AG69" s="549"/>
      <c r="AH69" s="556">
        <v>2</v>
      </c>
      <c r="AI69" s="549"/>
      <c r="AJ69" s="549"/>
      <c r="AK69" s="549"/>
      <c r="AL69" s="549"/>
      <c r="AM69" s="549"/>
      <c r="AN69" s="549"/>
      <c r="AO69" s="549"/>
      <c r="AP69" s="549"/>
      <c r="AQ69" s="549"/>
      <c r="AR69" s="556">
        <v>6</v>
      </c>
      <c r="AS69" s="549"/>
      <c r="AT69" s="549"/>
      <c r="AU69" s="549"/>
      <c r="AV69" s="549"/>
      <c r="AW69" s="549"/>
      <c r="AX69" s="549"/>
      <c r="AY69" s="549"/>
      <c r="AZ69" s="549"/>
      <c r="BA69" s="549"/>
      <c r="BB69" s="549"/>
      <c r="BC69" s="549"/>
      <c r="BD69" s="549"/>
      <c r="BE69" s="549"/>
      <c r="BF69" s="549"/>
      <c r="BG69" s="549"/>
      <c r="BH69" s="549"/>
      <c r="BI69" s="549"/>
      <c r="BJ69" s="556">
        <v>8</v>
      </c>
      <c r="BK69" s="549"/>
      <c r="BL69" s="549"/>
      <c r="BM69" s="549"/>
      <c r="BN69" s="549"/>
      <c r="BO69" s="556">
        <v>1</v>
      </c>
      <c r="BP69" s="550">
        <f>SUM(D69:BO69)</f>
        <v>18</v>
      </c>
      <c r="BQ69" s="409">
        <f t="shared" si="1"/>
        <v>0</v>
      </c>
      <c r="BR69" s="404"/>
      <c r="BS69" s="405"/>
      <c r="BT69" s="405"/>
      <c r="BU69" s="405"/>
      <c r="BV69" s="405"/>
      <c r="BW69" s="405"/>
      <c r="BX69" s="405"/>
      <c r="BY69" s="405"/>
      <c r="BZ69" s="405"/>
      <c r="CA69" s="405"/>
      <c r="CB69" s="405"/>
      <c r="CC69" s="405"/>
      <c r="CD69" s="405"/>
      <c r="CE69" s="405"/>
      <c r="CF69" s="405"/>
      <c r="CG69" s="405"/>
      <c r="CH69" s="405"/>
      <c r="CI69" s="405"/>
      <c r="CJ69" s="405"/>
      <c r="CK69" s="405"/>
      <c r="CL69" s="405"/>
      <c r="CM69" s="405"/>
      <c r="CN69" s="405"/>
      <c r="CO69" s="406"/>
      <c r="CP69" s="406"/>
      <c r="CQ69" s="406"/>
    </row>
    <row r="70" spans="1:95" s="123" customFormat="1" ht="13.5" customHeight="1" x14ac:dyDescent="0.2">
      <c r="A70" s="125"/>
      <c r="B70" s="122"/>
      <c r="C70" s="349"/>
      <c r="D70" s="545"/>
      <c r="E70" s="546"/>
      <c r="F70" s="557">
        <v>1</v>
      </c>
      <c r="G70" s="546"/>
      <c r="H70" s="546"/>
      <c r="I70" s="546"/>
      <c r="J70" s="546"/>
      <c r="K70" s="546"/>
      <c r="L70" s="546"/>
      <c r="M70" s="546"/>
      <c r="N70" s="546"/>
      <c r="O70" s="546"/>
      <c r="P70" s="546"/>
      <c r="Q70" s="546"/>
      <c r="R70" s="546"/>
      <c r="S70" s="546"/>
      <c r="T70" s="546"/>
      <c r="U70" s="546"/>
      <c r="V70" s="546"/>
      <c r="W70" s="546"/>
      <c r="X70" s="546"/>
      <c r="Y70" s="546"/>
      <c r="Z70" s="546"/>
      <c r="AA70" s="546"/>
      <c r="AB70" s="546"/>
      <c r="AC70" s="546"/>
      <c r="AD70" s="546"/>
      <c r="AE70" s="546"/>
      <c r="AF70" s="554"/>
      <c r="AG70" s="546"/>
      <c r="AH70" s="546"/>
      <c r="AI70" s="546"/>
      <c r="AJ70" s="546"/>
      <c r="AK70" s="546"/>
      <c r="AL70" s="546"/>
      <c r="AM70" s="546"/>
      <c r="AN70" s="546"/>
      <c r="AO70" s="546"/>
      <c r="AP70" s="546"/>
      <c r="AQ70" s="546"/>
      <c r="AR70" s="546"/>
      <c r="AS70" s="546"/>
      <c r="AT70" s="546"/>
      <c r="AU70" s="546"/>
      <c r="AV70" s="546"/>
      <c r="AW70" s="546"/>
      <c r="AX70" s="546"/>
      <c r="AY70" s="546"/>
      <c r="AZ70" s="546"/>
      <c r="BA70" s="546"/>
      <c r="BB70" s="546"/>
      <c r="BC70" s="546"/>
      <c r="BD70" s="546"/>
      <c r="BE70" s="546"/>
      <c r="BF70" s="546"/>
      <c r="BG70" s="546"/>
      <c r="BH70" s="546"/>
      <c r="BI70" s="546"/>
      <c r="BJ70" s="557">
        <v>1</v>
      </c>
      <c r="BK70" s="546"/>
      <c r="BL70" s="546"/>
      <c r="BM70" s="546"/>
      <c r="BN70" s="557">
        <v>1</v>
      </c>
      <c r="BO70" s="546"/>
      <c r="BP70" s="547">
        <f>SUM(D70:BO70)</f>
        <v>3</v>
      </c>
      <c r="BQ70" s="410">
        <f t="shared" si="1"/>
        <v>0</v>
      </c>
      <c r="BR70" s="404"/>
      <c r="BS70" s="405"/>
      <c r="BT70" s="405"/>
      <c r="BU70" s="405"/>
      <c r="BV70" s="405"/>
      <c r="BW70" s="405"/>
      <c r="BX70" s="405"/>
      <c r="BY70" s="405"/>
      <c r="BZ70" s="405"/>
      <c r="CA70" s="405"/>
      <c r="CB70" s="405"/>
      <c r="CC70" s="405"/>
      <c r="CD70" s="405"/>
      <c r="CE70" s="405"/>
      <c r="CF70" s="405"/>
      <c r="CG70" s="405"/>
      <c r="CH70" s="405"/>
      <c r="CI70" s="405"/>
      <c r="CJ70" s="405"/>
      <c r="CK70" s="405"/>
      <c r="CL70" s="405"/>
      <c r="CM70" s="405"/>
      <c r="CN70" s="405"/>
      <c r="CO70" s="408"/>
      <c r="CP70" s="408"/>
      <c r="CQ70" s="408"/>
    </row>
    <row r="71" spans="1:95" s="120" customFormat="1" ht="13.5" customHeight="1" x14ac:dyDescent="0.2">
      <c r="A71" s="118">
        <v>32</v>
      </c>
      <c r="B71" s="124" t="s">
        <v>135</v>
      </c>
      <c r="C71" s="350" t="s">
        <v>186</v>
      </c>
      <c r="D71" s="552"/>
      <c r="E71" s="549"/>
      <c r="F71" s="549"/>
      <c r="G71" s="549"/>
      <c r="H71" s="549"/>
      <c r="I71" s="549"/>
      <c r="J71" s="549"/>
      <c r="K71" s="549"/>
      <c r="L71" s="549"/>
      <c r="M71" s="549"/>
      <c r="N71" s="549"/>
      <c r="O71" s="549"/>
      <c r="P71" s="549"/>
      <c r="Q71" s="549"/>
      <c r="R71" s="549"/>
      <c r="S71" s="549"/>
      <c r="T71" s="549"/>
      <c r="U71" s="549"/>
      <c r="V71" s="549"/>
      <c r="W71" s="549"/>
      <c r="X71" s="549"/>
      <c r="Y71" s="549"/>
      <c r="Z71" s="549"/>
      <c r="AA71" s="549"/>
      <c r="AB71" s="549"/>
      <c r="AC71" s="549"/>
      <c r="AD71" s="549"/>
      <c r="AE71" s="549"/>
      <c r="AF71" s="549"/>
      <c r="AG71" s="549"/>
      <c r="AH71" s="549"/>
      <c r="AI71" s="549"/>
      <c r="AJ71" s="549"/>
      <c r="AK71" s="549"/>
      <c r="AL71" s="549"/>
      <c r="AM71" s="549"/>
      <c r="AN71" s="549"/>
      <c r="AO71" s="549"/>
      <c r="AP71" s="549"/>
      <c r="AQ71" s="549"/>
      <c r="AR71" s="549"/>
      <c r="AS71" s="549"/>
      <c r="AT71" s="549"/>
      <c r="AU71" s="549"/>
      <c r="AV71" s="549"/>
      <c r="AW71" s="549"/>
      <c r="AX71" s="549"/>
      <c r="AY71" s="549"/>
      <c r="AZ71" s="549"/>
      <c r="BA71" s="549"/>
      <c r="BB71" s="549"/>
      <c r="BC71" s="549"/>
      <c r="BD71" s="549"/>
      <c r="BE71" s="549"/>
      <c r="BF71" s="549"/>
      <c r="BG71" s="549"/>
      <c r="BH71" s="549"/>
      <c r="BI71" s="549"/>
      <c r="BJ71" s="549"/>
      <c r="BK71" s="549"/>
      <c r="BL71" s="549"/>
      <c r="BM71" s="549"/>
      <c r="BN71" s="549"/>
      <c r="BO71" s="549"/>
      <c r="BP71" s="547">
        <f t="shared" ref="BP71:BP74" si="4">SUM(D71:BO71)</f>
        <v>0</v>
      </c>
      <c r="BQ71" s="409">
        <f t="shared" si="1"/>
        <v>0</v>
      </c>
      <c r="BR71" s="622"/>
      <c r="BS71" s="405"/>
      <c r="BT71" s="405"/>
      <c r="BU71" s="405"/>
      <c r="BV71" s="405"/>
      <c r="BW71" s="405"/>
      <c r="BX71" s="405"/>
      <c r="BY71" s="405"/>
      <c r="BZ71" s="405"/>
      <c r="CA71" s="405"/>
      <c r="CB71" s="405"/>
      <c r="CC71" s="405"/>
      <c r="CD71" s="405"/>
      <c r="CE71" s="405"/>
      <c r="CF71" s="405"/>
      <c r="CG71" s="405"/>
      <c r="CH71" s="405"/>
      <c r="CI71" s="405"/>
      <c r="CJ71" s="405"/>
      <c r="CK71" s="405"/>
      <c r="CL71" s="405"/>
      <c r="CM71" s="405"/>
      <c r="CN71" s="405"/>
      <c r="CO71" s="406"/>
      <c r="CP71" s="406"/>
      <c r="CQ71" s="406"/>
    </row>
    <row r="72" spans="1:95" s="123" customFormat="1" ht="13.5" customHeight="1" x14ac:dyDescent="0.2">
      <c r="A72" s="125"/>
      <c r="B72" s="122"/>
      <c r="C72" s="349"/>
      <c r="D72" s="545"/>
      <c r="E72" s="546"/>
      <c r="F72" s="546"/>
      <c r="G72" s="546"/>
      <c r="H72" s="546"/>
      <c r="I72" s="546"/>
      <c r="J72" s="546"/>
      <c r="K72" s="546"/>
      <c r="L72" s="546"/>
      <c r="M72" s="546"/>
      <c r="N72" s="546"/>
      <c r="O72" s="546"/>
      <c r="P72" s="546"/>
      <c r="Q72" s="546"/>
      <c r="R72" s="546"/>
      <c r="S72" s="546"/>
      <c r="T72" s="546"/>
      <c r="U72" s="546"/>
      <c r="V72" s="546"/>
      <c r="W72" s="546"/>
      <c r="X72" s="546"/>
      <c r="Y72" s="546"/>
      <c r="Z72" s="546"/>
      <c r="AA72" s="546"/>
      <c r="AB72" s="546"/>
      <c r="AC72" s="546"/>
      <c r="AD72" s="546"/>
      <c r="AE72" s="546"/>
      <c r="AF72" s="546"/>
      <c r="AG72" s="546"/>
      <c r="AH72" s="546"/>
      <c r="AI72" s="546"/>
      <c r="AJ72" s="546"/>
      <c r="AK72" s="546"/>
      <c r="AL72" s="546"/>
      <c r="AM72" s="546"/>
      <c r="AN72" s="546"/>
      <c r="AO72" s="546"/>
      <c r="AP72" s="546"/>
      <c r="AQ72" s="546"/>
      <c r="AR72" s="546"/>
      <c r="AS72" s="546"/>
      <c r="AT72" s="546"/>
      <c r="AU72" s="546"/>
      <c r="AV72" s="546"/>
      <c r="AW72" s="546"/>
      <c r="AX72" s="546"/>
      <c r="AY72" s="546"/>
      <c r="AZ72" s="546"/>
      <c r="BA72" s="546"/>
      <c r="BB72" s="546"/>
      <c r="BC72" s="546"/>
      <c r="BD72" s="546"/>
      <c r="BE72" s="546"/>
      <c r="BF72" s="546"/>
      <c r="BG72" s="546"/>
      <c r="BH72" s="546"/>
      <c r="BI72" s="546"/>
      <c r="BJ72" s="546"/>
      <c r="BK72" s="546"/>
      <c r="BL72" s="546"/>
      <c r="BM72" s="546"/>
      <c r="BN72" s="546"/>
      <c r="BO72" s="546"/>
      <c r="BP72" s="547">
        <f t="shared" si="4"/>
        <v>0</v>
      </c>
      <c r="BQ72" s="410">
        <f t="shared" si="1"/>
        <v>0</v>
      </c>
      <c r="BR72" s="622"/>
      <c r="BS72" s="405"/>
      <c r="BT72" s="405"/>
      <c r="BU72" s="405"/>
      <c r="BV72" s="405"/>
      <c r="BW72" s="405"/>
      <c r="BX72" s="405"/>
      <c r="BY72" s="405"/>
      <c r="BZ72" s="405"/>
      <c r="CA72" s="405"/>
      <c r="CB72" s="405"/>
      <c r="CC72" s="405"/>
      <c r="CD72" s="405"/>
      <c r="CE72" s="405"/>
      <c r="CF72" s="405"/>
      <c r="CG72" s="405"/>
      <c r="CH72" s="405"/>
      <c r="CI72" s="405"/>
      <c r="CJ72" s="405"/>
      <c r="CK72" s="405"/>
      <c r="CL72" s="405"/>
      <c r="CM72" s="405"/>
      <c r="CN72" s="405"/>
      <c r="CO72" s="408"/>
      <c r="CP72" s="408"/>
      <c r="CQ72" s="408"/>
    </row>
    <row r="73" spans="1:95" s="120" customFormat="1" ht="13.5" customHeight="1" x14ac:dyDescent="0.2">
      <c r="A73" s="118">
        <v>33</v>
      </c>
      <c r="B73" s="124" t="s">
        <v>28</v>
      </c>
      <c r="C73" s="350" t="s">
        <v>93</v>
      </c>
      <c r="D73" s="552"/>
      <c r="E73" s="549"/>
      <c r="F73" s="549"/>
      <c r="G73" s="549"/>
      <c r="H73" s="549"/>
      <c r="I73" s="549"/>
      <c r="J73" s="549"/>
      <c r="K73" s="549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49"/>
      <c r="AA73" s="549"/>
      <c r="AB73" s="549"/>
      <c r="AC73" s="549"/>
      <c r="AD73" s="549"/>
      <c r="AE73" s="549"/>
      <c r="AF73" s="549"/>
      <c r="AG73" s="553"/>
      <c r="AH73" s="549"/>
      <c r="AI73" s="549"/>
      <c r="AJ73" s="549"/>
      <c r="AK73" s="549"/>
      <c r="AL73" s="549"/>
      <c r="AM73" s="549"/>
      <c r="AN73" s="549"/>
      <c r="AO73" s="549"/>
      <c r="AP73" s="549"/>
      <c r="AQ73" s="549"/>
      <c r="AR73" s="549"/>
      <c r="AS73" s="549"/>
      <c r="AT73" s="549"/>
      <c r="AU73" s="549"/>
      <c r="AV73" s="549"/>
      <c r="AW73" s="549"/>
      <c r="AX73" s="549"/>
      <c r="AY73" s="549"/>
      <c r="AZ73" s="549"/>
      <c r="BA73" s="549"/>
      <c r="BB73" s="549"/>
      <c r="BC73" s="549"/>
      <c r="BD73" s="549"/>
      <c r="BE73" s="549"/>
      <c r="BF73" s="549"/>
      <c r="BG73" s="549"/>
      <c r="BH73" s="549"/>
      <c r="BI73" s="549"/>
      <c r="BJ73" s="549"/>
      <c r="BK73" s="549"/>
      <c r="BL73" s="549"/>
      <c r="BM73" s="549"/>
      <c r="BN73" s="549"/>
      <c r="BO73" s="549"/>
      <c r="BP73" s="547">
        <f t="shared" si="4"/>
        <v>0</v>
      </c>
      <c r="BQ73" s="409">
        <f t="shared" si="1"/>
        <v>0</v>
      </c>
      <c r="BR73" s="404"/>
      <c r="BS73" s="405"/>
      <c r="BT73" s="405"/>
      <c r="BU73" s="405"/>
      <c r="BV73" s="405"/>
      <c r="BW73" s="405"/>
      <c r="BX73" s="405"/>
      <c r="BY73" s="405"/>
      <c r="BZ73" s="405"/>
      <c r="CA73" s="405"/>
      <c r="CB73" s="405"/>
      <c r="CC73" s="405"/>
      <c r="CD73" s="405"/>
      <c r="CE73" s="405"/>
      <c r="CF73" s="405"/>
      <c r="CG73" s="405"/>
      <c r="CH73" s="405"/>
      <c r="CI73" s="405"/>
      <c r="CJ73" s="405"/>
      <c r="CK73" s="405"/>
      <c r="CL73" s="405"/>
      <c r="CM73" s="405"/>
      <c r="CN73" s="405"/>
      <c r="CO73" s="406"/>
      <c r="CP73" s="406"/>
      <c r="CQ73" s="406"/>
    </row>
    <row r="74" spans="1:95" s="123" customFormat="1" ht="13.5" customHeight="1" x14ac:dyDescent="0.2">
      <c r="A74" s="125"/>
      <c r="B74" s="122"/>
      <c r="C74" s="349"/>
      <c r="D74" s="545"/>
      <c r="E74" s="546"/>
      <c r="F74" s="546"/>
      <c r="G74" s="546"/>
      <c r="H74" s="546"/>
      <c r="I74" s="546"/>
      <c r="J74" s="546"/>
      <c r="K74" s="546"/>
      <c r="L74" s="546"/>
      <c r="M74" s="546"/>
      <c r="N74" s="546"/>
      <c r="O74" s="546"/>
      <c r="P74" s="546"/>
      <c r="Q74" s="546"/>
      <c r="R74" s="546"/>
      <c r="S74" s="546"/>
      <c r="T74" s="546"/>
      <c r="U74" s="546"/>
      <c r="V74" s="546"/>
      <c r="W74" s="546"/>
      <c r="X74" s="546"/>
      <c r="Y74" s="546"/>
      <c r="Z74" s="546"/>
      <c r="AA74" s="546"/>
      <c r="AB74" s="546"/>
      <c r="AC74" s="546"/>
      <c r="AD74" s="546"/>
      <c r="AE74" s="546"/>
      <c r="AF74" s="546"/>
      <c r="AG74" s="554"/>
      <c r="AH74" s="546"/>
      <c r="AI74" s="546"/>
      <c r="AJ74" s="546"/>
      <c r="AK74" s="546"/>
      <c r="AL74" s="546"/>
      <c r="AM74" s="546"/>
      <c r="AN74" s="546"/>
      <c r="AO74" s="546"/>
      <c r="AP74" s="546"/>
      <c r="AQ74" s="546"/>
      <c r="AR74" s="546"/>
      <c r="AS74" s="546"/>
      <c r="AT74" s="546"/>
      <c r="AU74" s="546"/>
      <c r="AV74" s="546"/>
      <c r="AW74" s="546"/>
      <c r="AX74" s="546"/>
      <c r="AY74" s="546"/>
      <c r="AZ74" s="546"/>
      <c r="BA74" s="546"/>
      <c r="BB74" s="546"/>
      <c r="BC74" s="546"/>
      <c r="BD74" s="546"/>
      <c r="BE74" s="546"/>
      <c r="BF74" s="546"/>
      <c r="BG74" s="546"/>
      <c r="BH74" s="546"/>
      <c r="BI74" s="546"/>
      <c r="BJ74" s="546"/>
      <c r="BK74" s="546"/>
      <c r="BL74" s="546"/>
      <c r="BM74" s="546"/>
      <c r="BN74" s="546"/>
      <c r="BO74" s="546"/>
      <c r="BP74" s="547">
        <f t="shared" si="4"/>
        <v>0</v>
      </c>
      <c r="BQ74" s="410">
        <f t="shared" si="1"/>
        <v>0</v>
      </c>
      <c r="BR74" s="622"/>
      <c r="BS74" s="405"/>
      <c r="BT74" s="405"/>
      <c r="BU74" s="405"/>
      <c r="BV74" s="405"/>
      <c r="BW74" s="405"/>
      <c r="BX74" s="405"/>
      <c r="BY74" s="405"/>
      <c r="BZ74" s="405"/>
      <c r="CA74" s="405"/>
      <c r="CB74" s="405"/>
      <c r="CC74" s="405"/>
      <c r="CD74" s="405"/>
      <c r="CE74" s="405"/>
      <c r="CF74" s="405"/>
      <c r="CG74" s="405"/>
      <c r="CH74" s="405"/>
      <c r="CI74" s="405"/>
      <c r="CJ74" s="405"/>
      <c r="CK74" s="405"/>
      <c r="CL74" s="405"/>
      <c r="CM74" s="405"/>
      <c r="CN74" s="405"/>
      <c r="CO74" s="408"/>
      <c r="CP74" s="408"/>
      <c r="CQ74" s="408"/>
    </row>
    <row r="75" spans="1:95" s="120" customFormat="1" ht="13.5" customHeight="1" x14ac:dyDescent="0.2">
      <c r="A75" s="118">
        <v>34</v>
      </c>
      <c r="B75" s="124" t="s">
        <v>125</v>
      </c>
      <c r="C75" s="350" t="s">
        <v>263</v>
      </c>
      <c r="D75" s="552"/>
      <c r="E75" s="549"/>
      <c r="F75" s="549"/>
      <c r="G75" s="549"/>
      <c r="H75" s="549"/>
      <c r="I75" s="549"/>
      <c r="J75" s="549"/>
      <c r="K75" s="549"/>
      <c r="L75" s="549"/>
      <c r="M75" s="549"/>
      <c r="N75" s="549"/>
      <c r="O75" s="549"/>
      <c r="P75" s="549"/>
      <c r="Q75" s="549"/>
      <c r="R75" s="549"/>
      <c r="S75" s="549"/>
      <c r="T75" s="549"/>
      <c r="U75" s="549"/>
      <c r="V75" s="549"/>
      <c r="W75" s="549"/>
      <c r="X75" s="549"/>
      <c r="Y75" s="549"/>
      <c r="Z75" s="549"/>
      <c r="AA75" s="549"/>
      <c r="AB75" s="549"/>
      <c r="AC75" s="549"/>
      <c r="AD75" s="549"/>
      <c r="AE75" s="549"/>
      <c r="AF75" s="549"/>
      <c r="AG75" s="549"/>
      <c r="AH75" s="549"/>
      <c r="AI75" s="549"/>
      <c r="AJ75" s="549"/>
      <c r="AK75" s="549"/>
      <c r="AL75" s="549"/>
      <c r="AM75" s="549"/>
      <c r="AN75" s="549"/>
      <c r="AO75" s="549"/>
      <c r="AP75" s="549"/>
      <c r="AQ75" s="549"/>
      <c r="AR75" s="549"/>
      <c r="AS75" s="549"/>
      <c r="AT75" s="549"/>
      <c r="AU75" s="549"/>
      <c r="AV75" s="549"/>
      <c r="AW75" s="549"/>
      <c r="AX75" s="549"/>
      <c r="AY75" s="549"/>
      <c r="AZ75" s="549"/>
      <c r="BA75" s="549"/>
      <c r="BB75" s="549"/>
      <c r="BC75" s="549"/>
      <c r="BD75" s="549"/>
      <c r="BE75" s="549"/>
      <c r="BF75" s="549"/>
      <c r="BG75" s="549"/>
      <c r="BH75" s="549"/>
      <c r="BI75" s="549"/>
      <c r="BJ75" s="556">
        <v>4</v>
      </c>
      <c r="BK75" s="549"/>
      <c r="BL75" s="549"/>
      <c r="BM75" s="549"/>
      <c r="BN75" s="549"/>
      <c r="BO75" s="549"/>
      <c r="BP75" s="550">
        <f t="shared" ref="BP75:BP82" si="5">SUM(D75:BO75)</f>
        <v>4</v>
      </c>
      <c r="BQ75" s="409">
        <f t="shared" si="1"/>
        <v>0</v>
      </c>
      <c r="BR75" s="404"/>
      <c r="BS75" s="405"/>
      <c r="BT75" s="405"/>
      <c r="BU75" s="405"/>
      <c r="BV75" s="405"/>
      <c r="BW75" s="405"/>
      <c r="BX75" s="405"/>
      <c r="BY75" s="405"/>
      <c r="BZ75" s="405"/>
      <c r="CA75" s="405"/>
      <c r="CB75" s="405"/>
      <c r="CC75" s="405"/>
      <c r="CD75" s="405"/>
      <c r="CE75" s="405"/>
      <c r="CF75" s="405"/>
      <c r="CG75" s="405"/>
      <c r="CH75" s="405"/>
      <c r="CI75" s="405"/>
      <c r="CJ75" s="405"/>
      <c r="CK75" s="405"/>
      <c r="CL75" s="405"/>
      <c r="CM75" s="405"/>
      <c r="CN75" s="405"/>
      <c r="CO75" s="406"/>
      <c r="CP75" s="406"/>
      <c r="CQ75" s="406"/>
    </row>
    <row r="76" spans="1:95" s="123" customFormat="1" ht="13.5" customHeight="1" x14ac:dyDescent="0.2">
      <c r="B76" s="122"/>
      <c r="C76" s="349"/>
      <c r="D76" s="545"/>
      <c r="E76" s="546"/>
      <c r="F76" s="546"/>
      <c r="G76" s="546"/>
      <c r="H76" s="546"/>
      <c r="I76" s="546"/>
      <c r="J76" s="546"/>
      <c r="K76" s="546"/>
      <c r="L76" s="546"/>
      <c r="M76" s="546"/>
      <c r="N76" s="546"/>
      <c r="O76" s="546"/>
      <c r="P76" s="546"/>
      <c r="Q76" s="546"/>
      <c r="R76" s="546"/>
      <c r="S76" s="546"/>
      <c r="T76" s="546"/>
      <c r="U76" s="546"/>
      <c r="V76" s="546"/>
      <c r="W76" s="546"/>
      <c r="X76" s="546"/>
      <c r="Y76" s="546"/>
      <c r="Z76" s="546"/>
      <c r="AA76" s="546"/>
      <c r="AB76" s="546"/>
      <c r="AC76" s="546"/>
      <c r="AD76" s="546"/>
      <c r="AE76" s="546"/>
      <c r="AF76" s="546"/>
      <c r="AG76" s="546"/>
      <c r="AH76" s="546"/>
      <c r="AI76" s="546"/>
      <c r="AJ76" s="546"/>
      <c r="AK76" s="546"/>
      <c r="AL76" s="546"/>
      <c r="AM76" s="546"/>
      <c r="AN76" s="546"/>
      <c r="AO76" s="546"/>
      <c r="AP76" s="546"/>
      <c r="AQ76" s="546"/>
      <c r="AR76" s="546"/>
      <c r="AS76" s="546"/>
      <c r="AT76" s="546"/>
      <c r="AU76" s="546"/>
      <c r="AV76" s="546"/>
      <c r="AW76" s="546"/>
      <c r="AX76" s="546"/>
      <c r="AY76" s="546"/>
      <c r="AZ76" s="546"/>
      <c r="BA76" s="546"/>
      <c r="BB76" s="546"/>
      <c r="BC76" s="546"/>
      <c r="BD76" s="546"/>
      <c r="BE76" s="546"/>
      <c r="BF76" s="546"/>
      <c r="BG76" s="546"/>
      <c r="BH76" s="546"/>
      <c r="BI76" s="546"/>
      <c r="BJ76" s="557">
        <v>4</v>
      </c>
      <c r="BK76" s="546"/>
      <c r="BL76" s="546"/>
      <c r="BM76" s="546"/>
      <c r="BN76" s="546"/>
      <c r="BO76" s="546"/>
      <c r="BP76" s="547">
        <f t="shared" si="5"/>
        <v>4</v>
      </c>
      <c r="BQ76" s="410">
        <f t="shared" si="1"/>
        <v>0</v>
      </c>
      <c r="BR76" s="404"/>
      <c r="BS76" s="405"/>
      <c r="BT76" s="405"/>
      <c r="BU76" s="405"/>
      <c r="BV76" s="405"/>
      <c r="BW76" s="405"/>
      <c r="BX76" s="405"/>
      <c r="BY76" s="405"/>
      <c r="BZ76" s="405"/>
      <c r="CA76" s="405"/>
      <c r="CB76" s="405"/>
      <c r="CC76" s="405"/>
      <c r="CD76" s="405"/>
      <c r="CE76" s="405"/>
      <c r="CF76" s="405"/>
      <c r="CG76" s="405"/>
      <c r="CH76" s="405"/>
      <c r="CI76" s="405"/>
      <c r="CJ76" s="405"/>
      <c r="CK76" s="405"/>
      <c r="CL76" s="405"/>
      <c r="CM76" s="405"/>
      <c r="CN76" s="405"/>
      <c r="CO76" s="408"/>
      <c r="CP76" s="408"/>
      <c r="CQ76" s="408"/>
    </row>
    <row r="77" spans="1:95" s="120" customFormat="1" ht="13.5" customHeight="1" x14ac:dyDescent="0.2">
      <c r="A77" s="118">
        <v>35</v>
      </c>
      <c r="B77" s="124" t="s">
        <v>29</v>
      </c>
      <c r="C77" s="350" t="s">
        <v>94</v>
      </c>
      <c r="D77" s="552"/>
      <c r="E77" s="549"/>
      <c r="F77" s="556">
        <v>5</v>
      </c>
      <c r="G77" s="549"/>
      <c r="H77" s="556">
        <v>1</v>
      </c>
      <c r="I77" s="549"/>
      <c r="J77" s="549"/>
      <c r="K77" s="549"/>
      <c r="L77" s="549"/>
      <c r="M77" s="549"/>
      <c r="N77" s="556">
        <v>20</v>
      </c>
      <c r="O77" s="549"/>
      <c r="P77" s="556">
        <v>1</v>
      </c>
      <c r="Q77" s="549"/>
      <c r="R77" s="549"/>
      <c r="S77" s="549"/>
      <c r="T77" s="556">
        <v>33</v>
      </c>
      <c r="U77" s="556">
        <v>15</v>
      </c>
      <c r="V77" s="549"/>
      <c r="W77" s="549"/>
      <c r="X77" s="556">
        <v>14</v>
      </c>
      <c r="Y77" s="549"/>
      <c r="Z77" s="556">
        <v>2</v>
      </c>
      <c r="AA77" s="556">
        <v>16</v>
      </c>
      <c r="AB77" s="549"/>
      <c r="AC77" s="549"/>
      <c r="AD77" s="549"/>
      <c r="AE77" s="549"/>
      <c r="AF77" s="556">
        <v>15</v>
      </c>
      <c r="AG77" s="556">
        <v>5</v>
      </c>
      <c r="AH77" s="553"/>
      <c r="AI77" s="549"/>
      <c r="AJ77" s="549"/>
      <c r="AK77" s="556">
        <v>10</v>
      </c>
      <c r="AL77" s="549"/>
      <c r="AM77" s="549"/>
      <c r="AN77" s="549"/>
      <c r="AO77" s="549"/>
      <c r="AP77" s="549"/>
      <c r="AQ77" s="549"/>
      <c r="AR77" s="556">
        <v>124</v>
      </c>
      <c r="AS77" s="549"/>
      <c r="AT77" s="556">
        <v>2</v>
      </c>
      <c r="AU77" s="549"/>
      <c r="AV77" s="549"/>
      <c r="AW77" s="549"/>
      <c r="AX77" s="549"/>
      <c r="AY77" s="549"/>
      <c r="AZ77" s="549"/>
      <c r="BA77" s="549"/>
      <c r="BB77" s="549"/>
      <c r="BC77" s="549"/>
      <c r="BD77" s="549"/>
      <c r="BE77" s="556">
        <v>2</v>
      </c>
      <c r="BF77" s="549"/>
      <c r="BG77" s="549"/>
      <c r="BH77" s="549"/>
      <c r="BI77" s="549"/>
      <c r="BJ77" s="556">
        <v>58</v>
      </c>
      <c r="BK77" s="549"/>
      <c r="BL77" s="549"/>
      <c r="BM77" s="549"/>
      <c r="BN77" s="549"/>
      <c r="BO77" s="556">
        <v>1</v>
      </c>
      <c r="BP77" s="550">
        <f t="shared" si="5"/>
        <v>324</v>
      </c>
      <c r="BQ77" s="409">
        <f t="shared" si="1"/>
        <v>0</v>
      </c>
      <c r="BR77" s="404"/>
      <c r="BS77" s="405"/>
      <c r="BT77" s="405"/>
      <c r="BU77" s="405"/>
      <c r="BV77" s="405"/>
      <c r="BW77" s="405"/>
      <c r="BX77" s="405"/>
      <c r="BY77" s="405"/>
      <c r="BZ77" s="405"/>
      <c r="CA77" s="405"/>
      <c r="CB77" s="405"/>
      <c r="CC77" s="405"/>
      <c r="CD77" s="405"/>
      <c r="CE77" s="405"/>
      <c r="CF77" s="405"/>
      <c r="CG77" s="405"/>
      <c r="CH77" s="405"/>
      <c r="CI77" s="405"/>
      <c r="CJ77" s="405"/>
      <c r="CK77" s="405"/>
      <c r="CL77" s="405"/>
      <c r="CM77" s="405"/>
      <c r="CN77" s="405"/>
      <c r="CO77" s="406"/>
      <c r="CP77" s="406"/>
      <c r="CQ77" s="406"/>
    </row>
    <row r="78" spans="1:95" s="123" customFormat="1" ht="13.5" customHeight="1" x14ac:dyDescent="0.2">
      <c r="A78" s="125"/>
      <c r="B78" s="122"/>
      <c r="C78" s="349"/>
      <c r="D78" s="545"/>
      <c r="E78" s="546"/>
      <c r="F78" s="557">
        <v>2</v>
      </c>
      <c r="G78" s="546"/>
      <c r="H78" s="546"/>
      <c r="I78" s="546"/>
      <c r="J78" s="546"/>
      <c r="K78" s="546"/>
      <c r="L78" s="546"/>
      <c r="M78" s="546"/>
      <c r="N78" s="557">
        <v>8</v>
      </c>
      <c r="O78" s="546"/>
      <c r="P78" s="546"/>
      <c r="Q78" s="546"/>
      <c r="R78" s="546"/>
      <c r="S78" s="546"/>
      <c r="T78" s="557">
        <v>18</v>
      </c>
      <c r="U78" s="557">
        <v>9</v>
      </c>
      <c r="V78" s="546"/>
      <c r="W78" s="546"/>
      <c r="X78" s="557">
        <v>20</v>
      </c>
      <c r="Y78" s="546"/>
      <c r="Z78" s="557">
        <v>7</v>
      </c>
      <c r="AA78" s="557">
        <v>12</v>
      </c>
      <c r="AB78" s="546"/>
      <c r="AC78" s="546"/>
      <c r="AD78" s="546"/>
      <c r="AE78" s="546"/>
      <c r="AF78" s="557">
        <v>9</v>
      </c>
      <c r="AG78" s="557">
        <v>5</v>
      </c>
      <c r="AH78" s="554"/>
      <c r="AI78" s="546"/>
      <c r="AJ78" s="546"/>
      <c r="AK78" s="557">
        <v>6</v>
      </c>
      <c r="AL78" s="546"/>
      <c r="AM78" s="546"/>
      <c r="AN78" s="546"/>
      <c r="AO78" s="546"/>
      <c r="AP78" s="546"/>
      <c r="AQ78" s="546"/>
      <c r="AR78" s="557">
        <v>75</v>
      </c>
      <c r="AS78" s="546"/>
      <c r="AT78" s="557">
        <v>1</v>
      </c>
      <c r="AU78" s="546"/>
      <c r="AV78" s="546"/>
      <c r="AW78" s="546"/>
      <c r="AX78" s="546"/>
      <c r="AY78" s="546"/>
      <c r="AZ78" s="546"/>
      <c r="BA78" s="546"/>
      <c r="BB78" s="546"/>
      <c r="BC78" s="546"/>
      <c r="BD78" s="546"/>
      <c r="BE78" s="546"/>
      <c r="BF78" s="546"/>
      <c r="BG78" s="546"/>
      <c r="BH78" s="546"/>
      <c r="BI78" s="546"/>
      <c r="BJ78" s="557">
        <v>20</v>
      </c>
      <c r="BK78" s="546"/>
      <c r="BL78" s="546"/>
      <c r="BM78" s="546"/>
      <c r="BN78" s="546"/>
      <c r="BO78" s="557">
        <v>6</v>
      </c>
      <c r="BP78" s="547">
        <f t="shared" si="5"/>
        <v>198</v>
      </c>
      <c r="BQ78" s="409">
        <f>SUM(BS78:CN78)</f>
        <v>0</v>
      </c>
      <c r="BR78" s="404"/>
      <c r="BS78" s="405"/>
      <c r="BT78" s="405"/>
      <c r="BU78" s="405"/>
      <c r="BV78" s="405"/>
      <c r="BW78" s="405"/>
      <c r="BX78" s="405"/>
      <c r="BY78" s="405"/>
      <c r="BZ78" s="405"/>
      <c r="CA78" s="405"/>
      <c r="CB78" s="405"/>
      <c r="CC78" s="405"/>
      <c r="CD78" s="405"/>
      <c r="CE78" s="405"/>
      <c r="CF78" s="405"/>
      <c r="CG78" s="405"/>
      <c r="CH78" s="405"/>
      <c r="CI78" s="405"/>
      <c r="CJ78" s="405"/>
      <c r="CK78" s="405"/>
      <c r="CL78" s="405"/>
      <c r="CM78" s="405"/>
      <c r="CN78" s="405"/>
      <c r="CO78" s="408"/>
      <c r="CP78" s="408"/>
      <c r="CQ78" s="408"/>
    </row>
    <row r="79" spans="1:95" s="120" customFormat="1" ht="13.5" customHeight="1" x14ac:dyDescent="0.2">
      <c r="A79" s="118">
        <v>36</v>
      </c>
      <c r="B79" s="124" t="s">
        <v>30</v>
      </c>
      <c r="C79" s="350" t="s">
        <v>95</v>
      </c>
      <c r="D79" s="552"/>
      <c r="E79" s="549"/>
      <c r="F79" s="556">
        <v>5</v>
      </c>
      <c r="G79" s="549"/>
      <c r="H79" s="549"/>
      <c r="I79" s="549"/>
      <c r="J79" s="549"/>
      <c r="K79" s="549"/>
      <c r="L79" s="549"/>
      <c r="M79" s="549"/>
      <c r="N79" s="549"/>
      <c r="O79" s="549"/>
      <c r="P79" s="549"/>
      <c r="Q79" s="549"/>
      <c r="R79" s="549"/>
      <c r="S79" s="549"/>
      <c r="T79" s="556">
        <v>26</v>
      </c>
      <c r="U79" s="549"/>
      <c r="V79" s="549"/>
      <c r="W79" s="549"/>
      <c r="X79" s="549"/>
      <c r="Y79" s="549"/>
      <c r="Z79" s="556">
        <v>7</v>
      </c>
      <c r="AA79" s="549"/>
      <c r="AB79" s="549"/>
      <c r="AC79" s="549"/>
      <c r="AD79" s="549"/>
      <c r="AE79" s="556">
        <v>3</v>
      </c>
      <c r="AF79" s="556">
        <v>3</v>
      </c>
      <c r="AG79" s="549"/>
      <c r="AH79" s="549"/>
      <c r="AI79" s="553"/>
      <c r="AJ79" s="549"/>
      <c r="AK79" s="549"/>
      <c r="AL79" s="549"/>
      <c r="AM79" s="549"/>
      <c r="AN79" s="549"/>
      <c r="AO79" s="549"/>
      <c r="AP79" s="549"/>
      <c r="AQ79" s="549"/>
      <c r="AR79" s="556">
        <v>38</v>
      </c>
      <c r="AS79" s="549"/>
      <c r="AT79" s="549"/>
      <c r="AU79" s="549"/>
      <c r="AV79" s="549"/>
      <c r="AW79" s="549"/>
      <c r="AX79" s="549"/>
      <c r="AY79" s="549"/>
      <c r="AZ79" s="549"/>
      <c r="BA79" s="549"/>
      <c r="BB79" s="549"/>
      <c r="BC79" s="549"/>
      <c r="BD79" s="549"/>
      <c r="BE79" s="549"/>
      <c r="BF79" s="549"/>
      <c r="BG79" s="549"/>
      <c r="BH79" s="549"/>
      <c r="BI79" s="549"/>
      <c r="BJ79" s="556">
        <v>1</v>
      </c>
      <c r="BK79" s="549"/>
      <c r="BL79" s="549"/>
      <c r="BM79" s="549"/>
      <c r="BN79" s="556">
        <v>3</v>
      </c>
      <c r="BO79" s="549"/>
      <c r="BP79" s="550">
        <f t="shared" si="5"/>
        <v>86</v>
      </c>
      <c r="BQ79" s="409">
        <f t="shared" ref="BQ79:BQ150" si="6">SUM(BS79:CN79)</f>
        <v>0</v>
      </c>
      <c r="BR79" s="404"/>
      <c r="BS79" s="405"/>
      <c r="BT79" s="405"/>
      <c r="BU79" s="405"/>
      <c r="BV79" s="405"/>
      <c r="BW79" s="405"/>
      <c r="BX79" s="405"/>
      <c r="BY79" s="405"/>
      <c r="BZ79" s="405"/>
      <c r="CA79" s="405"/>
      <c r="CB79" s="405"/>
      <c r="CC79" s="405"/>
      <c r="CD79" s="405"/>
      <c r="CE79" s="405"/>
      <c r="CF79" s="405"/>
      <c r="CG79" s="405"/>
      <c r="CH79" s="405"/>
      <c r="CI79" s="405"/>
      <c r="CJ79" s="405"/>
      <c r="CK79" s="405"/>
      <c r="CL79" s="405"/>
      <c r="CM79" s="405"/>
      <c r="CN79" s="405"/>
      <c r="CO79" s="406"/>
      <c r="CP79" s="406"/>
      <c r="CQ79" s="406"/>
    </row>
    <row r="80" spans="1:95" s="123" customFormat="1" ht="13.5" customHeight="1" x14ac:dyDescent="0.2">
      <c r="A80" s="125"/>
      <c r="B80" s="122"/>
      <c r="C80" s="349"/>
      <c r="D80" s="545"/>
      <c r="E80" s="546"/>
      <c r="F80" s="546"/>
      <c r="G80" s="546"/>
      <c r="H80" s="546"/>
      <c r="I80" s="546"/>
      <c r="J80" s="546"/>
      <c r="K80" s="546"/>
      <c r="L80" s="546"/>
      <c r="M80" s="546"/>
      <c r="N80" s="546"/>
      <c r="O80" s="546"/>
      <c r="P80" s="546"/>
      <c r="Q80" s="546"/>
      <c r="R80" s="546"/>
      <c r="S80" s="546"/>
      <c r="T80" s="557">
        <v>4</v>
      </c>
      <c r="U80" s="546"/>
      <c r="V80" s="546"/>
      <c r="W80" s="546"/>
      <c r="X80" s="546"/>
      <c r="Y80" s="546"/>
      <c r="Z80" s="546"/>
      <c r="AA80" s="546"/>
      <c r="AB80" s="546"/>
      <c r="AC80" s="546"/>
      <c r="AD80" s="546"/>
      <c r="AE80" s="546"/>
      <c r="AF80" s="546"/>
      <c r="AG80" s="546"/>
      <c r="AH80" s="546"/>
      <c r="AI80" s="554"/>
      <c r="AJ80" s="546"/>
      <c r="AK80" s="546"/>
      <c r="AL80" s="546"/>
      <c r="AM80" s="546"/>
      <c r="AN80" s="546"/>
      <c r="AO80" s="546"/>
      <c r="AP80" s="546"/>
      <c r="AQ80" s="546"/>
      <c r="AR80" s="557">
        <v>4</v>
      </c>
      <c r="AS80" s="546"/>
      <c r="AT80" s="546"/>
      <c r="AU80" s="546"/>
      <c r="AV80" s="546"/>
      <c r="AW80" s="546"/>
      <c r="AX80" s="546"/>
      <c r="AY80" s="546"/>
      <c r="AZ80" s="546"/>
      <c r="BA80" s="546"/>
      <c r="BB80" s="546"/>
      <c r="BC80" s="546"/>
      <c r="BD80" s="546"/>
      <c r="BE80" s="546"/>
      <c r="BF80" s="546"/>
      <c r="BG80" s="546"/>
      <c r="BH80" s="546"/>
      <c r="BI80" s="546"/>
      <c r="BJ80" s="546"/>
      <c r="BK80" s="546"/>
      <c r="BL80" s="546"/>
      <c r="BM80" s="546"/>
      <c r="BN80" s="546"/>
      <c r="BO80" s="546"/>
      <c r="BP80" s="547">
        <f t="shared" si="5"/>
        <v>8</v>
      </c>
      <c r="BQ80" s="410">
        <f t="shared" si="6"/>
        <v>0</v>
      </c>
      <c r="BR80" s="404"/>
      <c r="BS80" s="405"/>
      <c r="BT80" s="405"/>
      <c r="BU80" s="405"/>
      <c r="BV80" s="405"/>
      <c r="BW80" s="405"/>
      <c r="BX80" s="405"/>
      <c r="BY80" s="405"/>
      <c r="BZ80" s="405"/>
      <c r="CA80" s="405"/>
      <c r="CB80" s="405"/>
      <c r="CC80" s="405"/>
      <c r="CD80" s="405"/>
      <c r="CE80" s="405"/>
      <c r="CF80" s="405"/>
      <c r="CG80" s="405"/>
      <c r="CH80" s="405"/>
      <c r="CI80" s="405"/>
      <c r="CJ80" s="405"/>
      <c r="CK80" s="405"/>
      <c r="CL80" s="405"/>
      <c r="CM80" s="405"/>
      <c r="CN80" s="405"/>
      <c r="CO80" s="408"/>
      <c r="CP80" s="408"/>
      <c r="CQ80" s="408"/>
    </row>
    <row r="81" spans="1:95" s="120" customFormat="1" ht="13.5" customHeight="1" x14ac:dyDescent="0.2">
      <c r="A81" s="118">
        <v>37</v>
      </c>
      <c r="B81" s="124" t="s">
        <v>52</v>
      </c>
      <c r="C81" s="350" t="s">
        <v>157</v>
      </c>
      <c r="D81" s="552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53"/>
      <c r="AK81" s="549"/>
      <c r="AL81" s="549"/>
      <c r="AM81" s="549"/>
      <c r="AN81" s="549"/>
      <c r="AO81" s="549"/>
      <c r="AP81" s="549"/>
      <c r="AQ81" s="549"/>
      <c r="AR81" s="549"/>
      <c r="AS81" s="549"/>
      <c r="AT81" s="549"/>
      <c r="AU81" s="549"/>
      <c r="AV81" s="549"/>
      <c r="AW81" s="549"/>
      <c r="AX81" s="549"/>
      <c r="AY81" s="549"/>
      <c r="AZ81" s="549"/>
      <c r="BA81" s="549"/>
      <c r="BB81" s="549"/>
      <c r="BC81" s="549"/>
      <c r="BD81" s="549"/>
      <c r="BE81" s="549"/>
      <c r="BF81" s="549"/>
      <c r="BG81" s="549"/>
      <c r="BH81" s="549"/>
      <c r="BI81" s="549"/>
      <c r="BJ81" s="549"/>
      <c r="BK81" s="549"/>
      <c r="BL81" s="549"/>
      <c r="BM81" s="549"/>
      <c r="BN81" s="549"/>
      <c r="BO81" s="549"/>
      <c r="BP81" s="547">
        <f t="shared" si="5"/>
        <v>0</v>
      </c>
      <c r="BQ81" s="409">
        <f t="shared" si="6"/>
        <v>0</v>
      </c>
      <c r="BR81" s="622"/>
      <c r="BS81" s="405"/>
      <c r="BT81" s="405"/>
      <c r="BU81" s="405"/>
      <c r="BV81" s="405"/>
      <c r="BW81" s="405"/>
      <c r="BX81" s="405"/>
      <c r="BY81" s="405"/>
      <c r="BZ81" s="405"/>
      <c r="CA81" s="405"/>
      <c r="CB81" s="405"/>
      <c r="CC81" s="405"/>
      <c r="CD81" s="405"/>
      <c r="CE81" s="405"/>
      <c r="CF81" s="405"/>
      <c r="CG81" s="405"/>
      <c r="CH81" s="405"/>
      <c r="CI81" s="405"/>
      <c r="CJ81" s="405"/>
      <c r="CK81" s="405"/>
      <c r="CL81" s="405"/>
      <c r="CM81" s="405"/>
      <c r="CN81" s="405"/>
      <c r="CO81" s="406"/>
      <c r="CP81" s="406"/>
      <c r="CQ81" s="406"/>
    </row>
    <row r="82" spans="1:95" s="123" customFormat="1" ht="13.5" customHeight="1" x14ac:dyDescent="0.2">
      <c r="A82" s="125"/>
      <c r="B82" s="122"/>
      <c r="C82" s="349" t="s">
        <v>158</v>
      </c>
      <c r="D82" s="545"/>
      <c r="E82" s="546"/>
      <c r="F82" s="546"/>
      <c r="G82" s="546"/>
      <c r="H82" s="546"/>
      <c r="I82" s="546"/>
      <c r="J82" s="546"/>
      <c r="K82" s="546"/>
      <c r="L82" s="546"/>
      <c r="M82" s="546"/>
      <c r="N82" s="546"/>
      <c r="O82" s="546"/>
      <c r="P82" s="546"/>
      <c r="Q82" s="546"/>
      <c r="R82" s="546"/>
      <c r="S82" s="546"/>
      <c r="T82" s="546"/>
      <c r="U82" s="546"/>
      <c r="V82" s="546"/>
      <c r="W82" s="546"/>
      <c r="X82" s="546"/>
      <c r="Y82" s="546"/>
      <c r="Z82" s="546"/>
      <c r="AA82" s="546"/>
      <c r="AB82" s="546"/>
      <c r="AC82" s="546"/>
      <c r="AD82" s="546"/>
      <c r="AE82" s="546"/>
      <c r="AF82" s="546"/>
      <c r="AG82" s="546"/>
      <c r="AH82" s="546"/>
      <c r="AI82" s="546"/>
      <c r="AJ82" s="554"/>
      <c r="AK82" s="546"/>
      <c r="AL82" s="546"/>
      <c r="AM82" s="546"/>
      <c r="AN82" s="546"/>
      <c r="AO82" s="546"/>
      <c r="AP82" s="546"/>
      <c r="AQ82" s="546"/>
      <c r="AR82" s="546"/>
      <c r="AS82" s="546"/>
      <c r="AT82" s="546"/>
      <c r="AU82" s="546"/>
      <c r="AV82" s="546"/>
      <c r="AW82" s="546"/>
      <c r="AX82" s="546"/>
      <c r="AY82" s="546"/>
      <c r="AZ82" s="546"/>
      <c r="BA82" s="546"/>
      <c r="BB82" s="546"/>
      <c r="BC82" s="546"/>
      <c r="BD82" s="546"/>
      <c r="BE82" s="546"/>
      <c r="BF82" s="546"/>
      <c r="BG82" s="546"/>
      <c r="BH82" s="546"/>
      <c r="BI82" s="546"/>
      <c r="BJ82" s="546"/>
      <c r="BK82" s="546"/>
      <c r="BL82" s="546"/>
      <c r="BM82" s="546"/>
      <c r="BN82" s="546"/>
      <c r="BO82" s="546"/>
      <c r="BP82" s="547">
        <f t="shared" si="5"/>
        <v>0</v>
      </c>
      <c r="BQ82" s="410">
        <f t="shared" si="6"/>
        <v>0</v>
      </c>
      <c r="BR82" s="622"/>
      <c r="BS82" s="405"/>
      <c r="BT82" s="405"/>
      <c r="BU82" s="405"/>
      <c r="BV82" s="405"/>
      <c r="BW82" s="405"/>
      <c r="BX82" s="405"/>
      <c r="BY82" s="405"/>
      <c r="BZ82" s="405"/>
      <c r="CA82" s="405"/>
      <c r="CB82" s="405"/>
      <c r="CC82" s="405"/>
      <c r="CD82" s="405"/>
      <c r="CE82" s="405"/>
      <c r="CF82" s="405"/>
      <c r="CG82" s="405"/>
      <c r="CH82" s="405"/>
      <c r="CI82" s="405"/>
      <c r="CJ82" s="405"/>
      <c r="CK82" s="405"/>
      <c r="CL82" s="405"/>
      <c r="CM82" s="405"/>
      <c r="CN82" s="405"/>
      <c r="CO82" s="408"/>
      <c r="CP82" s="408"/>
      <c r="CQ82" s="408"/>
    </row>
    <row r="83" spans="1:95" s="120" customFormat="1" ht="13.5" customHeight="1" x14ac:dyDescent="0.2">
      <c r="A83" s="118">
        <v>38</v>
      </c>
      <c r="B83" s="124" t="s">
        <v>59</v>
      </c>
      <c r="C83" s="350" t="s">
        <v>159</v>
      </c>
      <c r="D83" s="552"/>
      <c r="E83" s="549"/>
      <c r="F83" s="556">
        <v>6</v>
      </c>
      <c r="G83" s="549"/>
      <c r="H83" s="549"/>
      <c r="I83" s="549"/>
      <c r="J83" s="549"/>
      <c r="K83" s="549"/>
      <c r="L83" s="549"/>
      <c r="M83" s="549"/>
      <c r="N83" s="549"/>
      <c r="O83" s="549"/>
      <c r="P83" s="549"/>
      <c r="Q83" s="549"/>
      <c r="R83" s="549"/>
      <c r="S83" s="549"/>
      <c r="T83" s="556">
        <v>9</v>
      </c>
      <c r="U83" s="556">
        <v>4</v>
      </c>
      <c r="V83" s="549"/>
      <c r="W83" s="549"/>
      <c r="X83" s="549"/>
      <c r="Y83" s="549"/>
      <c r="Z83" s="549"/>
      <c r="AA83" s="556">
        <v>4</v>
      </c>
      <c r="AB83" s="549"/>
      <c r="AC83" s="549"/>
      <c r="AD83" s="549"/>
      <c r="AE83" s="549"/>
      <c r="AF83" s="556">
        <v>1</v>
      </c>
      <c r="AG83" s="556">
        <v>1</v>
      </c>
      <c r="AH83" s="556">
        <v>25</v>
      </c>
      <c r="AI83" s="549"/>
      <c r="AJ83" s="549"/>
      <c r="AK83" s="553"/>
      <c r="AL83" s="549"/>
      <c r="AM83" s="549"/>
      <c r="AN83" s="549"/>
      <c r="AO83" s="549"/>
      <c r="AP83" s="549"/>
      <c r="AQ83" s="549"/>
      <c r="AR83" s="556">
        <v>33</v>
      </c>
      <c r="AS83" s="549"/>
      <c r="AT83" s="549"/>
      <c r="AU83" s="549"/>
      <c r="AV83" s="549"/>
      <c r="AW83" s="549"/>
      <c r="AX83" s="549"/>
      <c r="AY83" s="549"/>
      <c r="AZ83" s="549"/>
      <c r="BA83" s="549"/>
      <c r="BB83" s="549"/>
      <c r="BC83" s="549"/>
      <c r="BD83" s="549"/>
      <c r="BE83" s="549"/>
      <c r="BF83" s="549"/>
      <c r="BG83" s="549"/>
      <c r="BH83" s="549"/>
      <c r="BI83" s="549"/>
      <c r="BJ83" s="556">
        <v>6</v>
      </c>
      <c r="BK83" s="549"/>
      <c r="BL83" s="549"/>
      <c r="BM83" s="549"/>
      <c r="BN83" s="549"/>
      <c r="BO83" s="549"/>
      <c r="BP83" s="550">
        <f>SUM(D83:BO83)</f>
        <v>89</v>
      </c>
      <c r="BQ83" s="409">
        <f t="shared" si="6"/>
        <v>0</v>
      </c>
      <c r="BR83" s="404"/>
      <c r="BS83" s="405"/>
      <c r="BT83" s="405"/>
      <c r="BU83" s="405"/>
      <c r="BV83" s="405"/>
      <c r="BW83" s="405"/>
      <c r="BX83" s="405"/>
      <c r="BY83" s="405"/>
      <c r="BZ83" s="405"/>
      <c r="CA83" s="405"/>
      <c r="CB83" s="405"/>
      <c r="CC83" s="405"/>
      <c r="CD83" s="405"/>
      <c r="CE83" s="405"/>
      <c r="CF83" s="405"/>
      <c r="CG83" s="405"/>
      <c r="CH83" s="405"/>
      <c r="CI83" s="405"/>
      <c r="CJ83" s="405"/>
      <c r="CK83" s="405"/>
      <c r="CL83" s="405"/>
      <c r="CM83" s="405"/>
      <c r="CN83" s="405"/>
      <c r="CO83" s="406"/>
      <c r="CP83" s="406"/>
      <c r="CQ83" s="406"/>
    </row>
    <row r="84" spans="1:95" s="123" customFormat="1" ht="13.5" customHeight="1" x14ac:dyDescent="0.2">
      <c r="A84" s="125"/>
      <c r="B84" s="122"/>
      <c r="C84" s="349" t="s">
        <v>160</v>
      </c>
      <c r="D84" s="545"/>
      <c r="E84" s="546"/>
      <c r="F84" s="546"/>
      <c r="G84" s="546"/>
      <c r="H84" s="546"/>
      <c r="I84" s="546"/>
      <c r="J84" s="546"/>
      <c r="K84" s="546"/>
      <c r="L84" s="546"/>
      <c r="M84" s="546"/>
      <c r="N84" s="557">
        <v>9</v>
      </c>
      <c r="O84" s="546"/>
      <c r="P84" s="546"/>
      <c r="Q84" s="546"/>
      <c r="R84" s="546"/>
      <c r="S84" s="546"/>
      <c r="T84" s="557">
        <v>5</v>
      </c>
      <c r="U84" s="557">
        <v>2</v>
      </c>
      <c r="V84" s="546"/>
      <c r="W84" s="546"/>
      <c r="X84" s="546"/>
      <c r="Y84" s="546"/>
      <c r="Z84" s="546"/>
      <c r="AA84" s="546"/>
      <c r="AB84" s="546"/>
      <c r="AC84" s="546"/>
      <c r="AD84" s="546"/>
      <c r="AE84" s="546"/>
      <c r="AF84" s="546"/>
      <c r="AG84" s="546"/>
      <c r="AH84" s="557">
        <v>12</v>
      </c>
      <c r="AI84" s="546"/>
      <c r="AJ84" s="546"/>
      <c r="AK84" s="554"/>
      <c r="AL84" s="546"/>
      <c r="AM84" s="546"/>
      <c r="AN84" s="546"/>
      <c r="AO84" s="546"/>
      <c r="AP84" s="546"/>
      <c r="AQ84" s="546"/>
      <c r="AR84" s="557">
        <v>28</v>
      </c>
      <c r="AS84" s="546"/>
      <c r="AT84" s="546"/>
      <c r="AU84" s="546"/>
      <c r="AV84" s="546"/>
      <c r="AW84" s="546"/>
      <c r="AX84" s="546"/>
      <c r="AY84" s="546"/>
      <c r="AZ84" s="557">
        <v>2</v>
      </c>
      <c r="BA84" s="546"/>
      <c r="BB84" s="546"/>
      <c r="BC84" s="546"/>
      <c r="BD84" s="546"/>
      <c r="BE84" s="546"/>
      <c r="BF84" s="546"/>
      <c r="BG84" s="546"/>
      <c r="BH84" s="546"/>
      <c r="BI84" s="546"/>
      <c r="BJ84" s="557">
        <v>2</v>
      </c>
      <c r="BK84" s="546"/>
      <c r="BL84" s="546"/>
      <c r="BM84" s="546"/>
      <c r="BN84" s="546"/>
      <c r="BO84" s="546"/>
      <c r="BP84" s="547">
        <f>SUM(D84:BO84)</f>
        <v>60</v>
      </c>
      <c r="BQ84" s="410">
        <f t="shared" si="6"/>
        <v>0</v>
      </c>
      <c r="BR84" s="404"/>
      <c r="BS84" s="405"/>
      <c r="BT84" s="405"/>
      <c r="BU84" s="405"/>
      <c r="BV84" s="405"/>
      <c r="BW84" s="405"/>
      <c r="BX84" s="405"/>
      <c r="BY84" s="405"/>
      <c r="BZ84" s="405"/>
      <c r="CA84" s="405"/>
      <c r="CB84" s="405"/>
      <c r="CC84" s="405"/>
      <c r="CD84" s="405"/>
      <c r="CE84" s="405"/>
      <c r="CF84" s="405"/>
      <c r="CG84" s="405"/>
      <c r="CH84" s="405"/>
      <c r="CI84" s="405"/>
      <c r="CJ84" s="405"/>
      <c r="CK84" s="405"/>
      <c r="CL84" s="405"/>
      <c r="CM84" s="405"/>
      <c r="CN84" s="405"/>
      <c r="CO84" s="408"/>
      <c r="CP84" s="408"/>
      <c r="CQ84" s="408"/>
    </row>
    <row r="85" spans="1:95" s="120" customFormat="1" ht="13.5" customHeight="1" x14ac:dyDescent="0.2">
      <c r="A85" s="118">
        <v>39</v>
      </c>
      <c r="B85" s="124" t="s">
        <v>122</v>
      </c>
      <c r="C85" s="350" t="s">
        <v>161</v>
      </c>
      <c r="D85" s="552"/>
      <c r="E85" s="549"/>
      <c r="F85" s="549"/>
      <c r="G85" s="549"/>
      <c r="H85" s="549"/>
      <c r="I85" s="549"/>
      <c r="J85" s="549"/>
      <c r="K85" s="549"/>
      <c r="L85" s="549"/>
      <c r="M85" s="549"/>
      <c r="N85" s="549"/>
      <c r="O85" s="549"/>
      <c r="P85" s="549"/>
      <c r="Q85" s="549"/>
      <c r="R85" s="549"/>
      <c r="S85" s="549"/>
      <c r="T85" s="549"/>
      <c r="U85" s="549"/>
      <c r="V85" s="549"/>
      <c r="W85" s="549"/>
      <c r="X85" s="549"/>
      <c r="Y85" s="549"/>
      <c r="Z85" s="549"/>
      <c r="AA85" s="549"/>
      <c r="AB85" s="549"/>
      <c r="AC85" s="549"/>
      <c r="AD85" s="549"/>
      <c r="AE85" s="549"/>
      <c r="AF85" s="549"/>
      <c r="AG85" s="549"/>
      <c r="AH85" s="549"/>
      <c r="AI85" s="549"/>
      <c r="AJ85" s="549"/>
      <c r="AK85" s="549"/>
      <c r="AL85" s="553"/>
      <c r="AM85" s="549"/>
      <c r="AN85" s="549"/>
      <c r="AO85" s="549"/>
      <c r="AP85" s="549"/>
      <c r="AQ85" s="549"/>
      <c r="AR85" s="549"/>
      <c r="AS85" s="549"/>
      <c r="AT85" s="549"/>
      <c r="AU85" s="549"/>
      <c r="AV85" s="549"/>
      <c r="AW85" s="549"/>
      <c r="AX85" s="549"/>
      <c r="AY85" s="549"/>
      <c r="AZ85" s="549"/>
      <c r="BA85" s="549"/>
      <c r="BB85" s="549"/>
      <c r="BC85" s="549"/>
      <c r="BD85" s="556">
        <v>6</v>
      </c>
      <c r="BE85" s="549"/>
      <c r="BF85" s="549"/>
      <c r="BG85" s="549"/>
      <c r="BH85" s="549"/>
      <c r="BI85" s="549"/>
      <c r="BJ85" s="549"/>
      <c r="BK85" s="549"/>
      <c r="BL85" s="549"/>
      <c r="BM85" s="549"/>
      <c r="BN85" s="549"/>
      <c r="BO85" s="549"/>
      <c r="BP85" s="550">
        <f>SUM(D85:BO85)</f>
        <v>6</v>
      </c>
      <c r="BQ85" s="409">
        <f t="shared" si="6"/>
        <v>0</v>
      </c>
      <c r="BR85" s="404"/>
      <c r="BS85" s="405"/>
      <c r="BT85" s="405"/>
      <c r="BU85" s="405"/>
      <c r="BV85" s="405"/>
      <c r="BW85" s="405"/>
      <c r="BX85" s="405"/>
      <c r="BY85" s="405"/>
      <c r="BZ85" s="405"/>
      <c r="CA85" s="405"/>
      <c r="CB85" s="405"/>
      <c r="CC85" s="405"/>
      <c r="CD85" s="405"/>
      <c r="CE85" s="405"/>
      <c r="CF85" s="405"/>
      <c r="CG85" s="405"/>
      <c r="CH85" s="405"/>
      <c r="CI85" s="405"/>
      <c r="CJ85" s="405"/>
      <c r="CK85" s="405"/>
      <c r="CL85" s="405"/>
      <c r="CM85" s="405"/>
      <c r="CN85" s="405"/>
      <c r="CO85" s="406"/>
      <c r="CP85" s="406"/>
      <c r="CQ85" s="406"/>
    </row>
    <row r="86" spans="1:95" s="123" customFormat="1" ht="13.5" customHeight="1" x14ac:dyDescent="0.2">
      <c r="A86" s="125"/>
      <c r="B86" s="122"/>
      <c r="C86" s="356"/>
      <c r="D86" s="545"/>
      <c r="E86" s="546"/>
      <c r="F86" s="546"/>
      <c r="G86" s="546"/>
      <c r="H86" s="546"/>
      <c r="I86" s="546"/>
      <c r="J86" s="546"/>
      <c r="K86" s="546"/>
      <c r="L86" s="546"/>
      <c r="M86" s="546"/>
      <c r="N86" s="546"/>
      <c r="O86" s="546"/>
      <c r="P86" s="546"/>
      <c r="Q86" s="546"/>
      <c r="R86" s="546"/>
      <c r="S86" s="546"/>
      <c r="T86" s="546"/>
      <c r="U86" s="546"/>
      <c r="V86" s="546"/>
      <c r="W86" s="546"/>
      <c r="X86" s="546"/>
      <c r="Y86" s="557">
        <v>2</v>
      </c>
      <c r="Z86" s="546"/>
      <c r="AA86" s="546"/>
      <c r="AB86" s="546"/>
      <c r="AC86" s="546"/>
      <c r="AD86" s="546"/>
      <c r="AE86" s="546"/>
      <c r="AF86" s="546"/>
      <c r="AG86" s="546"/>
      <c r="AH86" s="546"/>
      <c r="AI86" s="546"/>
      <c r="AJ86" s="546"/>
      <c r="AK86" s="546"/>
      <c r="AL86" s="554"/>
      <c r="AM86" s="557">
        <v>1</v>
      </c>
      <c r="AN86" s="546"/>
      <c r="AO86" s="546"/>
      <c r="AP86" s="546"/>
      <c r="AQ86" s="546"/>
      <c r="AR86" s="546"/>
      <c r="AS86" s="546"/>
      <c r="AT86" s="546"/>
      <c r="AU86" s="546"/>
      <c r="AV86" s="546"/>
      <c r="AW86" s="546"/>
      <c r="AX86" s="546"/>
      <c r="AY86" s="546"/>
      <c r="AZ86" s="546"/>
      <c r="BA86" s="546"/>
      <c r="BB86" s="546"/>
      <c r="BC86" s="546"/>
      <c r="BD86" s="557">
        <v>4</v>
      </c>
      <c r="BE86" s="546"/>
      <c r="BF86" s="546"/>
      <c r="BG86" s="546"/>
      <c r="BH86" s="546"/>
      <c r="BI86" s="546"/>
      <c r="BJ86" s="546"/>
      <c r="BK86" s="546"/>
      <c r="BL86" s="546"/>
      <c r="BM86" s="546"/>
      <c r="BN86" s="546"/>
      <c r="BO86" s="546"/>
      <c r="BP86" s="547">
        <f>SUM(D86:BO86)</f>
        <v>7</v>
      </c>
      <c r="BQ86" s="410">
        <f t="shared" si="6"/>
        <v>0</v>
      </c>
      <c r="BR86" s="404"/>
      <c r="BS86" s="405"/>
      <c r="BT86" s="405"/>
      <c r="BU86" s="405"/>
      <c r="BV86" s="405"/>
      <c r="BW86" s="405"/>
      <c r="BX86" s="405"/>
      <c r="BY86" s="405"/>
      <c r="BZ86" s="405"/>
      <c r="CA86" s="405"/>
      <c r="CB86" s="405"/>
      <c r="CC86" s="405"/>
      <c r="CD86" s="405"/>
      <c r="CE86" s="405"/>
      <c r="CF86" s="405"/>
      <c r="CG86" s="405"/>
      <c r="CH86" s="405"/>
      <c r="CI86" s="405"/>
      <c r="CJ86" s="405"/>
      <c r="CK86" s="405"/>
      <c r="CL86" s="405"/>
      <c r="CM86" s="405"/>
      <c r="CN86" s="405"/>
      <c r="CO86" s="408"/>
      <c r="CP86" s="408"/>
      <c r="CQ86" s="408"/>
    </row>
    <row r="87" spans="1:95" s="120" customFormat="1" ht="13.5" customHeight="1" x14ac:dyDescent="0.2">
      <c r="A87" s="118">
        <v>40</v>
      </c>
      <c r="B87" s="124" t="s">
        <v>60</v>
      </c>
      <c r="C87" s="350" t="s">
        <v>162</v>
      </c>
      <c r="D87" s="552"/>
      <c r="E87" s="549"/>
      <c r="F87" s="549"/>
      <c r="G87" s="549"/>
      <c r="H87" s="549"/>
      <c r="I87" s="549"/>
      <c r="J87" s="549"/>
      <c r="K87" s="549"/>
      <c r="L87" s="549"/>
      <c r="M87" s="549"/>
      <c r="N87" s="549"/>
      <c r="O87" s="549"/>
      <c r="P87" s="549"/>
      <c r="Q87" s="549"/>
      <c r="R87" s="549"/>
      <c r="S87" s="549"/>
      <c r="T87" s="549"/>
      <c r="U87" s="549"/>
      <c r="V87" s="549"/>
      <c r="W87" s="549"/>
      <c r="X87" s="549"/>
      <c r="Y87" s="549"/>
      <c r="Z87" s="549"/>
      <c r="AA87" s="549"/>
      <c r="AB87" s="549"/>
      <c r="AC87" s="549"/>
      <c r="AD87" s="549"/>
      <c r="AE87" s="549"/>
      <c r="AF87" s="549"/>
      <c r="AG87" s="549"/>
      <c r="AH87" s="549"/>
      <c r="AI87" s="549"/>
      <c r="AJ87" s="549"/>
      <c r="AK87" s="549"/>
      <c r="AL87" s="549"/>
      <c r="AM87" s="553"/>
      <c r="AN87" s="549"/>
      <c r="AO87" s="549"/>
      <c r="AP87" s="549"/>
      <c r="AQ87" s="549"/>
      <c r="AR87" s="549"/>
      <c r="AS87" s="549"/>
      <c r="AT87" s="549"/>
      <c r="AU87" s="549"/>
      <c r="AV87" s="549"/>
      <c r="AW87" s="549"/>
      <c r="AX87" s="549"/>
      <c r="AY87" s="549"/>
      <c r="AZ87" s="549"/>
      <c r="BA87" s="549"/>
      <c r="BB87" s="549"/>
      <c r="BC87" s="549"/>
      <c r="BD87" s="549"/>
      <c r="BE87" s="549"/>
      <c r="BF87" s="549"/>
      <c r="BG87" s="549"/>
      <c r="BH87" s="549"/>
      <c r="BI87" s="549"/>
      <c r="BJ87" s="549"/>
      <c r="BK87" s="549"/>
      <c r="BL87" s="549"/>
      <c r="BM87" s="549"/>
      <c r="BN87" s="549"/>
      <c r="BO87" s="549"/>
      <c r="BP87" s="547">
        <f t="shared" ref="BP87:BP88" si="7">SUM(D87:BO87)</f>
        <v>0</v>
      </c>
      <c r="BQ87" s="409">
        <f t="shared" si="6"/>
        <v>0</v>
      </c>
      <c r="BR87" s="622"/>
      <c r="BS87" s="405"/>
      <c r="BT87" s="405"/>
      <c r="BU87" s="405"/>
      <c r="BV87" s="405"/>
      <c r="BW87" s="405"/>
      <c r="BX87" s="405"/>
      <c r="BY87" s="405"/>
      <c r="BZ87" s="405"/>
      <c r="CA87" s="405"/>
      <c r="CB87" s="405"/>
      <c r="CC87" s="405"/>
      <c r="CD87" s="405"/>
      <c r="CE87" s="405"/>
      <c r="CF87" s="405"/>
      <c r="CG87" s="405"/>
      <c r="CH87" s="405"/>
      <c r="CI87" s="405"/>
      <c r="CJ87" s="405"/>
      <c r="CK87" s="405"/>
      <c r="CL87" s="405"/>
      <c r="CM87" s="405"/>
      <c r="CN87" s="405"/>
      <c r="CO87" s="406"/>
      <c r="CP87" s="406"/>
      <c r="CQ87" s="406"/>
    </row>
    <row r="88" spans="1:95" s="123" customFormat="1" ht="13.5" customHeight="1" x14ac:dyDescent="0.2">
      <c r="A88" s="125"/>
      <c r="B88" s="122"/>
      <c r="C88" s="356"/>
      <c r="D88" s="545"/>
      <c r="E88" s="546"/>
      <c r="F88" s="546"/>
      <c r="G88" s="546"/>
      <c r="H88" s="546"/>
      <c r="I88" s="546"/>
      <c r="J88" s="546"/>
      <c r="K88" s="546"/>
      <c r="L88" s="546"/>
      <c r="M88" s="546"/>
      <c r="N88" s="546"/>
      <c r="O88" s="546"/>
      <c r="P88" s="546"/>
      <c r="Q88" s="546"/>
      <c r="R88" s="546"/>
      <c r="S88" s="546"/>
      <c r="T88" s="546"/>
      <c r="U88" s="546"/>
      <c r="V88" s="546"/>
      <c r="W88" s="546"/>
      <c r="X88" s="546"/>
      <c r="Y88" s="546"/>
      <c r="Z88" s="546"/>
      <c r="AA88" s="546"/>
      <c r="AB88" s="546"/>
      <c r="AC88" s="546"/>
      <c r="AD88" s="546"/>
      <c r="AE88" s="546"/>
      <c r="AF88" s="546"/>
      <c r="AG88" s="546"/>
      <c r="AH88" s="546"/>
      <c r="AI88" s="546"/>
      <c r="AJ88" s="546"/>
      <c r="AK88" s="546"/>
      <c r="AL88" s="546"/>
      <c r="AM88" s="554"/>
      <c r="AN88" s="546"/>
      <c r="AO88" s="546"/>
      <c r="AP88" s="546"/>
      <c r="AQ88" s="546"/>
      <c r="AR88" s="546"/>
      <c r="AS88" s="546"/>
      <c r="AT88" s="546"/>
      <c r="AU88" s="546"/>
      <c r="AV88" s="546"/>
      <c r="AW88" s="546"/>
      <c r="AX88" s="546"/>
      <c r="AY88" s="546"/>
      <c r="AZ88" s="546"/>
      <c r="BA88" s="546"/>
      <c r="BB88" s="546"/>
      <c r="BC88" s="546"/>
      <c r="BD88" s="546"/>
      <c r="BE88" s="546"/>
      <c r="BF88" s="546"/>
      <c r="BG88" s="546"/>
      <c r="BH88" s="546"/>
      <c r="BI88" s="546"/>
      <c r="BJ88" s="546"/>
      <c r="BK88" s="546"/>
      <c r="BL88" s="546"/>
      <c r="BM88" s="546"/>
      <c r="BN88" s="546"/>
      <c r="BO88" s="546"/>
      <c r="BP88" s="547">
        <f t="shared" si="7"/>
        <v>0</v>
      </c>
      <c r="BQ88" s="410">
        <f t="shared" si="6"/>
        <v>0</v>
      </c>
      <c r="BR88" s="622"/>
      <c r="BS88" s="405"/>
      <c r="BT88" s="405"/>
      <c r="BU88" s="405"/>
      <c r="BV88" s="405"/>
      <c r="BW88" s="405"/>
      <c r="BX88" s="405"/>
      <c r="BY88" s="405"/>
      <c r="BZ88" s="405"/>
      <c r="CA88" s="405"/>
      <c r="CB88" s="405"/>
      <c r="CC88" s="405"/>
      <c r="CD88" s="405"/>
      <c r="CE88" s="405"/>
      <c r="CF88" s="405"/>
      <c r="CG88" s="405"/>
      <c r="CH88" s="405"/>
      <c r="CI88" s="405"/>
      <c r="CJ88" s="405"/>
      <c r="CK88" s="405"/>
      <c r="CL88" s="405"/>
      <c r="CM88" s="405"/>
      <c r="CN88" s="405"/>
      <c r="CO88" s="408"/>
      <c r="CP88" s="408"/>
      <c r="CQ88" s="408"/>
    </row>
    <row r="89" spans="1:95" s="120" customFormat="1" ht="13.5" customHeight="1" x14ac:dyDescent="0.2">
      <c r="A89" s="118">
        <v>41</v>
      </c>
      <c r="B89" s="124" t="s">
        <v>136</v>
      </c>
      <c r="C89" s="357" t="s">
        <v>264</v>
      </c>
      <c r="D89" s="552"/>
      <c r="E89" s="549"/>
      <c r="F89" s="556">
        <v>4</v>
      </c>
      <c r="G89" s="549"/>
      <c r="H89" s="549"/>
      <c r="I89" s="549"/>
      <c r="J89" s="549"/>
      <c r="K89" s="549"/>
      <c r="L89" s="549"/>
      <c r="M89" s="549"/>
      <c r="N89" s="556">
        <v>3</v>
      </c>
      <c r="O89" s="549"/>
      <c r="P89" s="549"/>
      <c r="Q89" s="549"/>
      <c r="R89" s="549"/>
      <c r="S89" s="549"/>
      <c r="T89" s="549"/>
      <c r="U89" s="549"/>
      <c r="V89" s="549"/>
      <c r="W89" s="549"/>
      <c r="X89" s="556">
        <v>10</v>
      </c>
      <c r="Y89" s="549"/>
      <c r="Z89" s="556">
        <v>3</v>
      </c>
      <c r="AA89" s="556">
        <v>2</v>
      </c>
      <c r="AB89" s="549"/>
      <c r="AC89" s="549"/>
      <c r="AD89" s="549"/>
      <c r="AE89" s="549"/>
      <c r="AF89" s="549"/>
      <c r="AG89" s="556">
        <v>3</v>
      </c>
      <c r="AH89" s="549"/>
      <c r="AI89" s="549"/>
      <c r="AJ89" s="549"/>
      <c r="AK89" s="549"/>
      <c r="AL89" s="549"/>
      <c r="AM89" s="549"/>
      <c r="AN89" s="553"/>
      <c r="AO89" s="549"/>
      <c r="AP89" s="549"/>
      <c r="AQ89" s="549"/>
      <c r="AR89" s="556">
        <v>11</v>
      </c>
      <c r="AS89" s="549"/>
      <c r="AT89" s="556">
        <v>1</v>
      </c>
      <c r="AU89" s="549"/>
      <c r="AV89" s="549"/>
      <c r="AW89" s="549"/>
      <c r="AX89" s="549"/>
      <c r="AY89" s="549"/>
      <c r="AZ89" s="549"/>
      <c r="BA89" s="549"/>
      <c r="BB89" s="549"/>
      <c r="BC89" s="549"/>
      <c r="BD89" s="549"/>
      <c r="BE89" s="549"/>
      <c r="BF89" s="549"/>
      <c r="BG89" s="549"/>
      <c r="BH89" s="549"/>
      <c r="BI89" s="549"/>
      <c r="BJ89" s="556">
        <v>17</v>
      </c>
      <c r="BK89" s="549"/>
      <c r="BL89" s="549"/>
      <c r="BM89" s="549"/>
      <c r="BN89" s="549"/>
      <c r="BO89" s="549"/>
      <c r="BP89" s="550">
        <f t="shared" ref="BP89:BP125" si="8">SUM(D89:BO89)</f>
        <v>54</v>
      </c>
      <c r="BQ89" s="409">
        <f t="shared" si="6"/>
        <v>0</v>
      </c>
      <c r="BR89" s="404"/>
      <c r="BS89" s="405"/>
      <c r="BT89" s="405"/>
      <c r="BU89" s="405"/>
      <c r="BV89" s="405"/>
      <c r="BW89" s="405"/>
      <c r="BX89" s="405"/>
      <c r="BY89" s="405"/>
      <c r="BZ89" s="405"/>
      <c r="CA89" s="405"/>
      <c r="CB89" s="405"/>
      <c r="CC89" s="405"/>
      <c r="CD89" s="405"/>
      <c r="CE89" s="405"/>
      <c r="CF89" s="405"/>
      <c r="CG89" s="405"/>
      <c r="CH89" s="405"/>
      <c r="CI89" s="405"/>
      <c r="CJ89" s="405"/>
      <c r="CK89" s="405"/>
      <c r="CL89" s="405"/>
      <c r="CM89" s="405"/>
      <c r="CN89" s="405"/>
      <c r="CO89" s="406"/>
      <c r="CP89" s="406"/>
      <c r="CQ89" s="406"/>
    </row>
    <row r="90" spans="1:95" s="123" customFormat="1" ht="13.5" customHeight="1" x14ac:dyDescent="0.2">
      <c r="A90" s="125"/>
      <c r="B90" s="122"/>
      <c r="C90" s="356"/>
      <c r="D90" s="545"/>
      <c r="E90" s="546"/>
      <c r="F90" s="557">
        <v>4</v>
      </c>
      <c r="G90" s="546"/>
      <c r="H90" s="546"/>
      <c r="I90" s="546"/>
      <c r="J90" s="546"/>
      <c r="K90" s="546"/>
      <c r="L90" s="546"/>
      <c r="M90" s="546"/>
      <c r="N90" s="546"/>
      <c r="O90" s="546"/>
      <c r="P90" s="546"/>
      <c r="Q90" s="546"/>
      <c r="R90" s="546"/>
      <c r="S90" s="546"/>
      <c r="T90" s="546"/>
      <c r="U90" s="546"/>
      <c r="V90" s="546"/>
      <c r="W90" s="546"/>
      <c r="X90" s="557">
        <v>5</v>
      </c>
      <c r="Y90" s="546"/>
      <c r="Z90" s="557">
        <v>5</v>
      </c>
      <c r="AA90" s="546"/>
      <c r="AB90" s="546"/>
      <c r="AC90" s="546"/>
      <c r="AD90" s="546"/>
      <c r="AE90" s="546"/>
      <c r="AF90" s="546"/>
      <c r="AG90" s="557">
        <v>2</v>
      </c>
      <c r="AH90" s="546"/>
      <c r="AI90" s="546"/>
      <c r="AJ90" s="546"/>
      <c r="AK90" s="546"/>
      <c r="AL90" s="546"/>
      <c r="AM90" s="546"/>
      <c r="AN90" s="554"/>
      <c r="AO90" s="546"/>
      <c r="AP90" s="546"/>
      <c r="AQ90" s="546"/>
      <c r="AR90" s="557">
        <v>6</v>
      </c>
      <c r="AS90" s="546"/>
      <c r="AT90" s="546"/>
      <c r="AU90" s="546"/>
      <c r="AV90" s="546"/>
      <c r="AW90" s="546"/>
      <c r="AX90" s="546"/>
      <c r="AY90" s="546"/>
      <c r="AZ90" s="546"/>
      <c r="BA90" s="546"/>
      <c r="BB90" s="546"/>
      <c r="BC90" s="546"/>
      <c r="BD90" s="546"/>
      <c r="BE90" s="546"/>
      <c r="BF90" s="546"/>
      <c r="BG90" s="546"/>
      <c r="BH90" s="546"/>
      <c r="BI90" s="546"/>
      <c r="BJ90" s="557">
        <v>1</v>
      </c>
      <c r="BK90" s="546"/>
      <c r="BL90" s="546"/>
      <c r="BM90" s="546"/>
      <c r="BN90" s="557">
        <v>1</v>
      </c>
      <c r="BO90" s="546"/>
      <c r="BP90" s="547">
        <f t="shared" si="8"/>
        <v>24</v>
      </c>
      <c r="BQ90" s="410">
        <f t="shared" si="6"/>
        <v>0</v>
      </c>
      <c r="BR90" s="404"/>
      <c r="BS90" s="405"/>
      <c r="BT90" s="405"/>
      <c r="BU90" s="405"/>
      <c r="BV90" s="405"/>
      <c r="BW90" s="405"/>
      <c r="BX90" s="405"/>
      <c r="BY90" s="405"/>
      <c r="BZ90" s="405"/>
      <c r="CA90" s="405"/>
      <c r="CB90" s="405"/>
      <c r="CC90" s="405"/>
      <c r="CD90" s="405"/>
      <c r="CE90" s="405"/>
      <c r="CF90" s="405"/>
      <c r="CG90" s="405"/>
      <c r="CH90" s="405"/>
      <c r="CI90" s="405"/>
      <c r="CJ90" s="405"/>
      <c r="CK90" s="405"/>
      <c r="CL90" s="405"/>
      <c r="CM90" s="405"/>
      <c r="CN90" s="405"/>
      <c r="CO90" s="408"/>
      <c r="CP90" s="408"/>
      <c r="CQ90" s="408"/>
    </row>
    <row r="91" spans="1:95" s="120" customFormat="1" ht="13.5" customHeight="1" x14ac:dyDescent="0.2">
      <c r="A91" s="240">
        <v>42</v>
      </c>
      <c r="B91" s="124" t="s">
        <v>55</v>
      </c>
      <c r="C91" s="350" t="s">
        <v>163</v>
      </c>
      <c r="D91" s="552"/>
      <c r="E91" s="549"/>
      <c r="F91" s="549"/>
      <c r="G91" s="549"/>
      <c r="H91" s="549"/>
      <c r="I91" s="549"/>
      <c r="J91" s="549"/>
      <c r="K91" s="549"/>
      <c r="L91" s="549"/>
      <c r="M91" s="549"/>
      <c r="N91" s="549"/>
      <c r="O91" s="549"/>
      <c r="P91" s="549"/>
      <c r="Q91" s="549"/>
      <c r="R91" s="549"/>
      <c r="S91" s="549"/>
      <c r="T91" s="556">
        <v>2</v>
      </c>
      <c r="U91" s="549"/>
      <c r="V91" s="549"/>
      <c r="W91" s="549"/>
      <c r="X91" s="549"/>
      <c r="Y91" s="549"/>
      <c r="Z91" s="556">
        <v>1</v>
      </c>
      <c r="AA91" s="549"/>
      <c r="AB91" s="549"/>
      <c r="AC91" s="549"/>
      <c r="AD91" s="556">
        <v>1</v>
      </c>
      <c r="AE91" s="549"/>
      <c r="AF91" s="549"/>
      <c r="AG91" s="549"/>
      <c r="AH91" s="549"/>
      <c r="AI91" s="549"/>
      <c r="AJ91" s="549"/>
      <c r="AK91" s="549"/>
      <c r="AL91" s="549"/>
      <c r="AM91" s="549"/>
      <c r="AN91" s="549"/>
      <c r="AO91" s="553"/>
      <c r="AP91" s="549"/>
      <c r="AQ91" s="549"/>
      <c r="AR91" s="549"/>
      <c r="AS91" s="549"/>
      <c r="AT91" s="549"/>
      <c r="AU91" s="549"/>
      <c r="AV91" s="549"/>
      <c r="AW91" s="549"/>
      <c r="AX91" s="549"/>
      <c r="AY91" s="549"/>
      <c r="AZ91" s="549"/>
      <c r="BA91" s="549"/>
      <c r="BB91" s="549"/>
      <c r="BC91" s="549"/>
      <c r="BD91" s="549"/>
      <c r="BE91" s="549"/>
      <c r="BF91" s="549"/>
      <c r="BG91" s="549"/>
      <c r="BH91" s="549"/>
      <c r="BI91" s="549"/>
      <c r="BJ91" s="549"/>
      <c r="BK91" s="549"/>
      <c r="BL91" s="549"/>
      <c r="BM91" s="549"/>
      <c r="BN91" s="549"/>
      <c r="BO91" s="549"/>
      <c r="BP91" s="550">
        <f t="shared" si="8"/>
        <v>4</v>
      </c>
      <c r="BQ91" s="409">
        <f t="shared" si="6"/>
        <v>0</v>
      </c>
      <c r="BR91" s="404"/>
      <c r="BS91" s="405"/>
      <c r="BT91" s="405"/>
      <c r="BU91" s="405"/>
      <c r="BV91" s="405"/>
      <c r="BW91" s="405"/>
      <c r="BX91" s="405"/>
      <c r="BY91" s="405"/>
      <c r="BZ91" s="405"/>
      <c r="CA91" s="405"/>
      <c r="CB91" s="405"/>
      <c r="CC91" s="405"/>
      <c r="CD91" s="405"/>
      <c r="CE91" s="405"/>
      <c r="CF91" s="405"/>
      <c r="CG91" s="405"/>
      <c r="CH91" s="405"/>
      <c r="CI91" s="405"/>
      <c r="CJ91" s="405"/>
      <c r="CK91" s="405"/>
      <c r="CL91" s="405"/>
      <c r="CM91" s="405"/>
      <c r="CN91" s="405"/>
      <c r="CO91" s="406"/>
      <c r="CP91" s="406"/>
      <c r="CQ91" s="406"/>
    </row>
    <row r="92" spans="1:95" s="123" customFormat="1" ht="13.5" customHeight="1" x14ac:dyDescent="0.2">
      <c r="B92" s="122"/>
      <c r="C92" s="355" t="s">
        <v>164</v>
      </c>
      <c r="D92" s="545"/>
      <c r="E92" s="546"/>
      <c r="F92" s="546"/>
      <c r="G92" s="546"/>
      <c r="H92" s="557">
        <v>1</v>
      </c>
      <c r="I92" s="546"/>
      <c r="J92" s="546"/>
      <c r="K92" s="546"/>
      <c r="L92" s="546"/>
      <c r="M92" s="546"/>
      <c r="N92" s="546"/>
      <c r="O92" s="546"/>
      <c r="P92" s="546"/>
      <c r="Q92" s="546"/>
      <c r="R92" s="546"/>
      <c r="S92" s="546"/>
      <c r="T92" s="557">
        <v>2</v>
      </c>
      <c r="U92" s="546"/>
      <c r="V92" s="546"/>
      <c r="W92" s="546"/>
      <c r="X92" s="546"/>
      <c r="Y92" s="546"/>
      <c r="Z92" s="546"/>
      <c r="AA92" s="546"/>
      <c r="AB92" s="546"/>
      <c r="AC92" s="546"/>
      <c r="AD92" s="546"/>
      <c r="AE92" s="546"/>
      <c r="AF92" s="546"/>
      <c r="AG92" s="557">
        <v>1</v>
      </c>
      <c r="AH92" s="546"/>
      <c r="AI92" s="546"/>
      <c r="AJ92" s="546"/>
      <c r="AK92" s="546"/>
      <c r="AL92" s="546"/>
      <c r="AM92" s="546"/>
      <c r="AN92" s="546"/>
      <c r="AO92" s="554"/>
      <c r="AP92" s="546"/>
      <c r="AQ92" s="546"/>
      <c r="AR92" s="546"/>
      <c r="AS92" s="546"/>
      <c r="AT92" s="546"/>
      <c r="AU92" s="546"/>
      <c r="AV92" s="546"/>
      <c r="AW92" s="546"/>
      <c r="AX92" s="546"/>
      <c r="AY92" s="546"/>
      <c r="AZ92" s="546"/>
      <c r="BA92" s="546"/>
      <c r="BB92" s="546"/>
      <c r="BC92" s="546"/>
      <c r="BD92" s="546"/>
      <c r="BE92" s="546"/>
      <c r="BF92" s="546"/>
      <c r="BG92" s="546"/>
      <c r="BH92" s="546"/>
      <c r="BI92" s="546"/>
      <c r="BJ92" s="546"/>
      <c r="BK92" s="546"/>
      <c r="BL92" s="546"/>
      <c r="BM92" s="546"/>
      <c r="BN92" s="546"/>
      <c r="BO92" s="546"/>
      <c r="BP92" s="547">
        <f t="shared" si="8"/>
        <v>4</v>
      </c>
      <c r="BQ92" s="410">
        <f t="shared" si="6"/>
        <v>0</v>
      </c>
      <c r="BR92" s="404"/>
      <c r="BS92" s="405"/>
      <c r="BT92" s="405"/>
      <c r="BU92" s="405"/>
      <c r="BV92" s="405"/>
      <c r="BW92" s="405"/>
      <c r="BX92" s="405"/>
      <c r="BY92" s="405"/>
      <c r="BZ92" s="405"/>
      <c r="CA92" s="405"/>
      <c r="CB92" s="405"/>
      <c r="CC92" s="405"/>
      <c r="CD92" s="405"/>
      <c r="CE92" s="405"/>
      <c r="CF92" s="405"/>
      <c r="CG92" s="405"/>
      <c r="CH92" s="405"/>
      <c r="CI92" s="405"/>
      <c r="CJ92" s="405"/>
      <c r="CK92" s="405"/>
      <c r="CL92" s="405"/>
      <c r="CM92" s="405"/>
      <c r="CN92" s="405"/>
      <c r="CO92" s="408"/>
      <c r="CP92" s="408"/>
      <c r="CQ92" s="408"/>
    </row>
    <row r="93" spans="1:95" s="123" customFormat="1" ht="13.5" customHeight="1" x14ac:dyDescent="0.2">
      <c r="A93" s="120">
        <v>43</v>
      </c>
      <c r="B93" s="133" t="s">
        <v>358</v>
      </c>
      <c r="C93" s="350" t="s">
        <v>370</v>
      </c>
      <c r="D93" s="552"/>
      <c r="E93" s="549"/>
      <c r="F93" s="549"/>
      <c r="G93" s="549"/>
      <c r="H93" s="549"/>
      <c r="I93" s="549"/>
      <c r="J93" s="549"/>
      <c r="K93" s="549"/>
      <c r="L93" s="549"/>
      <c r="M93" s="549"/>
      <c r="N93" s="549"/>
      <c r="O93" s="549"/>
      <c r="P93" s="549"/>
      <c r="Q93" s="549"/>
      <c r="R93" s="549"/>
      <c r="S93" s="549"/>
      <c r="T93" s="549"/>
      <c r="U93" s="549"/>
      <c r="V93" s="549"/>
      <c r="W93" s="549"/>
      <c r="X93" s="549"/>
      <c r="Y93" s="549"/>
      <c r="Z93" s="549"/>
      <c r="AA93" s="549"/>
      <c r="AB93" s="549"/>
      <c r="AC93" s="549"/>
      <c r="AD93" s="549"/>
      <c r="AE93" s="549"/>
      <c r="AF93" s="549"/>
      <c r="AG93" s="549"/>
      <c r="AH93" s="549"/>
      <c r="AI93" s="549"/>
      <c r="AJ93" s="549"/>
      <c r="AK93" s="549"/>
      <c r="AL93" s="549"/>
      <c r="AM93" s="549"/>
      <c r="AN93" s="549"/>
      <c r="AO93" s="549"/>
      <c r="AP93" s="549"/>
      <c r="AQ93" s="549"/>
      <c r="AR93" s="549"/>
      <c r="AS93" s="549"/>
      <c r="AT93" s="549"/>
      <c r="AU93" s="549"/>
      <c r="AV93" s="549"/>
      <c r="AW93" s="549"/>
      <c r="AX93" s="549"/>
      <c r="AY93" s="549"/>
      <c r="AZ93" s="549"/>
      <c r="BA93" s="549"/>
      <c r="BB93" s="549"/>
      <c r="BC93" s="549"/>
      <c r="BD93" s="549"/>
      <c r="BE93" s="549"/>
      <c r="BF93" s="549"/>
      <c r="BG93" s="549"/>
      <c r="BH93" s="549"/>
      <c r="BI93" s="549"/>
      <c r="BJ93" s="549"/>
      <c r="BK93" s="549"/>
      <c r="BL93" s="549"/>
      <c r="BM93" s="549"/>
      <c r="BN93" s="549"/>
      <c r="BO93" s="549"/>
      <c r="BP93" s="550">
        <f t="shared" si="8"/>
        <v>0</v>
      </c>
      <c r="BQ93" s="413"/>
      <c r="BR93" s="404"/>
      <c r="BS93" s="405"/>
      <c r="BT93" s="405"/>
      <c r="BU93" s="405"/>
      <c r="BV93" s="405"/>
      <c r="BW93" s="405"/>
      <c r="BX93" s="405"/>
      <c r="BY93" s="405"/>
      <c r="BZ93" s="405"/>
      <c r="CA93" s="405"/>
      <c r="CB93" s="405"/>
      <c r="CC93" s="405"/>
      <c r="CD93" s="405"/>
      <c r="CE93" s="405"/>
      <c r="CF93" s="405"/>
      <c r="CG93" s="405"/>
      <c r="CH93" s="405"/>
      <c r="CI93" s="405"/>
      <c r="CJ93" s="405"/>
      <c r="CK93" s="405"/>
      <c r="CL93" s="405"/>
      <c r="CM93" s="405"/>
      <c r="CN93" s="405"/>
      <c r="CO93" s="408"/>
      <c r="CP93" s="408"/>
      <c r="CQ93" s="408"/>
    </row>
    <row r="94" spans="1:95" s="123" customFormat="1" ht="13.5" customHeight="1" x14ac:dyDescent="0.2">
      <c r="B94" s="133"/>
      <c r="C94" s="349" t="s">
        <v>371</v>
      </c>
      <c r="D94" s="545"/>
      <c r="E94" s="546"/>
      <c r="F94" s="546"/>
      <c r="G94" s="546"/>
      <c r="H94" s="546"/>
      <c r="I94" s="546"/>
      <c r="J94" s="546"/>
      <c r="K94" s="546"/>
      <c r="L94" s="546"/>
      <c r="M94" s="546"/>
      <c r="N94" s="546"/>
      <c r="O94" s="546"/>
      <c r="P94" s="546"/>
      <c r="Q94" s="546"/>
      <c r="R94" s="546"/>
      <c r="S94" s="546"/>
      <c r="T94" s="546"/>
      <c r="U94" s="546"/>
      <c r="V94" s="546"/>
      <c r="W94" s="546"/>
      <c r="X94" s="546"/>
      <c r="Y94" s="546"/>
      <c r="Z94" s="546"/>
      <c r="AA94" s="546"/>
      <c r="AB94" s="546"/>
      <c r="AC94" s="546"/>
      <c r="AD94" s="546"/>
      <c r="AE94" s="546"/>
      <c r="AF94" s="546"/>
      <c r="AG94" s="546"/>
      <c r="AH94" s="546"/>
      <c r="AI94" s="546"/>
      <c r="AJ94" s="546"/>
      <c r="AK94" s="546"/>
      <c r="AL94" s="546"/>
      <c r="AM94" s="546"/>
      <c r="AN94" s="546"/>
      <c r="AO94" s="546"/>
      <c r="AP94" s="546"/>
      <c r="AQ94" s="546"/>
      <c r="AR94" s="546"/>
      <c r="AS94" s="546"/>
      <c r="AT94" s="546"/>
      <c r="AU94" s="546"/>
      <c r="AV94" s="546"/>
      <c r="AW94" s="546"/>
      <c r="AX94" s="546"/>
      <c r="AY94" s="546"/>
      <c r="AZ94" s="546"/>
      <c r="BA94" s="546"/>
      <c r="BB94" s="546"/>
      <c r="BC94" s="546"/>
      <c r="BD94" s="546"/>
      <c r="BE94" s="546"/>
      <c r="BF94" s="546"/>
      <c r="BG94" s="546"/>
      <c r="BH94" s="546"/>
      <c r="BI94" s="546"/>
      <c r="BJ94" s="546"/>
      <c r="BK94" s="546"/>
      <c r="BL94" s="546"/>
      <c r="BM94" s="546"/>
      <c r="BN94" s="546"/>
      <c r="BO94" s="546"/>
      <c r="BP94" s="547">
        <f t="shared" si="8"/>
        <v>0</v>
      </c>
      <c r="BQ94" s="413"/>
      <c r="BR94" s="404"/>
      <c r="BS94" s="405"/>
      <c r="BT94" s="405"/>
      <c r="BU94" s="405"/>
      <c r="BV94" s="405"/>
      <c r="BW94" s="405"/>
      <c r="BX94" s="405"/>
      <c r="BY94" s="405"/>
      <c r="BZ94" s="405"/>
      <c r="CA94" s="405"/>
      <c r="CB94" s="405"/>
      <c r="CC94" s="405"/>
      <c r="CD94" s="405"/>
      <c r="CE94" s="405"/>
      <c r="CF94" s="405"/>
      <c r="CG94" s="405"/>
      <c r="CH94" s="405"/>
      <c r="CI94" s="405"/>
      <c r="CJ94" s="405"/>
      <c r="CK94" s="405"/>
      <c r="CL94" s="405"/>
      <c r="CM94" s="405"/>
      <c r="CN94" s="405"/>
      <c r="CO94" s="408"/>
      <c r="CP94" s="408"/>
      <c r="CQ94" s="408"/>
    </row>
    <row r="95" spans="1:95" s="240" customFormat="1" ht="13.5" customHeight="1" x14ac:dyDescent="0.2">
      <c r="A95" s="118">
        <v>44</v>
      </c>
      <c r="B95" s="241" t="s">
        <v>31</v>
      </c>
      <c r="C95" s="358" t="s">
        <v>165</v>
      </c>
      <c r="D95" s="552"/>
      <c r="E95" s="549"/>
      <c r="F95" s="556">
        <v>4</v>
      </c>
      <c r="G95" s="549"/>
      <c r="H95" s="549"/>
      <c r="I95" s="549"/>
      <c r="J95" s="549"/>
      <c r="K95" s="549"/>
      <c r="L95" s="549"/>
      <c r="M95" s="549"/>
      <c r="N95" s="549"/>
      <c r="O95" s="556">
        <v>2</v>
      </c>
      <c r="P95" s="549"/>
      <c r="Q95" s="549"/>
      <c r="R95" s="549"/>
      <c r="S95" s="549"/>
      <c r="T95" s="549"/>
      <c r="U95" s="549"/>
      <c r="V95" s="549"/>
      <c r="W95" s="549"/>
      <c r="X95" s="556">
        <v>2</v>
      </c>
      <c r="Y95" s="549"/>
      <c r="Z95" s="556">
        <v>2</v>
      </c>
      <c r="AA95" s="549"/>
      <c r="AB95" s="549"/>
      <c r="AC95" s="549"/>
      <c r="AD95" s="549"/>
      <c r="AE95" s="549"/>
      <c r="AF95" s="556">
        <v>1</v>
      </c>
      <c r="AG95" s="556">
        <v>1</v>
      </c>
      <c r="AH95" s="549"/>
      <c r="AI95" s="549"/>
      <c r="AJ95" s="549"/>
      <c r="AK95" s="549"/>
      <c r="AL95" s="549"/>
      <c r="AM95" s="549"/>
      <c r="AN95" s="549"/>
      <c r="AO95" s="549"/>
      <c r="AP95" s="553"/>
      <c r="AQ95" s="606"/>
      <c r="AR95" s="556">
        <v>45</v>
      </c>
      <c r="AS95" s="549"/>
      <c r="AT95" s="556">
        <v>1</v>
      </c>
      <c r="AU95" s="549"/>
      <c r="AV95" s="549"/>
      <c r="AW95" s="549"/>
      <c r="AX95" s="549"/>
      <c r="AY95" s="549"/>
      <c r="AZ95" s="549"/>
      <c r="BA95" s="549"/>
      <c r="BB95" s="549"/>
      <c r="BC95" s="549"/>
      <c r="BD95" s="549"/>
      <c r="BE95" s="549"/>
      <c r="BF95" s="549"/>
      <c r="BG95" s="549"/>
      <c r="BH95" s="549"/>
      <c r="BI95" s="549"/>
      <c r="BJ95" s="556">
        <v>46</v>
      </c>
      <c r="BK95" s="549"/>
      <c r="BL95" s="549"/>
      <c r="BM95" s="549"/>
      <c r="BN95" s="549"/>
      <c r="BO95" s="549"/>
      <c r="BP95" s="550">
        <f t="shared" si="8"/>
        <v>104</v>
      </c>
      <c r="BQ95" s="414">
        <f t="shared" si="6"/>
        <v>0</v>
      </c>
      <c r="BR95" s="415"/>
      <c r="BS95" s="416"/>
      <c r="BT95" s="416"/>
      <c r="BU95" s="416"/>
      <c r="BV95" s="416"/>
      <c r="BW95" s="416"/>
      <c r="BX95" s="416"/>
      <c r="BY95" s="416"/>
      <c r="BZ95" s="416"/>
      <c r="CA95" s="416"/>
      <c r="CB95" s="416"/>
      <c r="CC95" s="416"/>
      <c r="CD95" s="416"/>
      <c r="CE95" s="416"/>
      <c r="CF95" s="416"/>
      <c r="CG95" s="416"/>
      <c r="CH95" s="416"/>
      <c r="CI95" s="416"/>
      <c r="CJ95" s="416"/>
      <c r="CK95" s="416"/>
      <c r="CL95" s="416"/>
      <c r="CM95" s="416"/>
      <c r="CN95" s="416"/>
      <c r="CO95" s="417"/>
      <c r="CP95" s="417"/>
      <c r="CQ95" s="417"/>
    </row>
    <row r="96" spans="1:95" s="123" customFormat="1" ht="13.5" customHeight="1" x14ac:dyDescent="0.2">
      <c r="A96" s="125"/>
      <c r="B96" s="122"/>
      <c r="C96" s="349"/>
      <c r="D96" s="545"/>
      <c r="E96" s="546"/>
      <c r="F96" s="557">
        <v>6</v>
      </c>
      <c r="G96" s="546"/>
      <c r="H96" s="546"/>
      <c r="I96" s="546"/>
      <c r="J96" s="546"/>
      <c r="K96" s="546"/>
      <c r="L96" s="546"/>
      <c r="M96" s="546"/>
      <c r="N96" s="546"/>
      <c r="O96" s="546"/>
      <c r="P96" s="546"/>
      <c r="Q96" s="557">
        <v>4</v>
      </c>
      <c r="R96" s="546"/>
      <c r="S96" s="546"/>
      <c r="T96" s="546"/>
      <c r="U96" s="546"/>
      <c r="V96" s="546"/>
      <c r="W96" s="546"/>
      <c r="X96" s="557">
        <v>2</v>
      </c>
      <c r="Y96" s="546"/>
      <c r="Z96" s="546"/>
      <c r="AA96" s="546"/>
      <c r="AB96" s="546"/>
      <c r="AC96" s="546"/>
      <c r="AD96" s="546"/>
      <c r="AE96" s="546"/>
      <c r="AF96" s="557">
        <v>8</v>
      </c>
      <c r="AG96" s="557">
        <v>5</v>
      </c>
      <c r="AH96" s="546"/>
      <c r="AI96" s="546"/>
      <c r="AJ96" s="546"/>
      <c r="AK96" s="546"/>
      <c r="AL96" s="546"/>
      <c r="AM96" s="546"/>
      <c r="AN96" s="546"/>
      <c r="AO96" s="546"/>
      <c r="AP96" s="554"/>
      <c r="AQ96" s="607"/>
      <c r="AR96" s="557">
        <v>29</v>
      </c>
      <c r="AS96" s="546"/>
      <c r="AT96" s="557">
        <v>5</v>
      </c>
      <c r="AU96" s="546"/>
      <c r="AV96" s="546"/>
      <c r="AW96" s="546"/>
      <c r="AX96" s="546"/>
      <c r="AY96" s="546"/>
      <c r="AZ96" s="546"/>
      <c r="BA96" s="546"/>
      <c r="BB96" s="546"/>
      <c r="BC96" s="546"/>
      <c r="BD96" s="557">
        <v>1</v>
      </c>
      <c r="BE96" s="546"/>
      <c r="BF96" s="546"/>
      <c r="BG96" s="546"/>
      <c r="BH96" s="546"/>
      <c r="BI96" s="546"/>
      <c r="BJ96" s="557">
        <v>68</v>
      </c>
      <c r="BK96" s="546"/>
      <c r="BL96" s="546"/>
      <c r="BM96" s="546"/>
      <c r="BN96" s="546"/>
      <c r="BO96" s="546"/>
      <c r="BP96" s="547">
        <f t="shared" si="8"/>
        <v>128</v>
      </c>
      <c r="BQ96" s="410">
        <f t="shared" si="6"/>
        <v>0</v>
      </c>
      <c r="BR96" s="404"/>
      <c r="BS96" s="405"/>
      <c r="BT96" s="405"/>
      <c r="BU96" s="405"/>
      <c r="BV96" s="405"/>
      <c r="BW96" s="405"/>
      <c r="BX96" s="405"/>
      <c r="BY96" s="405"/>
      <c r="BZ96" s="405"/>
      <c r="CA96" s="405"/>
      <c r="CB96" s="405"/>
      <c r="CC96" s="405"/>
      <c r="CD96" s="405"/>
      <c r="CE96" s="405"/>
      <c r="CF96" s="405"/>
      <c r="CG96" s="405"/>
      <c r="CH96" s="405"/>
      <c r="CI96" s="405"/>
      <c r="CJ96" s="405"/>
      <c r="CK96" s="405"/>
      <c r="CL96" s="405"/>
      <c r="CM96" s="405"/>
      <c r="CN96" s="405"/>
      <c r="CO96" s="408"/>
      <c r="CP96" s="408"/>
      <c r="CQ96" s="408"/>
    </row>
    <row r="97" spans="1:238" s="120" customFormat="1" ht="13.5" customHeight="1" x14ac:dyDescent="0.2">
      <c r="A97" s="118">
        <v>45</v>
      </c>
      <c r="B97" s="124" t="s">
        <v>61</v>
      </c>
      <c r="C97" s="350" t="s">
        <v>62</v>
      </c>
      <c r="D97" s="555">
        <v>1</v>
      </c>
      <c r="E97" s="549"/>
      <c r="F97" s="549"/>
      <c r="G97" s="549"/>
      <c r="H97" s="549"/>
      <c r="I97" s="549"/>
      <c r="J97" s="549"/>
      <c r="K97" s="549"/>
      <c r="L97" s="549"/>
      <c r="M97" s="549"/>
      <c r="N97" s="549"/>
      <c r="O97" s="549"/>
      <c r="P97" s="549"/>
      <c r="Q97" s="556">
        <v>3</v>
      </c>
      <c r="R97" s="556">
        <v>2</v>
      </c>
      <c r="S97" s="549"/>
      <c r="T97" s="549"/>
      <c r="U97" s="549"/>
      <c r="V97" s="549"/>
      <c r="W97" s="549"/>
      <c r="X97" s="549"/>
      <c r="Y97" s="549"/>
      <c r="Z97" s="549"/>
      <c r="AA97" s="549"/>
      <c r="AB97" s="549"/>
      <c r="AC97" s="549"/>
      <c r="AD97" s="549"/>
      <c r="AE97" s="549"/>
      <c r="AF97" s="549"/>
      <c r="AG97" s="549"/>
      <c r="AH97" s="549"/>
      <c r="AI97" s="549"/>
      <c r="AJ97" s="549"/>
      <c r="AK97" s="549"/>
      <c r="AL97" s="549"/>
      <c r="AM97" s="549"/>
      <c r="AN97" s="549"/>
      <c r="AO97" s="549"/>
      <c r="AP97" s="549"/>
      <c r="AQ97" s="549"/>
      <c r="AR97" s="549"/>
      <c r="AS97" s="549"/>
      <c r="AT97" s="549"/>
      <c r="AU97" s="549"/>
      <c r="AV97" s="549"/>
      <c r="AW97" s="549"/>
      <c r="AX97" s="549"/>
      <c r="AY97" s="549"/>
      <c r="AZ97" s="549"/>
      <c r="BA97" s="549"/>
      <c r="BB97" s="549"/>
      <c r="BC97" s="549"/>
      <c r="BD97" s="549"/>
      <c r="BE97" s="549"/>
      <c r="BF97" s="549"/>
      <c r="BG97" s="549"/>
      <c r="BH97" s="549"/>
      <c r="BI97" s="549"/>
      <c r="BJ97" s="556">
        <v>3</v>
      </c>
      <c r="BK97" s="549"/>
      <c r="BL97" s="549"/>
      <c r="BM97" s="549"/>
      <c r="BN97" s="549"/>
      <c r="BO97" s="549"/>
      <c r="BP97" s="550">
        <f t="shared" si="8"/>
        <v>9</v>
      </c>
      <c r="BQ97" s="409">
        <f t="shared" si="6"/>
        <v>0</v>
      </c>
      <c r="BR97" s="404"/>
      <c r="BS97" s="405"/>
      <c r="BT97" s="405"/>
      <c r="BU97" s="405"/>
      <c r="BV97" s="405"/>
      <c r="BW97" s="405"/>
      <c r="BX97" s="405"/>
      <c r="BY97" s="405"/>
      <c r="BZ97" s="405"/>
      <c r="CA97" s="405"/>
      <c r="CB97" s="405"/>
      <c r="CC97" s="405"/>
      <c r="CD97" s="405"/>
      <c r="CE97" s="405"/>
      <c r="CF97" s="405"/>
      <c r="CG97" s="405"/>
      <c r="CH97" s="405"/>
      <c r="CI97" s="405"/>
      <c r="CJ97" s="405"/>
      <c r="CK97" s="405"/>
      <c r="CL97" s="405"/>
      <c r="CM97" s="405"/>
      <c r="CN97" s="405"/>
      <c r="CO97" s="406"/>
      <c r="CP97" s="406"/>
      <c r="CQ97" s="406"/>
    </row>
    <row r="98" spans="1:238" s="123" customFormat="1" ht="13.5" customHeight="1" x14ac:dyDescent="0.2">
      <c r="A98" s="125"/>
      <c r="B98" s="122"/>
      <c r="C98" s="349"/>
      <c r="D98" s="545"/>
      <c r="E98" s="546"/>
      <c r="F98" s="546"/>
      <c r="G98" s="546"/>
      <c r="H98" s="546"/>
      <c r="I98" s="546"/>
      <c r="J98" s="546"/>
      <c r="K98" s="546"/>
      <c r="L98" s="546"/>
      <c r="M98" s="546"/>
      <c r="N98" s="546"/>
      <c r="O98" s="546"/>
      <c r="P98" s="546"/>
      <c r="Q98" s="546"/>
      <c r="R98" s="546"/>
      <c r="S98" s="546"/>
      <c r="T98" s="546"/>
      <c r="U98" s="546"/>
      <c r="V98" s="546"/>
      <c r="W98" s="546"/>
      <c r="X98" s="546"/>
      <c r="Y98" s="546"/>
      <c r="Z98" s="546"/>
      <c r="AA98" s="546"/>
      <c r="AB98" s="546"/>
      <c r="AC98" s="546"/>
      <c r="AD98" s="546"/>
      <c r="AE98" s="546"/>
      <c r="AF98" s="546"/>
      <c r="AG98" s="546"/>
      <c r="AH98" s="546"/>
      <c r="AI98" s="546"/>
      <c r="AJ98" s="546"/>
      <c r="AK98" s="546"/>
      <c r="AL98" s="546"/>
      <c r="AM98" s="546"/>
      <c r="AN98" s="546"/>
      <c r="AO98" s="546"/>
      <c r="AP98" s="546"/>
      <c r="AQ98" s="546"/>
      <c r="AR98" s="546"/>
      <c r="AS98" s="546"/>
      <c r="AT98" s="546"/>
      <c r="AU98" s="546"/>
      <c r="AV98" s="546"/>
      <c r="AW98" s="546"/>
      <c r="AX98" s="546"/>
      <c r="AY98" s="546"/>
      <c r="AZ98" s="546"/>
      <c r="BA98" s="546"/>
      <c r="BB98" s="546"/>
      <c r="BC98" s="546"/>
      <c r="BD98" s="546"/>
      <c r="BE98" s="546"/>
      <c r="BF98" s="546"/>
      <c r="BG98" s="546"/>
      <c r="BH98" s="546"/>
      <c r="BI98" s="546"/>
      <c r="BJ98" s="546"/>
      <c r="BK98" s="546"/>
      <c r="BL98" s="546"/>
      <c r="BM98" s="546"/>
      <c r="BN98" s="546"/>
      <c r="BO98" s="546"/>
      <c r="BP98" s="547">
        <f t="shared" si="8"/>
        <v>0</v>
      </c>
      <c r="BQ98" s="410">
        <f t="shared" si="6"/>
        <v>0</v>
      </c>
      <c r="BR98" s="404"/>
      <c r="BS98" s="405"/>
      <c r="BT98" s="405"/>
      <c r="BU98" s="405"/>
      <c r="BV98" s="405"/>
      <c r="BW98" s="405"/>
      <c r="BX98" s="405"/>
      <c r="BY98" s="405"/>
      <c r="BZ98" s="405"/>
      <c r="CA98" s="405"/>
      <c r="CB98" s="405"/>
      <c r="CC98" s="405"/>
      <c r="CD98" s="405"/>
      <c r="CE98" s="405"/>
      <c r="CF98" s="405"/>
      <c r="CG98" s="405"/>
      <c r="CH98" s="405"/>
      <c r="CI98" s="405"/>
      <c r="CJ98" s="405"/>
      <c r="CK98" s="405"/>
      <c r="CL98" s="405"/>
      <c r="CM98" s="405"/>
      <c r="CN98" s="405"/>
      <c r="CO98" s="408"/>
      <c r="CP98" s="408"/>
      <c r="CQ98" s="408"/>
    </row>
    <row r="99" spans="1:238" s="120" customFormat="1" ht="13.5" customHeight="1" x14ac:dyDescent="0.2">
      <c r="A99" s="118">
        <v>46</v>
      </c>
      <c r="B99" s="124" t="s">
        <v>32</v>
      </c>
      <c r="C99" s="350" t="s">
        <v>166</v>
      </c>
      <c r="D99" s="552"/>
      <c r="E99" s="549"/>
      <c r="F99" s="549"/>
      <c r="G99" s="549"/>
      <c r="H99" s="549"/>
      <c r="I99" s="549"/>
      <c r="J99" s="549"/>
      <c r="K99" s="549"/>
      <c r="L99" s="549"/>
      <c r="M99" s="549"/>
      <c r="N99" s="556">
        <v>52</v>
      </c>
      <c r="O99" s="549"/>
      <c r="P99" s="556">
        <v>11</v>
      </c>
      <c r="Q99" s="549"/>
      <c r="R99" s="549"/>
      <c r="S99" s="556">
        <v>1</v>
      </c>
      <c r="T99" s="556">
        <v>13</v>
      </c>
      <c r="U99" s="556">
        <v>2</v>
      </c>
      <c r="V99" s="549"/>
      <c r="W99" s="549"/>
      <c r="X99" s="549"/>
      <c r="Y99" s="549"/>
      <c r="Z99" s="556">
        <v>7</v>
      </c>
      <c r="AA99" s="556">
        <v>4</v>
      </c>
      <c r="AB99" s="549"/>
      <c r="AC99" s="549"/>
      <c r="AD99" s="549"/>
      <c r="AE99" s="556">
        <v>1</v>
      </c>
      <c r="AF99" s="549"/>
      <c r="AG99" s="556">
        <v>1</v>
      </c>
      <c r="AH99" s="549"/>
      <c r="AI99" s="549"/>
      <c r="AJ99" s="549"/>
      <c r="AK99" s="549"/>
      <c r="AL99" s="549"/>
      <c r="AM99" s="549"/>
      <c r="AN99" s="549"/>
      <c r="AO99" s="549"/>
      <c r="AP99" s="549"/>
      <c r="AQ99" s="563"/>
      <c r="AR99" s="553"/>
      <c r="AS99" s="549"/>
      <c r="AT99" s="549"/>
      <c r="AU99" s="549"/>
      <c r="AV99" s="549"/>
      <c r="AW99" s="549"/>
      <c r="AX99" s="549"/>
      <c r="AY99" s="549"/>
      <c r="AZ99" s="549"/>
      <c r="BA99" s="549"/>
      <c r="BB99" s="549"/>
      <c r="BC99" s="549"/>
      <c r="BD99" s="556">
        <v>1</v>
      </c>
      <c r="BE99" s="549"/>
      <c r="BF99" s="549"/>
      <c r="BG99" s="549"/>
      <c r="BH99" s="556">
        <v>3</v>
      </c>
      <c r="BI99" s="549"/>
      <c r="BJ99" s="556">
        <v>10</v>
      </c>
      <c r="BK99" s="549"/>
      <c r="BL99" s="549"/>
      <c r="BM99" s="549"/>
      <c r="BN99" s="549"/>
      <c r="BO99" s="549"/>
      <c r="BP99" s="550">
        <f t="shared" si="8"/>
        <v>106</v>
      </c>
      <c r="BQ99" s="409">
        <f t="shared" si="6"/>
        <v>0</v>
      </c>
      <c r="BR99" s="404"/>
      <c r="BS99" s="405"/>
      <c r="BT99" s="405"/>
      <c r="BU99" s="405"/>
      <c r="BV99" s="405"/>
      <c r="BW99" s="405"/>
      <c r="BX99" s="405"/>
      <c r="BY99" s="405"/>
      <c r="BZ99" s="405"/>
      <c r="CA99" s="405"/>
      <c r="CB99" s="405"/>
      <c r="CC99" s="405"/>
      <c r="CD99" s="405"/>
      <c r="CE99" s="405"/>
      <c r="CF99" s="405"/>
      <c r="CG99" s="405"/>
      <c r="CH99" s="405"/>
      <c r="CI99" s="405"/>
      <c r="CJ99" s="405"/>
      <c r="CK99" s="405"/>
      <c r="CL99" s="405"/>
      <c r="CM99" s="405"/>
      <c r="CN99" s="405"/>
      <c r="CO99" s="412"/>
      <c r="CP99" s="412"/>
      <c r="CQ99" s="412"/>
      <c r="CR99" s="131"/>
      <c r="CS99" s="131"/>
      <c r="CT99" s="131"/>
      <c r="CU99" s="131"/>
      <c r="CV99" s="131"/>
      <c r="CW99" s="131"/>
      <c r="CX99" s="131"/>
      <c r="CY99" s="131"/>
      <c r="CZ99" s="131"/>
      <c r="DA99" s="131"/>
      <c r="DB99" s="131"/>
      <c r="DC99" s="131"/>
      <c r="DD99" s="131"/>
      <c r="DE99" s="131"/>
      <c r="DF99" s="131"/>
      <c r="DG99" s="131"/>
      <c r="DH99" s="131"/>
      <c r="DI99" s="131"/>
      <c r="DJ99" s="131"/>
      <c r="DK99" s="131"/>
      <c r="DL99" s="131"/>
      <c r="DM99" s="131"/>
      <c r="DN99" s="131"/>
      <c r="DO99" s="131"/>
      <c r="DP99" s="131"/>
      <c r="DQ99" s="131"/>
      <c r="DR99" s="131"/>
      <c r="DS99" s="131"/>
      <c r="DT99" s="131"/>
      <c r="DU99" s="131"/>
      <c r="DV99" s="131"/>
      <c r="DW99" s="131"/>
      <c r="DX99" s="131"/>
      <c r="DY99" s="131"/>
      <c r="DZ99" s="131"/>
      <c r="EA99" s="131"/>
      <c r="EB99" s="131"/>
      <c r="EC99" s="131"/>
      <c r="ED99" s="131"/>
      <c r="EE99" s="131"/>
      <c r="EF99" s="131"/>
      <c r="EG99" s="131"/>
      <c r="EH99" s="131"/>
      <c r="EI99" s="131"/>
      <c r="EJ99" s="131"/>
      <c r="EK99" s="131"/>
      <c r="EL99" s="131"/>
      <c r="EM99" s="131"/>
      <c r="EN99" s="131"/>
      <c r="EO99" s="131"/>
      <c r="EP99" s="131"/>
      <c r="EQ99" s="131"/>
      <c r="ER99" s="131"/>
      <c r="ES99" s="131"/>
      <c r="ET99" s="131"/>
      <c r="EU99" s="131"/>
      <c r="EV99" s="131"/>
      <c r="EW99" s="131"/>
      <c r="EX99" s="131"/>
      <c r="EY99" s="131"/>
      <c r="EZ99" s="131"/>
      <c r="FA99" s="131"/>
      <c r="FB99" s="131"/>
      <c r="FC99" s="131"/>
      <c r="FD99" s="131"/>
      <c r="FE99" s="131"/>
      <c r="FF99" s="131"/>
      <c r="FG99" s="131"/>
      <c r="FH99" s="131"/>
      <c r="FI99" s="131"/>
      <c r="FJ99" s="131"/>
      <c r="FK99" s="131"/>
      <c r="FL99" s="131"/>
      <c r="FM99" s="131"/>
      <c r="FN99" s="131"/>
      <c r="FO99" s="131"/>
      <c r="FP99" s="131"/>
      <c r="FQ99" s="131"/>
      <c r="FR99" s="131"/>
      <c r="FS99" s="131"/>
      <c r="FT99" s="131"/>
      <c r="FU99" s="131"/>
      <c r="FV99" s="131"/>
      <c r="FW99" s="131"/>
      <c r="FX99" s="131"/>
      <c r="FY99" s="131"/>
      <c r="FZ99" s="131"/>
      <c r="GA99" s="131"/>
      <c r="GB99" s="131"/>
      <c r="GC99" s="131"/>
      <c r="GD99" s="131"/>
      <c r="GE99" s="131"/>
      <c r="GF99" s="131"/>
      <c r="GG99" s="131"/>
      <c r="GH99" s="131"/>
      <c r="GI99" s="131"/>
      <c r="GJ99" s="131"/>
      <c r="GK99" s="131"/>
      <c r="GL99" s="131"/>
      <c r="GM99" s="131"/>
      <c r="GN99" s="131"/>
      <c r="GO99" s="131"/>
      <c r="GP99" s="131"/>
      <c r="GQ99" s="131"/>
      <c r="GR99" s="131"/>
      <c r="GS99" s="131"/>
      <c r="GT99" s="131"/>
      <c r="GU99" s="131"/>
      <c r="GV99" s="131"/>
      <c r="GW99" s="131"/>
      <c r="GX99" s="131"/>
      <c r="GY99" s="131"/>
      <c r="GZ99" s="131"/>
      <c r="HA99" s="131"/>
      <c r="HB99" s="131"/>
      <c r="HC99" s="131"/>
      <c r="HD99" s="131"/>
      <c r="HE99" s="131"/>
      <c r="HF99" s="131"/>
      <c r="HG99" s="131"/>
      <c r="HH99" s="131"/>
      <c r="HI99" s="131"/>
      <c r="HJ99" s="131"/>
      <c r="HK99" s="131"/>
      <c r="HL99" s="131"/>
      <c r="HM99" s="131"/>
      <c r="HN99" s="131"/>
      <c r="HO99" s="131"/>
      <c r="HP99" s="131"/>
      <c r="HQ99" s="131"/>
      <c r="HR99" s="131"/>
      <c r="HS99" s="131"/>
      <c r="HT99" s="131"/>
      <c r="HU99" s="131"/>
      <c r="HV99" s="131"/>
      <c r="HW99" s="131"/>
      <c r="HX99" s="131"/>
      <c r="HY99" s="131"/>
      <c r="HZ99" s="131"/>
      <c r="IA99" s="131"/>
      <c r="IB99" s="131"/>
      <c r="IC99" s="131"/>
      <c r="ID99" s="131"/>
    </row>
    <row r="100" spans="1:238" s="123" customFormat="1" ht="13.5" customHeight="1" x14ac:dyDescent="0.2">
      <c r="B100" s="122"/>
      <c r="C100" s="349" t="s">
        <v>167</v>
      </c>
      <c r="D100" s="534"/>
      <c r="E100" s="535"/>
      <c r="F100" s="535"/>
      <c r="G100" s="546"/>
      <c r="H100" s="546"/>
      <c r="I100" s="546"/>
      <c r="J100" s="546"/>
      <c r="K100" s="546"/>
      <c r="L100" s="546"/>
      <c r="M100" s="546"/>
      <c r="N100" s="557">
        <v>48</v>
      </c>
      <c r="O100" s="546"/>
      <c r="P100" s="557">
        <v>2</v>
      </c>
      <c r="Q100" s="546"/>
      <c r="R100" s="546"/>
      <c r="S100" s="546"/>
      <c r="T100" s="557">
        <v>11</v>
      </c>
      <c r="U100" s="557">
        <v>1</v>
      </c>
      <c r="V100" s="546"/>
      <c r="W100" s="546"/>
      <c r="X100" s="546"/>
      <c r="Y100" s="546"/>
      <c r="Z100" s="557">
        <v>11</v>
      </c>
      <c r="AA100" s="557">
        <v>6</v>
      </c>
      <c r="AB100" s="546"/>
      <c r="AC100" s="546"/>
      <c r="AD100" s="546"/>
      <c r="AE100" s="546"/>
      <c r="AF100" s="557">
        <v>3</v>
      </c>
      <c r="AG100" s="546"/>
      <c r="AH100" s="546"/>
      <c r="AI100" s="546"/>
      <c r="AJ100" s="546"/>
      <c r="AK100" s="546"/>
      <c r="AL100" s="546"/>
      <c r="AM100" s="546"/>
      <c r="AN100" s="546"/>
      <c r="AO100" s="546"/>
      <c r="AP100" s="546"/>
      <c r="AQ100" s="564"/>
      <c r="AR100" s="554"/>
      <c r="AS100" s="546"/>
      <c r="AT100" s="546"/>
      <c r="AU100" s="546"/>
      <c r="AV100" s="546"/>
      <c r="AW100" s="546"/>
      <c r="AX100" s="546"/>
      <c r="AY100" s="546"/>
      <c r="AZ100" s="546"/>
      <c r="BA100" s="546"/>
      <c r="BB100" s="546"/>
      <c r="BC100" s="546"/>
      <c r="BD100" s="546"/>
      <c r="BE100" s="546"/>
      <c r="BF100" s="546"/>
      <c r="BG100" s="546"/>
      <c r="BH100" s="546"/>
      <c r="BI100" s="546"/>
      <c r="BJ100" s="557">
        <v>2</v>
      </c>
      <c r="BK100" s="546"/>
      <c r="BL100" s="546"/>
      <c r="BM100" s="546"/>
      <c r="BN100" s="546"/>
      <c r="BO100" s="557">
        <v>1</v>
      </c>
      <c r="BP100" s="547">
        <f t="shared" si="8"/>
        <v>85</v>
      </c>
      <c r="BQ100" s="410">
        <f t="shared" si="6"/>
        <v>0</v>
      </c>
      <c r="BR100" s="404"/>
      <c r="BS100" s="405"/>
      <c r="BT100" s="405"/>
      <c r="BU100" s="405"/>
      <c r="BV100" s="405"/>
      <c r="BW100" s="405"/>
      <c r="BX100" s="405"/>
      <c r="BY100" s="405"/>
      <c r="BZ100" s="405"/>
      <c r="CA100" s="405"/>
      <c r="CB100" s="405"/>
      <c r="CC100" s="405"/>
      <c r="CD100" s="405"/>
      <c r="CE100" s="405"/>
      <c r="CF100" s="405"/>
      <c r="CG100" s="405"/>
      <c r="CH100" s="405"/>
      <c r="CI100" s="405"/>
      <c r="CJ100" s="405"/>
      <c r="CK100" s="405"/>
      <c r="CL100" s="405"/>
      <c r="CM100" s="405"/>
      <c r="CN100" s="405"/>
      <c r="CO100" s="408"/>
      <c r="CP100" s="408"/>
      <c r="CQ100" s="408"/>
    </row>
    <row r="101" spans="1:238" s="120" customFormat="1" ht="13.5" customHeight="1" x14ac:dyDescent="0.2">
      <c r="A101" s="118">
        <v>47</v>
      </c>
      <c r="B101" s="124" t="s">
        <v>33</v>
      </c>
      <c r="C101" s="350" t="s">
        <v>102</v>
      </c>
      <c r="D101" s="534"/>
      <c r="E101" s="535"/>
      <c r="F101" s="539">
        <v>2</v>
      </c>
      <c r="G101" s="549"/>
      <c r="H101" s="549"/>
      <c r="I101" s="549"/>
      <c r="J101" s="549"/>
      <c r="K101" s="549"/>
      <c r="L101" s="549"/>
      <c r="M101" s="549"/>
      <c r="N101" s="549"/>
      <c r="O101" s="549"/>
      <c r="P101" s="549"/>
      <c r="Q101" s="549"/>
      <c r="R101" s="549"/>
      <c r="S101" s="549"/>
      <c r="T101" s="556">
        <v>13</v>
      </c>
      <c r="U101" s="549"/>
      <c r="V101" s="549"/>
      <c r="W101" s="549"/>
      <c r="X101" s="549"/>
      <c r="Y101" s="549"/>
      <c r="Z101" s="549"/>
      <c r="AA101" s="549"/>
      <c r="AB101" s="549"/>
      <c r="AC101" s="549"/>
      <c r="AD101" s="549"/>
      <c r="AE101" s="549"/>
      <c r="AF101" s="549"/>
      <c r="AG101" s="549"/>
      <c r="AH101" s="549"/>
      <c r="AI101" s="549"/>
      <c r="AJ101" s="549"/>
      <c r="AK101" s="549"/>
      <c r="AL101" s="549"/>
      <c r="AM101" s="549"/>
      <c r="AN101" s="549"/>
      <c r="AO101" s="549"/>
      <c r="AP101" s="549"/>
      <c r="AQ101" s="549"/>
      <c r="AR101" s="556">
        <v>3</v>
      </c>
      <c r="AS101" s="553"/>
      <c r="AT101" s="549"/>
      <c r="AU101" s="549"/>
      <c r="AV101" s="549"/>
      <c r="AW101" s="549"/>
      <c r="AX101" s="549"/>
      <c r="AY101" s="549"/>
      <c r="AZ101" s="549"/>
      <c r="BA101" s="549"/>
      <c r="BB101" s="549"/>
      <c r="BC101" s="549"/>
      <c r="BD101" s="549"/>
      <c r="BE101" s="549"/>
      <c r="BF101" s="549"/>
      <c r="BG101" s="549"/>
      <c r="BH101" s="549"/>
      <c r="BI101" s="549"/>
      <c r="BJ101" s="556">
        <v>2</v>
      </c>
      <c r="BK101" s="549"/>
      <c r="BL101" s="549"/>
      <c r="BM101" s="549"/>
      <c r="BN101" s="549"/>
      <c r="BO101" s="549"/>
      <c r="BP101" s="550">
        <f t="shared" si="8"/>
        <v>20</v>
      </c>
      <c r="BQ101" s="409">
        <f t="shared" si="6"/>
        <v>0</v>
      </c>
      <c r="BR101" s="404"/>
      <c r="BS101" s="405"/>
      <c r="BT101" s="405"/>
      <c r="BU101" s="405"/>
      <c r="BV101" s="405"/>
      <c r="BW101" s="405"/>
      <c r="BX101" s="405"/>
      <c r="BY101" s="405"/>
      <c r="BZ101" s="405"/>
      <c r="CA101" s="405"/>
      <c r="CB101" s="405"/>
      <c r="CC101" s="405"/>
      <c r="CD101" s="405"/>
      <c r="CE101" s="405"/>
      <c r="CF101" s="405"/>
      <c r="CG101" s="405"/>
      <c r="CH101" s="405"/>
      <c r="CI101" s="405"/>
      <c r="CJ101" s="405"/>
      <c r="CK101" s="405"/>
      <c r="CL101" s="405"/>
      <c r="CM101" s="405"/>
      <c r="CN101" s="405"/>
      <c r="CO101" s="406"/>
      <c r="CP101" s="406"/>
      <c r="CQ101" s="406"/>
    </row>
    <row r="102" spans="1:238" s="123" customFormat="1" ht="13.5" customHeight="1" x14ac:dyDescent="0.2">
      <c r="A102" s="125"/>
      <c r="B102" s="122"/>
      <c r="C102" s="349" t="s">
        <v>34</v>
      </c>
      <c r="D102" s="534"/>
      <c r="E102" s="535"/>
      <c r="F102" s="535"/>
      <c r="G102" s="535"/>
      <c r="H102" s="535"/>
      <c r="I102" s="535"/>
      <c r="J102" s="535"/>
      <c r="K102" s="535"/>
      <c r="L102" s="535"/>
      <c r="M102" s="535"/>
      <c r="N102" s="535"/>
      <c r="O102" s="535"/>
      <c r="P102" s="535"/>
      <c r="Q102" s="535"/>
      <c r="R102" s="535"/>
      <c r="S102" s="535"/>
      <c r="T102" s="539">
        <v>11</v>
      </c>
      <c r="U102" s="535"/>
      <c r="V102" s="535"/>
      <c r="W102" s="535"/>
      <c r="X102" s="535"/>
      <c r="Y102" s="535"/>
      <c r="Z102" s="535"/>
      <c r="AA102" s="535"/>
      <c r="AB102" s="535"/>
      <c r="AC102" s="535"/>
      <c r="AD102" s="535"/>
      <c r="AE102" s="535"/>
      <c r="AF102" s="535"/>
      <c r="AG102" s="535"/>
      <c r="AH102" s="535"/>
      <c r="AI102" s="535"/>
      <c r="AJ102" s="535"/>
      <c r="AK102" s="535"/>
      <c r="AL102" s="535"/>
      <c r="AM102" s="535"/>
      <c r="AN102" s="535"/>
      <c r="AO102" s="535"/>
      <c r="AP102" s="535"/>
      <c r="AQ102" s="535"/>
      <c r="AR102" s="539">
        <v>6</v>
      </c>
      <c r="AS102" s="538"/>
      <c r="AT102" s="535"/>
      <c r="AU102" s="535"/>
      <c r="AV102" s="535"/>
      <c r="AW102" s="535"/>
      <c r="AX102" s="535"/>
      <c r="AY102" s="535"/>
      <c r="AZ102" s="535"/>
      <c r="BA102" s="535"/>
      <c r="BB102" s="535"/>
      <c r="BC102" s="535"/>
      <c r="BD102" s="535"/>
      <c r="BE102" s="535"/>
      <c r="BF102" s="535"/>
      <c r="BG102" s="535"/>
      <c r="BH102" s="535"/>
      <c r="BI102" s="535"/>
      <c r="BJ102" s="539">
        <v>1</v>
      </c>
      <c r="BK102" s="535"/>
      <c r="BL102" s="535"/>
      <c r="BM102" s="535"/>
      <c r="BN102" s="535"/>
      <c r="BO102" s="535"/>
      <c r="BP102" s="547">
        <f t="shared" si="8"/>
        <v>18</v>
      </c>
      <c r="BQ102" s="410">
        <f t="shared" si="6"/>
        <v>0</v>
      </c>
      <c r="BR102" s="404"/>
      <c r="BS102" s="405"/>
      <c r="BT102" s="405"/>
      <c r="BU102" s="405"/>
      <c r="BV102" s="405"/>
      <c r="BW102" s="405"/>
      <c r="BX102" s="405"/>
      <c r="BY102" s="405"/>
      <c r="BZ102" s="405"/>
      <c r="CA102" s="405"/>
      <c r="CB102" s="405"/>
      <c r="CC102" s="405"/>
      <c r="CD102" s="405"/>
      <c r="CE102" s="405"/>
      <c r="CF102" s="405"/>
      <c r="CG102" s="405"/>
      <c r="CH102" s="405"/>
      <c r="CI102" s="405"/>
      <c r="CJ102" s="405"/>
      <c r="CK102" s="405"/>
      <c r="CL102" s="405"/>
      <c r="CM102" s="405"/>
      <c r="CN102" s="405"/>
      <c r="CO102" s="408"/>
      <c r="CP102" s="408"/>
      <c r="CQ102" s="408"/>
    </row>
    <row r="103" spans="1:238" s="120" customFormat="1" ht="13.5" customHeight="1" x14ac:dyDescent="0.2">
      <c r="A103" s="118">
        <v>48</v>
      </c>
      <c r="B103" s="124" t="s">
        <v>35</v>
      </c>
      <c r="C103" s="350" t="s">
        <v>168</v>
      </c>
      <c r="D103" s="534"/>
      <c r="E103" s="535"/>
      <c r="F103" s="539">
        <v>19</v>
      </c>
      <c r="G103" s="535"/>
      <c r="H103" s="539">
        <v>1</v>
      </c>
      <c r="I103" s="535"/>
      <c r="J103" s="535"/>
      <c r="K103" s="535"/>
      <c r="L103" s="535"/>
      <c r="M103" s="535"/>
      <c r="N103" s="539">
        <v>1</v>
      </c>
      <c r="O103" s="535"/>
      <c r="P103" s="539">
        <v>2</v>
      </c>
      <c r="Q103" s="535"/>
      <c r="R103" s="535"/>
      <c r="S103" s="535"/>
      <c r="T103" s="535"/>
      <c r="U103" s="539">
        <v>2</v>
      </c>
      <c r="V103" s="535"/>
      <c r="W103" s="535"/>
      <c r="X103" s="535"/>
      <c r="Y103" s="535"/>
      <c r="Z103" s="539">
        <v>3</v>
      </c>
      <c r="AA103" s="539">
        <v>18</v>
      </c>
      <c r="AB103" s="535"/>
      <c r="AC103" s="535"/>
      <c r="AD103" s="535"/>
      <c r="AE103" s="535"/>
      <c r="AF103" s="535"/>
      <c r="AG103" s="539">
        <v>2</v>
      </c>
      <c r="AH103" s="535"/>
      <c r="AI103" s="535"/>
      <c r="AJ103" s="535"/>
      <c r="AK103" s="535"/>
      <c r="AL103" s="535"/>
      <c r="AM103" s="535"/>
      <c r="AN103" s="535"/>
      <c r="AO103" s="535"/>
      <c r="AP103" s="535"/>
      <c r="AQ103" s="535"/>
      <c r="AR103" s="539">
        <v>16</v>
      </c>
      <c r="AS103" s="535"/>
      <c r="AT103" s="538"/>
      <c r="AU103" s="535"/>
      <c r="AV103" s="535"/>
      <c r="AW103" s="535"/>
      <c r="AX103" s="535"/>
      <c r="AY103" s="535"/>
      <c r="AZ103" s="535"/>
      <c r="BA103" s="535"/>
      <c r="BB103" s="535"/>
      <c r="BC103" s="535"/>
      <c r="BD103" s="535"/>
      <c r="BE103" s="535"/>
      <c r="BF103" s="535"/>
      <c r="BG103" s="535"/>
      <c r="BH103" s="535"/>
      <c r="BI103" s="535"/>
      <c r="BJ103" s="539">
        <v>35</v>
      </c>
      <c r="BK103" s="535"/>
      <c r="BL103" s="535"/>
      <c r="BM103" s="535"/>
      <c r="BN103" s="535"/>
      <c r="BO103" s="535"/>
      <c r="BP103" s="550">
        <f t="shared" si="8"/>
        <v>99</v>
      </c>
      <c r="BQ103" s="409">
        <f t="shared" si="6"/>
        <v>0</v>
      </c>
      <c r="BR103" s="404"/>
      <c r="BS103" s="405"/>
      <c r="BT103" s="405"/>
      <c r="BU103" s="405"/>
      <c r="BV103" s="405"/>
      <c r="BW103" s="405"/>
      <c r="BX103" s="405"/>
      <c r="BY103" s="405"/>
      <c r="BZ103" s="405"/>
      <c r="CA103" s="405"/>
      <c r="CB103" s="405"/>
      <c r="CC103" s="405"/>
      <c r="CD103" s="405"/>
      <c r="CE103" s="405"/>
      <c r="CF103" s="405"/>
      <c r="CG103" s="405"/>
      <c r="CH103" s="405"/>
      <c r="CI103" s="405"/>
      <c r="CJ103" s="405"/>
      <c r="CK103" s="405"/>
      <c r="CL103" s="405"/>
      <c r="CM103" s="405"/>
      <c r="CN103" s="405"/>
      <c r="CO103" s="406"/>
      <c r="CP103" s="406"/>
      <c r="CQ103" s="406"/>
    </row>
    <row r="104" spans="1:238" s="123" customFormat="1" ht="13.5" customHeight="1" x14ac:dyDescent="0.2">
      <c r="A104" s="125"/>
      <c r="B104" s="122"/>
      <c r="C104" s="355" t="s">
        <v>104</v>
      </c>
      <c r="D104" s="545"/>
      <c r="E104" s="557">
        <v>1</v>
      </c>
      <c r="F104" s="557">
        <v>6</v>
      </c>
      <c r="G104" s="546"/>
      <c r="H104" s="546"/>
      <c r="I104" s="546"/>
      <c r="J104" s="546"/>
      <c r="K104" s="546"/>
      <c r="L104" s="546"/>
      <c r="M104" s="546"/>
      <c r="N104" s="546"/>
      <c r="O104" s="546"/>
      <c r="P104" s="546"/>
      <c r="Q104" s="546"/>
      <c r="R104" s="546"/>
      <c r="S104" s="546"/>
      <c r="T104" s="557">
        <v>4</v>
      </c>
      <c r="U104" s="557">
        <v>1</v>
      </c>
      <c r="V104" s="546"/>
      <c r="W104" s="546"/>
      <c r="X104" s="546"/>
      <c r="Y104" s="546"/>
      <c r="Z104" s="557">
        <v>6</v>
      </c>
      <c r="AA104" s="557">
        <v>7</v>
      </c>
      <c r="AB104" s="546"/>
      <c r="AC104" s="546"/>
      <c r="AD104" s="546"/>
      <c r="AE104" s="557">
        <v>1</v>
      </c>
      <c r="AF104" s="546"/>
      <c r="AG104" s="546"/>
      <c r="AH104" s="557">
        <v>3</v>
      </c>
      <c r="AI104" s="546"/>
      <c r="AJ104" s="546"/>
      <c r="AK104" s="546"/>
      <c r="AL104" s="546"/>
      <c r="AM104" s="546"/>
      <c r="AN104" s="546"/>
      <c r="AO104" s="546"/>
      <c r="AP104" s="546"/>
      <c r="AQ104" s="546"/>
      <c r="AR104" s="557">
        <v>19</v>
      </c>
      <c r="AS104" s="546"/>
      <c r="AT104" s="554"/>
      <c r="AU104" s="546"/>
      <c r="AV104" s="546"/>
      <c r="AW104" s="546"/>
      <c r="AX104" s="546"/>
      <c r="AY104" s="546"/>
      <c r="AZ104" s="546"/>
      <c r="BA104" s="546"/>
      <c r="BB104" s="546"/>
      <c r="BC104" s="546"/>
      <c r="BD104" s="546"/>
      <c r="BE104" s="546"/>
      <c r="BF104" s="546"/>
      <c r="BG104" s="546"/>
      <c r="BH104" s="546"/>
      <c r="BI104" s="546"/>
      <c r="BJ104" s="557">
        <v>14</v>
      </c>
      <c r="BK104" s="546"/>
      <c r="BL104" s="546"/>
      <c r="BM104" s="546"/>
      <c r="BN104" s="557">
        <v>2</v>
      </c>
      <c r="BO104" s="546"/>
      <c r="BP104" s="547">
        <f t="shared" si="8"/>
        <v>64</v>
      </c>
      <c r="BQ104" s="410">
        <f t="shared" si="6"/>
        <v>0</v>
      </c>
      <c r="BR104" s="404"/>
      <c r="BS104" s="405"/>
      <c r="BT104" s="405"/>
      <c r="BU104" s="405"/>
      <c r="BV104" s="405"/>
      <c r="BW104" s="405"/>
      <c r="BX104" s="405"/>
      <c r="BY104" s="405"/>
      <c r="BZ104" s="405"/>
      <c r="CA104" s="405"/>
      <c r="CB104" s="405"/>
      <c r="CC104" s="405"/>
      <c r="CD104" s="405"/>
      <c r="CE104" s="405"/>
      <c r="CF104" s="405"/>
      <c r="CG104" s="405"/>
      <c r="CH104" s="405"/>
      <c r="CI104" s="405"/>
      <c r="CJ104" s="405"/>
      <c r="CK104" s="405"/>
      <c r="CL104" s="405"/>
      <c r="CM104" s="405"/>
      <c r="CN104" s="405"/>
      <c r="CO104" s="408"/>
      <c r="CP104" s="408"/>
      <c r="CQ104" s="408"/>
    </row>
    <row r="105" spans="1:238" s="123" customFormat="1" ht="13.5" customHeight="1" x14ac:dyDescent="0.2">
      <c r="A105" s="120">
        <v>49</v>
      </c>
      <c r="B105" s="242" t="s">
        <v>197</v>
      </c>
      <c r="C105" s="359" t="s">
        <v>227</v>
      </c>
      <c r="D105" s="552"/>
      <c r="E105" s="549"/>
      <c r="F105" s="549"/>
      <c r="G105" s="549"/>
      <c r="H105" s="549"/>
      <c r="I105" s="549"/>
      <c r="J105" s="549"/>
      <c r="K105" s="549"/>
      <c r="L105" s="549"/>
      <c r="M105" s="549"/>
      <c r="N105" s="549"/>
      <c r="O105" s="549"/>
      <c r="P105" s="549"/>
      <c r="Q105" s="549"/>
      <c r="R105" s="549"/>
      <c r="S105" s="549"/>
      <c r="T105" s="549"/>
      <c r="U105" s="549"/>
      <c r="V105" s="549"/>
      <c r="W105" s="549"/>
      <c r="X105" s="549"/>
      <c r="Y105" s="549"/>
      <c r="Z105" s="549"/>
      <c r="AA105" s="549"/>
      <c r="AB105" s="549"/>
      <c r="AC105" s="549"/>
      <c r="AD105" s="549"/>
      <c r="AE105" s="549"/>
      <c r="AF105" s="549"/>
      <c r="AG105" s="549"/>
      <c r="AH105" s="549"/>
      <c r="AI105" s="549"/>
      <c r="AJ105" s="549"/>
      <c r="AK105" s="549"/>
      <c r="AL105" s="549"/>
      <c r="AM105" s="549"/>
      <c r="AN105" s="549"/>
      <c r="AO105" s="549"/>
      <c r="AP105" s="549"/>
      <c r="AQ105" s="549"/>
      <c r="AR105" s="549"/>
      <c r="AS105" s="549"/>
      <c r="AT105" s="549"/>
      <c r="AU105" s="549"/>
      <c r="AV105" s="549"/>
      <c r="AW105" s="549"/>
      <c r="AX105" s="549"/>
      <c r="AY105" s="549"/>
      <c r="AZ105" s="549"/>
      <c r="BA105" s="549"/>
      <c r="BB105" s="549"/>
      <c r="BC105" s="549"/>
      <c r="BD105" s="549"/>
      <c r="BE105" s="549"/>
      <c r="BF105" s="549"/>
      <c r="BG105" s="549"/>
      <c r="BH105" s="549"/>
      <c r="BI105" s="549"/>
      <c r="BJ105" s="549"/>
      <c r="BK105" s="549"/>
      <c r="BL105" s="549"/>
      <c r="BM105" s="549"/>
      <c r="BN105" s="549"/>
      <c r="BO105" s="549"/>
      <c r="BP105" s="550">
        <f t="shared" si="8"/>
        <v>0</v>
      </c>
      <c r="BQ105" s="413"/>
      <c r="BR105" s="404"/>
      <c r="BS105" s="405"/>
      <c r="BT105" s="405"/>
      <c r="BU105" s="405"/>
      <c r="BV105" s="405"/>
      <c r="BW105" s="405"/>
      <c r="BX105" s="405"/>
      <c r="BY105" s="405"/>
      <c r="BZ105" s="405"/>
      <c r="CA105" s="405"/>
      <c r="CB105" s="405"/>
      <c r="CC105" s="405"/>
      <c r="CD105" s="405"/>
      <c r="CE105" s="405"/>
      <c r="CF105" s="405"/>
      <c r="CG105" s="405"/>
      <c r="CH105" s="405"/>
      <c r="CI105" s="405"/>
      <c r="CJ105" s="405"/>
      <c r="CK105" s="405"/>
      <c r="CL105" s="405"/>
      <c r="CM105" s="405"/>
      <c r="CN105" s="405"/>
      <c r="CO105" s="408"/>
      <c r="CP105" s="408"/>
      <c r="CQ105" s="408"/>
    </row>
    <row r="106" spans="1:238" s="123" customFormat="1" ht="13.5" customHeight="1" x14ac:dyDescent="0.2">
      <c r="B106" s="133"/>
      <c r="C106" s="349"/>
      <c r="D106" s="545"/>
      <c r="E106" s="546"/>
      <c r="F106" s="546"/>
      <c r="G106" s="546"/>
      <c r="H106" s="546"/>
      <c r="I106" s="546"/>
      <c r="J106" s="546"/>
      <c r="K106" s="546"/>
      <c r="L106" s="546"/>
      <c r="M106" s="546"/>
      <c r="N106" s="546"/>
      <c r="O106" s="546"/>
      <c r="P106" s="546"/>
      <c r="Q106" s="546"/>
      <c r="R106" s="546"/>
      <c r="S106" s="546"/>
      <c r="T106" s="546"/>
      <c r="U106" s="546"/>
      <c r="V106" s="546"/>
      <c r="W106" s="546"/>
      <c r="X106" s="546"/>
      <c r="Y106" s="546"/>
      <c r="Z106" s="546"/>
      <c r="AA106" s="546"/>
      <c r="AB106" s="546"/>
      <c r="AC106" s="546"/>
      <c r="AD106" s="546"/>
      <c r="AE106" s="546"/>
      <c r="AF106" s="546"/>
      <c r="AG106" s="546"/>
      <c r="AH106" s="546"/>
      <c r="AI106" s="546"/>
      <c r="AJ106" s="546"/>
      <c r="AK106" s="546"/>
      <c r="AL106" s="546"/>
      <c r="AM106" s="546"/>
      <c r="AN106" s="546"/>
      <c r="AO106" s="546"/>
      <c r="AP106" s="546"/>
      <c r="AQ106" s="546"/>
      <c r="AR106" s="546"/>
      <c r="AS106" s="546"/>
      <c r="AT106" s="546"/>
      <c r="AU106" s="546"/>
      <c r="AV106" s="546"/>
      <c r="AW106" s="546"/>
      <c r="AX106" s="546"/>
      <c r="AY106" s="546"/>
      <c r="AZ106" s="546"/>
      <c r="BA106" s="546"/>
      <c r="BB106" s="546"/>
      <c r="BC106" s="546"/>
      <c r="BD106" s="546"/>
      <c r="BE106" s="546"/>
      <c r="BF106" s="546"/>
      <c r="BG106" s="546"/>
      <c r="BH106" s="546"/>
      <c r="BI106" s="546"/>
      <c r="BJ106" s="546"/>
      <c r="BK106" s="546"/>
      <c r="BL106" s="546"/>
      <c r="BM106" s="546"/>
      <c r="BN106" s="546"/>
      <c r="BO106" s="546"/>
      <c r="BP106" s="547">
        <f t="shared" si="8"/>
        <v>0</v>
      </c>
      <c r="BQ106" s="413"/>
      <c r="BR106" s="404"/>
      <c r="BS106" s="405"/>
      <c r="BT106" s="405"/>
      <c r="BU106" s="405"/>
      <c r="BV106" s="405"/>
      <c r="BW106" s="405"/>
      <c r="BX106" s="405"/>
      <c r="BY106" s="405"/>
      <c r="BZ106" s="405"/>
      <c r="CA106" s="405"/>
      <c r="CB106" s="405"/>
      <c r="CC106" s="405"/>
      <c r="CD106" s="405"/>
      <c r="CE106" s="405"/>
      <c r="CF106" s="405"/>
      <c r="CG106" s="405"/>
      <c r="CH106" s="405"/>
      <c r="CI106" s="405"/>
      <c r="CJ106" s="405"/>
      <c r="CK106" s="405"/>
      <c r="CL106" s="405"/>
      <c r="CM106" s="405"/>
      <c r="CN106" s="405"/>
      <c r="CO106" s="408"/>
      <c r="CP106" s="408"/>
      <c r="CQ106" s="408"/>
    </row>
    <row r="107" spans="1:238" s="120" customFormat="1" ht="13.5" customHeight="1" x14ac:dyDescent="0.2">
      <c r="A107" s="120">
        <v>50</v>
      </c>
      <c r="B107" s="124" t="s">
        <v>56</v>
      </c>
      <c r="C107" s="350" t="s">
        <v>105</v>
      </c>
      <c r="D107" s="552"/>
      <c r="E107" s="549"/>
      <c r="F107" s="549"/>
      <c r="G107" s="549"/>
      <c r="H107" s="549"/>
      <c r="I107" s="549"/>
      <c r="J107" s="549"/>
      <c r="K107" s="549"/>
      <c r="L107" s="549"/>
      <c r="M107" s="549"/>
      <c r="N107" s="549"/>
      <c r="O107" s="549"/>
      <c r="P107" s="549"/>
      <c r="Q107" s="549"/>
      <c r="R107" s="549"/>
      <c r="S107" s="549"/>
      <c r="T107" s="549"/>
      <c r="U107" s="549"/>
      <c r="V107" s="549"/>
      <c r="W107" s="549"/>
      <c r="X107" s="549"/>
      <c r="Y107" s="549"/>
      <c r="Z107" s="549"/>
      <c r="AA107" s="549"/>
      <c r="AB107" s="549"/>
      <c r="AC107" s="549"/>
      <c r="AD107" s="549"/>
      <c r="AE107" s="549"/>
      <c r="AF107" s="549"/>
      <c r="AG107" s="549"/>
      <c r="AH107" s="549"/>
      <c r="AI107" s="549"/>
      <c r="AJ107" s="549"/>
      <c r="AK107" s="549"/>
      <c r="AL107" s="549"/>
      <c r="AM107" s="549"/>
      <c r="AN107" s="549"/>
      <c r="AO107" s="549"/>
      <c r="AP107" s="549"/>
      <c r="AQ107" s="549"/>
      <c r="AR107" s="549"/>
      <c r="AS107" s="549"/>
      <c r="AT107" s="549"/>
      <c r="AU107" s="553"/>
      <c r="AV107" s="549"/>
      <c r="AW107" s="549"/>
      <c r="AX107" s="549"/>
      <c r="AY107" s="549"/>
      <c r="AZ107" s="549"/>
      <c r="BA107" s="549"/>
      <c r="BB107" s="549"/>
      <c r="BC107" s="549"/>
      <c r="BD107" s="549"/>
      <c r="BE107" s="549"/>
      <c r="BF107" s="549"/>
      <c r="BG107" s="549"/>
      <c r="BH107" s="549"/>
      <c r="BI107" s="549"/>
      <c r="BJ107" s="549"/>
      <c r="BK107" s="549"/>
      <c r="BL107" s="549"/>
      <c r="BM107" s="549"/>
      <c r="BN107" s="549"/>
      <c r="BO107" s="549"/>
      <c r="BP107" s="550">
        <f t="shared" si="8"/>
        <v>0</v>
      </c>
      <c r="BQ107" s="418">
        <f t="shared" si="6"/>
        <v>0</v>
      </c>
      <c r="BR107" s="419"/>
      <c r="BS107" s="420"/>
      <c r="BT107" s="420"/>
      <c r="BU107" s="420"/>
      <c r="BV107" s="420"/>
      <c r="BW107" s="420"/>
      <c r="BX107" s="420"/>
      <c r="BY107" s="420"/>
      <c r="BZ107" s="420"/>
      <c r="CA107" s="420"/>
      <c r="CB107" s="420"/>
      <c r="CC107" s="420"/>
      <c r="CD107" s="420"/>
      <c r="CE107" s="420"/>
      <c r="CF107" s="420"/>
      <c r="CG107" s="420"/>
      <c r="CH107" s="420"/>
      <c r="CI107" s="420"/>
      <c r="CJ107" s="420"/>
      <c r="CK107" s="420"/>
      <c r="CL107" s="420"/>
      <c r="CM107" s="420"/>
      <c r="CN107" s="420"/>
      <c r="CO107" s="420"/>
      <c r="CP107" s="406"/>
      <c r="CQ107" s="406"/>
    </row>
    <row r="108" spans="1:238" s="123" customFormat="1" ht="13.5" customHeight="1" x14ac:dyDescent="0.2">
      <c r="B108" s="122"/>
      <c r="C108" s="349"/>
      <c r="D108" s="545"/>
      <c r="E108" s="546"/>
      <c r="F108" s="546"/>
      <c r="G108" s="546"/>
      <c r="H108" s="546"/>
      <c r="I108" s="546"/>
      <c r="J108" s="546"/>
      <c r="K108" s="546"/>
      <c r="L108" s="546"/>
      <c r="M108" s="546"/>
      <c r="N108" s="546"/>
      <c r="O108" s="546"/>
      <c r="P108" s="546"/>
      <c r="Q108" s="546"/>
      <c r="R108" s="546"/>
      <c r="S108" s="546"/>
      <c r="T108" s="546"/>
      <c r="U108" s="546"/>
      <c r="V108" s="546"/>
      <c r="W108" s="546"/>
      <c r="X108" s="546"/>
      <c r="Y108" s="546"/>
      <c r="Z108" s="546"/>
      <c r="AA108" s="546"/>
      <c r="AB108" s="546"/>
      <c r="AC108" s="546"/>
      <c r="AD108" s="546"/>
      <c r="AE108" s="546"/>
      <c r="AF108" s="546"/>
      <c r="AG108" s="546"/>
      <c r="AH108" s="546"/>
      <c r="AI108" s="546"/>
      <c r="AJ108" s="546"/>
      <c r="AK108" s="546"/>
      <c r="AL108" s="546"/>
      <c r="AM108" s="546"/>
      <c r="AN108" s="546"/>
      <c r="AO108" s="546"/>
      <c r="AP108" s="546"/>
      <c r="AQ108" s="546"/>
      <c r="AR108" s="546"/>
      <c r="AS108" s="546"/>
      <c r="AT108" s="546"/>
      <c r="AU108" s="554"/>
      <c r="AV108" s="546"/>
      <c r="AW108" s="546"/>
      <c r="AX108" s="546"/>
      <c r="AY108" s="546"/>
      <c r="AZ108" s="546"/>
      <c r="BA108" s="546"/>
      <c r="BB108" s="546"/>
      <c r="BC108" s="546"/>
      <c r="BD108" s="546"/>
      <c r="BE108" s="546"/>
      <c r="BF108" s="546"/>
      <c r="BG108" s="546"/>
      <c r="BH108" s="546"/>
      <c r="BI108" s="546"/>
      <c r="BJ108" s="546"/>
      <c r="BK108" s="546"/>
      <c r="BL108" s="546"/>
      <c r="BM108" s="546"/>
      <c r="BN108" s="546"/>
      <c r="BO108" s="546"/>
      <c r="BP108" s="547">
        <f t="shared" si="8"/>
        <v>0</v>
      </c>
      <c r="BQ108" s="421">
        <f t="shared" si="6"/>
        <v>0</v>
      </c>
      <c r="BR108" s="419"/>
      <c r="BS108" s="420"/>
      <c r="BT108" s="420"/>
      <c r="BU108" s="420"/>
      <c r="BV108" s="420"/>
      <c r="BW108" s="420"/>
      <c r="BX108" s="420"/>
      <c r="BY108" s="420"/>
      <c r="BZ108" s="420"/>
      <c r="CA108" s="420"/>
      <c r="CB108" s="420"/>
      <c r="CC108" s="420"/>
      <c r="CD108" s="420"/>
      <c r="CE108" s="420"/>
      <c r="CF108" s="420"/>
      <c r="CG108" s="420"/>
      <c r="CH108" s="420"/>
      <c r="CI108" s="420"/>
      <c r="CJ108" s="420"/>
      <c r="CK108" s="420"/>
      <c r="CL108" s="420"/>
      <c r="CM108" s="420"/>
      <c r="CN108" s="420"/>
      <c r="CO108" s="420"/>
      <c r="CP108" s="408"/>
      <c r="CQ108" s="408"/>
    </row>
    <row r="109" spans="1:238" s="120" customFormat="1" ht="13.5" customHeight="1" x14ac:dyDescent="0.2">
      <c r="A109" s="120">
        <v>51</v>
      </c>
      <c r="B109" s="124" t="s">
        <v>361</v>
      </c>
      <c r="C109" s="350" t="s">
        <v>362</v>
      </c>
      <c r="D109" s="552"/>
      <c r="E109" s="549"/>
      <c r="F109" s="556">
        <v>5</v>
      </c>
      <c r="G109" s="549"/>
      <c r="H109" s="549"/>
      <c r="I109" s="549"/>
      <c r="J109" s="549"/>
      <c r="K109" s="549"/>
      <c r="L109" s="549"/>
      <c r="M109" s="549"/>
      <c r="N109" s="549"/>
      <c r="O109" s="556">
        <v>1</v>
      </c>
      <c r="P109" s="549"/>
      <c r="Q109" s="549"/>
      <c r="R109" s="549"/>
      <c r="S109" s="549"/>
      <c r="T109" s="549"/>
      <c r="U109" s="549"/>
      <c r="V109" s="549"/>
      <c r="W109" s="549"/>
      <c r="X109" s="549"/>
      <c r="Y109" s="549"/>
      <c r="Z109" s="549"/>
      <c r="AA109" s="549"/>
      <c r="AB109" s="549"/>
      <c r="AC109" s="549"/>
      <c r="AD109" s="549"/>
      <c r="AE109" s="549"/>
      <c r="AF109" s="549"/>
      <c r="AG109" s="549"/>
      <c r="AH109" s="549"/>
      <c r="AI109" s="549"/>
      <c r="AJ109" s="549"/>
      <c r="AK109" s="549"/>
      <c r="AL109" s="549"/>
      <c r="AM109" s="549"/>
      <c r="AN109" s="549"/>
      <c r="AO109" s="549"/>
      <c r="AP109" s="549"/>
      <c r="AQ109" s="549"/>
      <c r="AR109" s="556">
        <v>5</v>
      </c>
      <c r="AS109" s="549"/>
      <c r="AT109" s="556">
        <v>1</v>
      </c>
      <c r="AU109" s="549"/>
      <c r="AV109" s="553"/>
      <c r="AW109" s="549"/>
      <c r="AX109" s="549"/>
      <c r="AY109" s="549"/>
      <c r="AZ109" s="549"/>
      <c r="BA109" s="549"/>
      <c r="BB109" s="549"/>
      <c r="BC109" s="549"/>
      <c r="BD109" s="549"/>
      <c r="BE109" s="549"/>
      <c r="BF109" s="549"/>
      <c r="BG109" s="549"/>
      <c r="BH109" s="549"/>
      <c r="BI109" s="549"/>
      <c r="BJ109" s="556">
        <v>22</v>
      </c>
      <c r="BK109" s="549"/>
      <c r="BL109" s="549"/>
      <c r="BM109" s="549"/>
      <c r="BN109" s="549"/>
      <c r="BO109" s="549"/>
      <c r="BP109" s="550">
        <f t="shared" si="8"/>
        <v>34</v>
      </c>
      <c r="BQ109" s="409">
        <f>SUM(BS109:CN109)</f>
        <v>0</v>
      </c>
      <c r="BR109" s="404"/>
      <c r="BS109" s="405"/>
      <c r="BT109" s="405"/>
      <c r="BU109" s="405"/>
      <c r="BV109" s="405"/>
      <c r="BW109" s="405"/>
      <c r="BX109" s="405"/>
      <c r="BY109" s="405"/>
      <c r="BZ109" s="405"/>
      <c r="CA109" s="405"/>
      <c r="CB109" s="405"/>
      <c r="CC109" s="405"/>
      <c r="CD109" s="405"/>
      <c r="CE109" s="405"/>
      <c r="CF109" s="405"/>
      <c r="CG109" s="405"/>
      <c r="CH109" s="405"/>
      <c r="CI109" s="405"/>
      <c r="CJ109" s="405"/>
      <c r="CK109" s="405"/>
      <c r="CL109" s="405"/>
      <c r="CM109" s="405"/>
      <c r="CN109" s="405"/>
      <c r="CO109" s="405"/>
      <c r="CP109" s="406"/>
      <c r="CQ109" s="406"/>
    </row>
    <row r="110" spans="1:238" s="123" customFormat="1" ht="13.5" customHeight="1" x14ac:dyDescent="0.2">
      <c r="B110" s="122"/>
      <c r="C110" s="349"/>
      <c r="D110" s="545"/>
      <c r="E110" s="546"/>
      <c r="F110" s="546"/>
      <c r="G110" s="546"/>
      <c r="H110" s="546"/>
      <c r="I110" s="546"/>
      <c r="J110" s="546"/>
      <c r="K110" s="546"/>
      <c r="L110" s="546"/>
      <c r="M110" s="546"/>
      <c r="N110" s="546"/>
      <c r="O110" s="546"/>
      <c r="P110" s="546"/>
      <c r="Q110" s="546"/>
      <c r="R110" s="546"/>
      <c r="S110" s="546"/>
      <c r="T110" s="546"/>
      <c r="U110" s="546"/>
      <c r="V110" s="546"/>
      <c r="W110" s="546"/>
      <c r="X110" s="546"/>
      <c r="Y110" s="546"/>
      <c r="Z110" s="546"/>
      <c r="AA110" s="546"/>
      <c r="AB110" s="546"/>
      <c r="AC110" s="546"/>
      <c r="AD110" s="546"/>
      <c r="AE110" s="546"/>
      <c r="AF110" s="546"/>
      <c r="AG110" s="557">
        <v>3</v>
      </c>
      <c r="AH110" s="546"/>
      <c r="AI110" s="546"/>
      <c r="AJ110" s="546"/>
      <c r="AK110" s="546"/>
      <c r="AL110" s="546"/>
      <c r="AM110" s="546"/>
      <c r="AN110" s="546"/>
      <c r="AO110" s="546"/>
      <c r="AP110" s="546"/>
      <c r="AQ110" s="546"/>
      <c r="AR110" s="546"/>
      <c r="AS110" s="546"/>
      <c r="AT110" s="557">
        <v>2</v>
      </c>
      <c r="AU110" s="546"/>
      <c r="AV110" s="554"/>
      <c r="AW110" s="546"/>
      <c r="AX110" s="546"/>
      <c r="AY110" s="546"/>
      <c r="AZ110" s="546"/>
      <c r="BA110" s="546"/>
      <c r="BB110" s="546"/>
      <c r="BC110" s="546"/>
      <c r="BD110" s="546"/>
      <c r="BE110" s="546"/>
      <c r="BF110" s="546"/>
      <c r="BG110" s="546"/>
      <c r="BH110" s="546"/>
      <c r="BI110" s="546"/>
      <c r="BJ110" s="546"/>
      <c r="BK110" s="546"/>
      <c r="BL110" s="546"/>
      <c r="BM110" s="546"/>
      <c r="BN110" s="557">
        <v>1</v>
      </c>
      <c r="BO110" s="546"/>
      <c r="BP110" s="547">
        <f t="shared" si="8"/>
        <v>6</v>
      </c>
      <c r="BQ110" s="410">
        <f>SUM(BS110:CN110)</f>
        <v>0</v>
      </c>
      <c r="BR110" s="404"/>
      <c r="BS110" s="405"/>
      <c r="BT110" s="405"/>
      <c r="BU110" s="405"/>
      <c r="BV110" s="405"/>
      <c r="BW110" s="405"/>
      <c r="BX110" s="405"/>
      <c r="BY110" s="405"/>
      <c r="BZ110" s="405"/>
      <c r="CA110" s="405"/>
      <c r="CB110" s="405"/>
      <c r="CC110" s="405"/>
      <c r="CD110" s="405"/>
      <c r="CE110" s="405"/>
      <c r="CF110" s="405"/>
      <c r="CG110" s="405"/>
      <c r="CH110" s="405"/>
      <c r="CI110" s="405"/>
      <c r="CJ110" s="405"/>
      <c r="CK110" s="405"/>
      <c r="CL110" s="405"/>
      <c r="CM110" s="405"/>
      <c r="CN110" s="405"/>
      <c r="CO110" s="405"/>
      <c r="CP110" s="408"/>
      <c r="CQ110" s="408"/>
    </row>
    <row r="111" spans="1:238" s="120" customFormat="1" ht="13.5" customHeight="1" x14ac:dyDescent="0.2">
      <c r="A111" s="118">
        <v>52</v>
      </c>
      <c r="B111" s="124" t="s">
        <v>36</v>
      </c>
      <c r="C111" s="350" t="s">
        <v>169</v>
      </c>
      <c r="D111" s="552"/>
      <c r="E111" s="549"/>
      <c r="F111" s="549"/>
      <c r="G111" s="549"/>
      <c r="H111" s="549"/>
      <c r="I111" s="549"/>
      <c r="J111" s="549"/>
      <c r="K111" s="549"/>
      <c r="L111" s="549"/>
      <c r="M111" s="549"/>
      <c r="N111" s="549"/>
      <c r="O111" s="549"/>
      <c r="P111" s="549"/>
      <c r="Q111" s="549"/>
      <c r="R111" s="549"/>
      <c r="S111" s="556">
        <v>1</v>
      </c>
      <c r="T111" s="556">
        <v>7</v>
      </c>
      <c r="U111" s="549"/>
      <c r="V111" s="549"/>
      <c r="W111" s="549"/>
      <c r="X111" s="549"/>
      <c r="Y111" s="549"/>
      <c r="Z111" s="556">
        <v>15</v>
      </c>
      <c r="AA111" s="549"/>
      <c r="AB111" s="549"/>
      <c r="AC111" s="549"/>
      <c r="AD111" s="549"/>
      <c r="AE111" s="549"/>
      <c r="AF111" s="549"/>
      <c r="AG111" s="549"/>
      <c r="AH111" s="549"/>
      <c r="AI111" s="549"/>
      <c r="AJ111" s="549"/>
      <c r="AK111" s="549"/>
      <c r="AL111" s="549"/>
      <c r="AM111" s="549"/>
      <c r="AN111" s="549"/>
      <c r="AO111" s="549"/>
      <c r="AP111" s="549"/>
      <c r="AQ111" s="549"/>
      <c r="AR111" s="549"/>
      <c r="AS111" s="549"/>
      <c r="AT111" s="549"/>
      <c r="AU111" s="549"/>
      <c r="AV111" s="549"/>
      <c r="AW111" s="553"/>
      <c r="AX111" s="549"/>
      <c r="AY111" s="549"/>
      <c r="AZ111" s="549"/>
      <c r="BA111" s="549"/>
      <c r="BB111" s="549"/>
      <c r="BC111" s="549"/>
      <c r="BD111" s="549"/>
      <c r="BE111" s="549"/>
      <c r="BF111" s="549"/>
      <c r="BG111" s="549"/>
      <c r="BH111" s="549"/>
      <c r="BI111" s="549"/>
      <c r="BJ111" s="549"/>
      <c r="BK111" s="549"/>
      <c r="BL111" s="549"/>
      <c r="BM111" s="549"/>
      <c r="BN111" s="549"/>
      <c r="BO111" s="549"/>
      <c r="BP111" s="550">
        <f t="shared" si="8"/>
        <v>23</v>
      </c>
      <c r="BQ111" s="409">
        <f t="shared" si="6"/>
        <v>0</v>
      </c>
      <c r="BR111" s="404"/>
      <c r="BS111" s="405"/>
      <c r="BT111" s="405"/>
      <c r="BU111" s="405"/>
      <c r="BV111" s="405"/>
      <c r="BW111" s="405"/>
      <c r="BX111" s="405"/>
      <c r="BY111" s="405"/>
      <c r="BZ111" s="405"/>
      <c r="CA111" s="405"/>
      <c r="CB111" s="405"/>
      <c r="CC111" s="405"/>
      <c r="CD111" s="405"/>
      <c r="CE111" s="405"/>
      <c r="CF111" s="405"/>
      <c r="CG111" s="405"/>
      <c r="CH111" s="405"/>
      <c r="CI111" s="405"/>
      <c r="CJ111" s="405"/>
      <c r="CK111" s="405"/>
      <c r="CL111" s="405"/>
      <c r="CM111" s="405"/>
      <c r="CN111" s="405"/>
      <c r="CO111" s="405"/>
      <c r="CP111" s="406"/>
      <c r="CQ111" s="406"/>
    </row>
    <row r="112" spans="1:238" s="123" customFormat="1" ht="13.5" customHeight="1" x14ac:dyDescent="0.2">
      <c r="A112" s="125"/>
      <c r="B112" s="122"/>
      <c r="C112" s="349"/>
      <c r="D112" s="545"/>
      <c r="E112" s="546"/>
      <c r="F112" s="546"/>
      <c r="G112" s="546"/>
      <c r="H112" s="546"/>
      <c r="I112" s="546"/>
      <c r="J112" s="546"/>
      <c r="K112" s="546"/>
      <c r="L112" s="546"/>
      <c r="M112" s="546"/>
      <c r="N112" s="546"/>
      <c r="O112" s="546"/>
      <c r="P112" s="546"/>
      <c r="Q112" s="546"/>
      <c r="R112" s="546"/>
      <c r="S112" s="546"/>
      <c r="T112" s="557">
        <v>2</v>
      </c>
      <c r="U112" s="546"/>
      <c r="V112" s="546"/>
      <c r="W112" s="546"/>
      <c r="X112" s="546"/>
      <c r="Y112" s="546"/>
      <c r="Z112" s="557">
        <v>4</v>
      </c>
      <c r="AA112" s="546"/>
      <c r="AB112" s="546"/>
      <c r="AC112" s="546"/>
      <c r="AD112" s="546"/>
      <c r="AE112" s="546"/>
      <c r="AF112" s="546"/>
      <c r="AG112" s="546"/>
      <c r="AH112" s="546"/>
      <c r="AI112" s="546"/>
      <c r="AJ112" s="546"/>
      <c r="AK112" s="546"/>
      <c r="AL112" s="546"/>
      <c r="AM112" s="546"/>
      <c r="AN112" s="546"/>
      <c r="AO112" s="546"/>
      <c r="AP112" s="546"/>
      <c r="AQ112" s="546"/>
      <c r="AR112" s="546"/>
      <c r="AS112" s="546"/>
      <c r="AT112" s="546"/>
      <c r="AU112" s="546"/>
      <c r="AV112" s="546"/>
      <c r="AW112" s="554"/>
      <c r="AX112" s="546"/>
      <c r="AY112" s="546"/>
      <c r="AZ112" s="546"/>
      <c r="BA112" s="546"/>
      <c r="BB112" s="546"/>
      <c r="BC112" s="546"/>
      <c r="BD112" s="546"/>
      <c r="BE112" s="546"/>
      <c r="BF112" s="546"/>
      <c r="BG112" s="546"/>
      <c r="BH112" s="546"/>
      <c r="BI112" s="546"/>
      <c r="BJ112" s="546"/>
      <c r="BK112" s="546"/>
      <c r="BL112" s="546"/>
      <c r="BM112" s="546"/>
      <c r="BN112" s="546"/>
      <c r="BO112" s="546"/>
      <c r="BP112" s="547">
        <f t="shared" si="8"/>
        <v>6</v>
      </c>
      <c r="BQ112" s="410">
        <f t="shared" si="6"/>
        <v>0</v>
      </c>
      <c r="BR112" s="404"/>
      <c r="BS112" s="405"/>
      <c r="BT112" s="405"/>
      <c r="BU112" s="405"/>
      <c r="BV112" s="405"/>
      <c r="BW112" s="405"/>
      <c r="BX112" s="405"/>
      <c r="BY112" s="405"/>
      <c r="BZ112" s="405"/>
      <c r="CA112" s="405"/>
      <c r="CB112" s="405"/>
      <c r="CC112" s="405"/>
      <c r="CD112" s="405"/>
      <c r="CE112" s="405"/>
      <c r="CF112" s="405"/>
      <c r="CG112" s="405"/>
      <c r="CH112" s="405"/>
      <c r="CI112" s="405"/>
      <c r="CJ112" s="405"/>
      <c r="CK112" s="405"/>
      <c r="CL112" s="405"/>
      <c r="CM112" s="405"/>
      <c r="CN112" s="405"/>
      <c r="CO112" s="405"/>
      <c r="CP112" s="408"/>
      <c r="CQ112" s="408"/>
    </row>
    <row r="113" spans="1:95" s="120" customFormat="1" ht="13.5" customHeight="1" x14ac:dyDescent="0.2">
      <c r="A113" s="118">
        <v>53</v>
      </c>
      <c r="B113" s="124" t="s">
        <v>37</v>
      </c>
      <c r="C113" s="350" t="s">
        <v>170</v>
      </c>
      <c r="D113" s="552"/>
      <c r="E113" s="549"/>
      <c r="F113" s="549"/>
      <c r="G113" s="549"/>
      <c r="H113" s="549"/>
      <c r="I113" s="549"/>
      <c r="J113" s="549"/>
      <c r="K113" s="549"/>
      <c r="L113" s="549"/>
      <c r="M113" s="549"/>
      <c r="N113" s="549"/>
      <c r="O113" s="549"/>
      <c r="P113" s="549"/>
      <c r="Q113" s="549"/>
      <c r="R113" s="549"/>
      <c r="S113" s="549"/>
      <c r="T113" s="549"/>
      <c r="U113" s="549"/>
      <c r="V113" s="549"/>
      <c r="W113" s="549"/>
      <c r="X113" s="549"/>
      <c r="Y113" s="549"/>
      <c r="Z113" s="549"/>
      <c r="AA113" s="549"/>
      <c r="AB113" s="549"/>
      <c r="AC113" s="549"/>
      <c r="AD113" s="549"/>
      <c r="AE113" s="549"/>
      <c r="AF113" s="549"/>
      <c r="AG113" s="549"/>
      <c r="AH113" s="549"/>
      <c r="AI113" s="549"/>
      <c r="AJ113" s="549"/>
      <c r="AK113" s="549"/>
      <c r="AL113" s="549"/>
      <c r="AM113" s="549"/>
      <c r="AN113" s="549"/>
      <c r="AO113" s="549"/>
      <c r="AP113" s="549"/>
      <c r="AQ113" s="549"/>
      <c r="AR113" s="556">
        <v>1</v>
      </c>
      <c r="AS113" s="549"/>
      <c r="AT113" s="549"/>
      <c r="AU113" s="549"/>
      <c r="AV113" s="549"/>
      <c r="AW113" s="549"/>
      <c r="AX113" s="553"/>
      <c r="AY113" s="549"/>
      <c r="AZ113" s="549"/>
      <c r="BA113" s="549"/>
      <c r="BB113" s="549"/>
      <c r="BC113" s="549"/>
      <c r="BD113" s="549"/>
      <c r="BE113" s="549"/>
      <c r="BF113" s="549"/>
      <c r="BG113" s="549"/>
      <c r="BH113" s="549"/>
      <c r="BI113" s="549"/>
      <c r="BJ113" s="549"/>
      <c r="BK113" s="549"/>
      <c r="BL113" s="549"/>
      <c r="BM113" s="549"/>
      <c r="BN113" s="549"/>
      <c r="BO113" s="549"/>
      <c r="BP113" s="550">
        <f t="shared" si="8"/>
        <v>1</v>
      </c>
      <c r="BQ113" s="409">
        <f t="shared" si="6"/>
        <v>0</v>
      </c>
      <c r="BR113" s="404"/>
      <c r="BS113" s="405"/>
      <c r="BT113" s="405"/>
      <c r="BU113" s="405"/>
      <c r="BV113" s="405"/>
      <c r="BW113" s="405"/>
      <c r="BX113" s="405"/>
      <c r="BY113" s="405"/>
      <c r="BZ113" s="405"/>
      <c r="CA113" s="405"/>
      <c r="CB113" s="405"/>
      <c r="CC113" s="405"/>
      <c r="CD113" s="405"/>
      <c r="CE113" s="405"/>
      <c r="CF113" s="405"/>
      <c r="CG113" s="405"/>
      <c r="CH113" s="405"/>
      <c r="CI113" s="405"/>
      <c r="CJ113" s="405"/>
      <c r="CK113" s="405"/>
      <c r="CL113" s="405"/>
      <c r="CM113" s="405"/>
      <c r="CN113" s="405"/>
      <c r="CO113" s="405"/>
      <c r="CP113" s="406"/>
      <c r="CQ113" s="406"/>
    </row>
    <row r="114" spans="1:95" s="123" customFormat="1" ht="13.5" customHeight="1" x14ac:dyDescent="0.2">
      <c r="A114" s="125"/>
      <c r="B114" s="122"/>
      <c r="C114" s="349"/>
      <c r="D114" s="545"/>
      <c r="E114" s="546"/>
      <c r="F114" s="546"/>
      <c r="G114" s="546"/>
      <c r="H114" s="546"/>
      <c r="I114" s="546"/>
      <c r="J114" s="546"/>
      <c r="K114" s="546"/>
      <c r="L114" s="546"/>
      <c r="M114" s="546"/>
      <c r="N114" s="546"/>
      <c r="O114" s="546"/>
      <c r="P114" s="546"/>
      <c r="Q114" s="546"/>
      <c r="R114" s="546"/>
      <c r="S114" s="546"/>
      <c r="T114" s="546"/>
      <c r="U114" s="546"/>
      <c r="V114" s="546"/>
      <c r="W114" s="546"/>
      <c r="X114" s="546"/>
      <c r="Y114" s="546"/>
      <c r="Z114" s="546"/>
      <c r="AA114" s="546"/>
      <c r="AB114" s="546"/>
      <c r="AC114" s="546"/>
      <c r="AD114" s="546"/>
      <c r="AE114" s="546"/>
      <c r="AF114" s="546"/>
      <c r="AG114" s="546"/>
      <c r="AH114" s="546"/>
      <c r="AI114" s="546"/>
      <c r="AJ114" s="546"/>
      <c r="AK114" s="546"/>
      <c r="AL114" s="546"/>
      <c r="AM114" s="546"/>
      <c r="AN114" s="546"/>
      <c r="AO114" s="546"/>
      <c r="AP114" s="546"/>
      <c r="AQ114" s="546"/>
      <c r="AR114" s="546"/>
      <c r="AS114" s="546"/>
      <c r="AT114" s="546"/>
      <c r="AU114" s="546"/>
      <c r="AV114" s="546"/>
      <c r="AW114" s="546"/>
      <c r="AX114" s="554"/>
      <c r="AY114" s="546"/>
      <c r="AZ114" s="546"/>
      <c r="BA114" s="546"/>
      <c r="BB114" s="546"/>
      <c r="BC114" s="546"/>
      <c r="BD114" s="546"/>
      <c r="BE114" s="546"/>
      <c r="BF114" s="546"/>
      <c r="BG114" s="546"/>
      <c r="BH114" s="546"/>
      <c r="BI114" s="546"/>
      <c r="BJ114" s="546"/>
      <c r="BK114" s="546"/>
      <c r="BL114" s="546"/>
      <c r="BM114" s="546"/>
      <c r="BN114" s="546"/>
      <c r="BO114" s="546"/>
      <c r="BP114" s="547">
        <f t="shared" si="8"/>
        <v>0</v>
      </c>
      <c r="BQ114" s="410">
        <f t="shared" si="6"/>
        <v>0</v>
      </c>
      <c r="BR114" s="404"/>
      <c r="BS114" s="405"/>
      <c r="BT114" s="405"/>
      <c r="BU114" s="405"/>
      <c r="BV114" s="405"/>
      <c r="BW114" s="405"/>
      <c r="BX114" s="405"/>
      <c r="BY114" s="405"/>
      <c r="BZ114" s="405"/>
      <c r="CA114" s="405"/>
      <c r="CB114" s="405"/>
      <c r="CC114" s="405"/>
      <c r="CD114" s="405"/>
      <c r="CE114" s="405"/>
      <c r="CF114" s="405"/>
      <c r="CG114" s="405"/>
      <c r="CH114" s="405"/>
      <c r="CI114" s="405"/>
      <c r="CJ114" s="405"/>
      <c r="CK114" s="405"/>
      <c r="CL114" s="405"/>
      <c r="CM114" s="405"/>
      <c r="CN114" s="405"/>
      <c r="CO114" s="405"/>
      <c r="CP114" s="408"/>
      <c r="CQ114" s="408"/>
    </row>
    <row r="115" spans="1:95" s="120" customFormat="1" ht="13.5" customHeight="1" x14ac:dyDescent="0.2">
      <c r="A115" s="118">
        <v>54</v>
      </c>
      <c r="B115" s="124" t="s">
        <v>39</v>
      </c>
      <c r="C115" s="350" t="s">
        <v>40</v>
      </c>
      <c r="D115" s="555">
        <v>17</v>
      </c>
      <c r="E115" s="549"/>
      <c r="F115" s="549"/>
      <c r="G115" s="549"/>
      <c r="H115" s="549"/>
      <c r="I115" s="549"/>
      <c r="J115" s="549"/>
      <c r="K115" s="556">
        <v>15</v>
      </c>
      <c r="L115" s="549"/>
      <c r="M115" s="549"/>
      <c r="N115" s="549"/>
      <c r="O115" s="549"/>
      <c r="P115" s="549"/>
      <c r="Q115" s="549"/>
      <c r="R115" s="549"/>
      <c r="S115" s="549"/>
      <c r="T115" s="549"/>
      <c r="U115" s="549"/>
      <c r="V115" s="549"/>
      <c r="W115" s="549"/>
      <c r="X115" s="549"/>
      <c r="Y115" s="549"/>
      <c r="Z115" s="549"/>
      <c r="AA115" s="549"/>
      <c r="AB115" s="549"/>
      <c r="AC115" s="549"/>
      <c r="AD115" s="549"/>
      <c r="AE115" s="549"/>
      <c r="AF115" s="549"/>
      <c r="AG115" s="549"/>
      <c r="AH115" s="556">
        <v>1</v>
      </c>
      <c r="AI115" s="549"/>
      <c r="AJ115" s="549"/>
      <c r="AK115" s="549"/>
      <c r="AL115" s="549"/>
      <c r="AM115" s="549"/>
      <c r="AN115" s="549"/>
      <c r="AO115" s="549"/>
      <c r="AP115" s="549"/>
      <c r="AQ115" s="549"/>
      <c r="AR115" s="549"/>
      <c r="AS115" s="549"/>
      <c r="AT115" s="549"/>
      <c r="AU115" s="549"/>
      <c r="AV115" s="549"/>
      <c r="AW115" s="549"/>
      <c r="AX115" s="549"/>
      <c r="AY115" s="553"/>
      <c r="AZ115" s="549"/>
      <c r="BA115" s="549"/>
      <c r="BB115" s="549"/>
      <c r="BC115" s="549"/>
      <c r="BD115" s="549"/>
      <c r="BE115" s="549"/>
      <c r="BF115" s="549"/>
      <c r="BG115" s="549"/>
      <c r="BH115" s="549"/>
      <c r="BI115" s="549"/>
      <c r="BJ115" s="556">
        <v>1</v>
      </c>
      <c r="BK115" s="549"/>
      <c r="BL115" s="549"/>
      <c r="BM115" s="549"/>
      <c r="BN115" s="549"/>
      <c r="BO115" s="549"/>
      <c r="BP115" s="550">
        <f t="shared" si="8"/>
        <v>34</v>
      </c>
      <c r="BQ115" s="418">
        <f t="shared" si="6"/>
        <v>0</v>
      </c>
      <c r="BR115" s="419"/>
      <c r="BS115" s="420"/>
      <c r="BT115" s="420"/>
      <c r="BU115" s="420"/>
      <c r="BV115" s="420"/>
      <c r="BW115" s="420"/>
      <c r="BX115" s="420"/>
      <c r="BY115" s="420"/>
      <c r="BZ115" s="420"/>
      <c r="CA115" s="420"/>
      <c r="CB115" s="420"/>
      <c r="CC115" s="420"/>
      <c r="CD115" s="420"/>
      <c r="CE115" s="420"/>
      <c r="CF115" s="420"/>
      <c r="CG115" s="420"/>
      <c r="CH115" s="420"/>
      <c r="CI115" s="420"/>
      <c r="CJ115" s="420"/>
      <c r="CK115" s="420"/>
      <c r="CL115" s="420"/>
      <c r="CM115" s="420"/>
      <c r="CN115" s="420"/>
      <c r="CO115" s="405"/>
      <c r="CP115" s="406"/>
      <c r="CQ115" s="406"/>
    </row>
    <row r="116" spans="1:95" s="123" customFormat="1" ht="13.5" customHeight="1" x14ac:dyDescent="0.2">
      <c r="A116" s="125"/>
      <c r="B116" s="122"/>
      <c r="C116" s="349"/>
      <c r="D116" s="558">
        <v>17</v>
      </c>
      <c r="E116" s="546"/>
      <c r="F116" s="546"/>
      <c r="G116" s="546"/>
      <c r="H116" s="546"/>
      <c r="I116" s="546"/>
      <c r="J116" s="546"/>
      <c r="K116" s="557">
        <v>15</v>
      </c>
      <c r="L116" s="546"/>
      <c r="M116" s="546"/>
      <c r="N116" s="546"/>
      <c r="O116" s="546"/>
      <c r="P116" s="546"/>
      <c r="Q116" s="546"/>
      <c r="R116" s="546"/>
      <c r="S116" s="546"/>
      <c r="T116" s="546"/>
      <c r="U116" s="546"/>
      <c r="V116" s="546"/>
      <c r="W116" s="546"/>
      <c r="X116" s="546"/>
      <c r="Y116" s="546"/>
      <c r="Z116" s="546"/>
      <c r="AA116" s="546"/>
      <c r="AB116" s="546"/>
      <c r="AC116" s="546"/>
      <c r="AD116" s="546"/>
      <c r="AE116" s="546"/>
      <c r="AF116" s="546"/>
      <c r="AG116" s="546"/>
      <c r="AH116" s="557">
        <v>1</v>
      </c>
      <c r="AI116" s="546"/>
      <c r="AJ116" s="546"/>
      <c r="AK116" s="546"/>
      <c r="AL116" s="546"/>
      <c r="AM116" s="546"/>
      <c r="AN116" s="546"/>
      <c r="AO116" s="546"/>
      <c r="AP116" s="546"/>
      <c r="AQ116" s="546"/>
      <c r="AR116" s="546"/>
      <c r="AS116" s="546"/>
      <c r="AT116" s="546"/>
      <c r="AU116" s="546"/>
      <c r="AV116" s="546"/>
      <c r="AW116" s="546"/>
      <c r="AX116" s="546"/>
      <c r="AY116" s="554"/>
      <c r="AZ116" s="546"/>
      <c r="BA116" s="546"/>
      <c r="BB116" s="546"/>
      <c r="BC116" s="546"/>
      <c r="BD116" s="546"/>
      <c r="BE116" s="546"/>
      <c r="BF116" s="546"/>
      <c r="BG116" s="546"/>
      <c r="BH116" s="546"/>
      <c r="BI116" s="546"/>
      <c r="BJ116" s="557">
        <v>1</v>
      </c>
      <c r="BK116" s="546"/>
      <c r="BL116" s="546"/>
      <c r="BM116" s="546"/>
      <c r="BN116" s="546"/>
      <c r="BO116" s="546"/>
      <c r="BP116" s="547">
        <f t="shared" si="8"/>
        <v>34</v>
      </c>
      <c r="BQ116" s="421">
        <f t="shared" si="6"/>
        <v>0</v>
      </c>
      <c r="BR116" s="419"/>
      <c r="BS116" s="420"/>
      <c r="BT116" s="420"/>
      <c r="BU116" s="420"/>
      <c r="BV116" s="420"/>
      <c r="BW116" s="420"/>
      <c r="BX116" s="420"/>
      <c r="BY116" s="420"/>
      <c r="BZ116" s="420"/>
      <c r="CA116" s="420"/>
      <c r="CB116" s="420"/>
      <c r="CC116" s="420"/>
      <c r="CD116" s="420"/>
      <c r="CE116" s="420"/>
      <c r="CF116" s="420"/>
      <c r="CG116" s="420"/>
      <c r="CH116" s="420"/>
      <c r="CI116" s="420"/>
      <c r="CJ116" s="420"/>
      <c r="CK116" s="420"/>
      <c r="CL116" s="420"/>
      <c r="CM116" s="420"/>
      <c r="CN116" s="420"/>
      <c r="CO116" s="405"/>
      <c r="CP116" s="408"/>
      <c r="CQ116" s="408"/>
    </row>
    <row r="117" spans="1:95" s="120" customFormat="1" ht="13.5" customHeight="1" x14ac:dyDescent="0.2">
      <c r="A117" s="118">
        <v>55</v>
      </c>
      <c r="B117" s="124" t="s">
        <v>124</v>
      </c>
      <c r="C117" s="350" t="s">
        <v>324</v>
      </c>
      <c r="D117" s="555">
        <v>9</v>
      </c>
      <c r="E117" s="538"/>
      <c r="F117" s="556">
        <v>46</v>
      </c>
      <c r="G117" s="549"/>
      <c r="H117" s="538"/>
      <c r="I117" s="549"/>
      <c r="J117" s="549"/>
      <c r="K117" s="556">
        <v>2</v>
      </c>
      <c r="L117" s="549"/>
      <c r="M117" s="556">
        <v>1</v>
      </c>
      <c r="N117" s="556">
        <v>91</v>
      </c>
      <c r="O117" s="556">
        <v>2</v>
      </c>
      <c r="P117" s="556">
        <v>13</v>
      </c>
      <c r="Q117" s="549"/>
      <c r="R117" s="549"/>
      <c r="S117" s="538"/>
      <c r="T117" s="538"/>
      <c r="U117" s="538"/>
      <c r="V117" s="549"/>
      <c r="W117" s="549"/>
      <c r="X117" s="538"/>
      <c r="Y117" s="538"/>
      <c r="Z117" s="538"/>
      <c r="AA117" s="538"/>
      <c r="AB117" s="549"/>
      <c r="AC117" s="549"/>
      <c r="AD117" s="538"/>
      <c r="AE117" s="538"/>
      <c r="AF117" s="556">
        <v>40</v>
      </c>
      <c r="AG117" s="538"/>
      <c r="AH117" s="556">
        <v>58</v>
      </c>
      <c r="AI117" s="549"/>
      <c r="AJ117" s="549"/>
      <c r="AK117" s="549"/>
      <c r="AL117" s="538"/>
      <c r="AM117" s="538"/>
      <c r="AN117" s="549"/>
      <c r="AO117" s="549"/>
      <c r="AP117" s="549"/>
      <c r="AQ117" s="549"/>
      <c r="AR117" s="538"/>
      <c r="AS117" s="549"/>
      <c r="AT117" s="556">
        <v>16</v>
      </c>
      <c r="AU117" s="549"/>
      <c r="AV117" s="549"/>
      <c r="AW117" s="538"/>
      <c r="AX117" s="538"/>
      <c r="AY117" s="549"/>
      <c r="AZ117" s="553"/>
      <c r="BA117" s="549"/>
      <c r="BB117" s="549"/>
      <c r="BC117" s="549"/>
      <c r="BD117" s="538"/>
      <c r="BE117" s="549"/>
      <c r="BF117" s="538"/>
      <c r="BG117" s="538"/>
      <c r="BH117" s="549"/>
      <c r="BI117" s="549"/>
      <c r="BJ117" s="556">
        <v>198</v>
      </c>
      <c r="BK117" s="549"/>
      <c r="BL117" s="549"/>
      <c r="BM117" s="549"/>
      <c r="BN117" s="556">
        <v>8</v>
      </c>
      <c r="BO117" s="556">
        <v>58</v>
      </c>
      <c r="BP117" s="547">
        <f t="shared" si="8"/>
        <v>542</v>
      </c>
      <c r="BQ117" s="418">
        <f t="shared" si="6"/>
        <v>0</v>
      </c>
      <c r="BR117" s="404"/>
      <c r="BS117" s="405"/>
      <c r="BT117" s="422"/>
      <c r="BU117" s="422"/>
      <c r="BV117" s="405"/>
      <c r="BW117" s="405"/>
      <c r="BX117" s="405"/>
      <c r="BY117" s="405"/>
      <c r="BZ117" s="405"/>
      <c r="CA117" s="422"/>
      <c r="CB117" s="405"/>
      <c r="CC117" s="422"/>
      <c r="CD117" s="423"/>
      <c r="CE117" s="405"/>
      <c r="CF117" s="405"/>
      <c r="CG117" s="405"/>
      <c r="CH117" s="405"/>
      <c r="CI117" s="405"/>
      <c r="CJ117" s="405"/>
      <c r="CK117" s="405"/>
      <c r="CL117" s="405"/>
      <c r="CM117" s="405"/>
      <c r="CN117" s="405"/>
      <c r="CO117" s="405"/>
      <c r="CP117" s="406"/>
      <c r="CQ117" s="406"/>
    </row>
    <row r="118" spans="1:95" s="123" customFormat="1" ht="13.5" customHeight="1" x14ac:dyDescent="0.2">
      <c r="A118" s="125"/>
      <c r="B118" s="122"/>
      <c r="C118" s="349" t="s">
        <v>265</v>
      </c>
      <c r="D118" s="545"/>
      <c r="E118" s="554"/>
      <c r="F118" s="557">
        <v>16</v>
      </c>
      <c r="G118" s="546"/>
      <c r="H118" s="554"/>
      <c r="I118" s="546"/>
      <c r="J118" s="546"/>
      <c r="K118" s="546"/>
      <c r="L118" s="546"/>
      <c r="M118" s="557">
        <v>2</v>
      </c>
      <c r="N118" s="557">
        <v>117</v>
      </c>
      <c r="O118" s="557">
        <v>1</v>
      </c>
      <c r="P118" s="557">
        <v>2</v>
      </c>
      <c r="Q118" s="546"/>
      <c r="R118" s="546"/>
      <c r="S118" s="554"/>
      <c r="T118" s="554"/>
      <c r="U118" s="554"/>
      <c r="V118" s="557">
        <v>5</v>
      </c>
      <c r="W118" s="546"/>
      <c r="X118" s="554"/>
      <c r="Y118" s="554"/>
      <c r="Z118" s="554"/>
      <c r="AA118" s="554"/>
      <c r="AB118" s="546"/>
      <c r="AC118" s="546"/>
      <c r="AD118" s="554"/>
      <c r="AE118" s="554"/>
      <c r="AF118" s="557">
        <v>28</v>
      </c>
      <c r="AG118" s="554"/>
      <c r="AH118" s="557">
        <v>48</v>
      </c>
      <c r="AI118" s="557">
        <v>1</v>
      </c>
      <c r="AJ118" s="546"/>
      <c r="AK118" s="557">
        <v>2</v>
      </c>
      <c r="AL118" s="554"/>
      <c r="AM118" s="554"/>
      <c r="AN118" s="546"/>
      <c r="AO118" s="546"/>
      <c r="AP118" s="546"/>
      <c r="AQ118" s="546"/>
      <c r="AR118" s="554"/>
      <c r="AS118" s="546"/>
      <c r="AT118" s="557">
        <v>8</v>
      </c>
      <c r="AU118" s="557">
        <v>1</v>
      </c>
      <c r="AV118" s="546"/>
      <c r="AW118" s="554"/>
      <c r="AX118" s="554"/>
      <c r="AY118" s="546"/>
      <c r="AZ118" s="554"/>
      <c r="BA118" s="546"/>
      <c r="BB118" s="546"/>
      <c r="BC118" s="546"/>
      <c r="BD118" s="554"/>
      <c r="BE118" s="546"/>
      <c r="BF118" s="554"/>
      <c r="BG118" s="554"/>
      <c r="BH118" s="546"/>
      <c r="BI118" s="557">
        <v>1</v>
      </c>
      <c r="BJ118" s="557">
        <v>308</v>
      </c>
      <c r="BK118" s="546"/>
      <c r="BL118" s="546"/>
      <c r="BM118" s="546"/>
      <c r="BN118" s="557">
        <v>1</v>
      </c>
      <c r="BO118" s="557">
        <v>29</v>
      </c>
      <c r="BP118" s="547">
        <f t="shared" si="8"/>
        <v>570</v>
      </c>
      <c r="BQ118" s="418">
        <f t="shared" si="6"/>
        <v>0</v>
      </c>
      <c r="BR118" s="404"/>
      <c r="BS118" s="405"/>
      <c r="BT118" s="422"/>
      <c r="BU118" s="422"/>
      <c r="BV118" s="405"/>
      <c r="BW118" s="405"/>
      <c r="BX118" s="405"/>
      <c r="BY118" s="405"/>
      <c r="BZ118" s="405"/>
      <c r="CA118" s="422"/>
      <c r="CB118" s="405"/>
      <c r="CC118" s="422"/>
      <c r="CD118" s="423"/>
      <c r="CE118" s="405"/>
      <c r="CF118" s="405"/>
      <c r="CG118" s="405"/>
      <c r="CH118" s="405"/>
      <c r="CI118" s="405"/>
      <c r="CJ118" s="405"/>
      <c r="CK118" s="405"/>
      <c r="CL118" s="405"/>
      <c r="CM118" s="405"/>
      <c r="CN118" s="405"/>
      <c r="CO118" s="405"/>
      <c r="CP118" s="408"/>
      <c r="CQ118" s="408"/>
    </row>
    <row r="119" spans="1:95" s="120" customFormat="1" ht="13.5" customHeight="1" x14ac:dyDescent="0.2">
      <c r="A119" s="118">
        <v>56</v>
      </c>
      <c r="B119" s="124" t="s">
        <v>63</v>
      </c>
      <c r="C119" s="350" t="s">
        <v>171</v>
      </c>
      <c r="D119" s="552"/>
      <c r="E119" s="549"/>
      <c r="F119" s="549"/>
      <c r="G119" s="549"/>
      <c r="H119" s="549"/>
      <c r="I119" s="549"/>
      <c r="J119" s="549"/>
      <c r="K119" s="549"/>
      <c r="L119" s="549"/>
      <c r="M119" s="549"/>
      <c r="N119" s="549"/>
      <c r="O119" s="549"/>
      <c r="P119" s="549"/>
      <c r="Q119" s="549"/>
      <c r="R119" s="549"/>
      <c r="S119" s="549"/>
      <c r="T119" s="549"/>
      <c r="U119" s="549"/>
      <c r="V119" s="549"/>
      <c r="W119" s="549"/>
      <c r="X119" s="549"/>
      <c r="Y119" s="549"/>
      <c r="Z119" s="549"/>
      <c r="AA119" s="549"/>
      <c r="AB119" s="549"/>
      <c r="AC119" s="549"/>
      <c r="AD119" s="549"/>
      <c r="AE119" s="549"/>
      <c r="AF119" s="549"/>
      <c r="AG119" s="549"/>
      <c r="AH119" s="549"/>
      <c r="AI119" s="549"/>
      <c r="AJ119" s="549"/>
      <c r="AK119" s="549"/>
      <c r="AL119" s="549"/>
      <c r="AM119" s="549"/>
      <c r="AN119" s="549"/>
      <c r="AO119" s="549"/>
      <c r="AP119" s="549"/>
      <c r="AQ119" s="549"/>
      <c r="AR119" s="549"/>
      <c r="AS119" s="549"/>
      <c r="AT119" s="549"/>
      <c r="AU119" s="549"/>
      <c r="AV119" s="549"/>
      <c r="AW119" s="549"/>
      <c r="AX119" s="549"/>
      <c r="AY119" s="549"/>
      <c r="AZ119" s="406"/>
      <c r="BA119" s="609"/>
      <c r="BB119" s="406"/>
      <c r="BC119" s="549"/>
      <c r="BD119" s="549"/>
      <c r="BE119" s="549"/>
      <c r="BF119" s="549"/>
      <c r="BG119" s="549"/>
      <c r="BH119" s="549"/>
      <c r="BI119" s="549"/>
      <c r="BJ119" s="549"/>
      <c r="BK119" s="549"/>
      <c r="BL119" s="549"/>
      <c r="BM119" s="549"/>
      <c r="BN119" s="549"/>
      <c r="BO119" s="549"/>
      <c r="BP119" s="547">
        <f t="shared" si="8"/>
        <v>0</v>
      </c>
      <c r="BQ119" s="409">
        <f t="shared" si="6"/>
        <v>0</v>
      </c>
      <c r="BR119" s="404"/>
      <c r="BS119" s="405"/>
      <c r="BT119" s="405"/>
      <c r="BU119" s="405"/>
      <c r="BV119" s="405"/>
      <c r="BW119" s="405"/>
      <c r="BX119" s="405"/>
      <c r="BY119" s="405"/>
      <c r="BZ119" s="405"/>
      <c r="CA119" s="405"/>
      <c r="CB119" s="405"/>
      <c r="CC119" s="405"/>
      <c r="CD119" s="405"/>
      <c r="CE119" s="405"/>
      <c r="CF119" s="405"/>
      <c r="CG119" s="405"/>
      <c r="CH119" s="405"/>
      <c r="CI119" s="405"/>
      <c r="CJ119" s="405"/>
      <c r="CK119" s="405"/>
      <c r="CL119" s="405"/>
      <c r="CM119" s="405"/>
      <c r="CN119" s="405"/>
      <c r="CO119" s="405"/>
      <c r="CP119" s="406"/>
      <c r="CQ119" s="406"/>
    </row>
    <row r="120" spans="1:95" s="123" customFormat="1" ht="13.5" customHeight="1" x14ac:dyDescent="0.2">
      <c r="A120" s="125"/>
      <c r="B120" s="122"/>
      <c r="C120" s="349" t="s">
        <v>172</v>
      </c>
      <c r="D120" s="545"/>
      <c r="E120" s="546"/>
      <c r="F120" s="546"/>
      <c r="G120" s="546"/>
      <c r="H120" s="546"/>
      <c r="I120" s="546"/>
      <c r="J120" s="546"/>
      <c r="K120" s="546"/>
      <c r="L120" s="546"/>
      <c r="M120" s="546"/>
      <c r="N120" s="546"/>
      <c r="O120" s="546"/>
      <c r="P120" s="546"/>
      <c r="Q120" s="546"/>
      <c r="R120" s="546"/>
      <c r="S120" s="546"/>
      <c r="T120" s="546"/>
      <c r="U120" s="546"/>
      <c r="V120" s="546"/>
      <c r="W120" s="546"/>
      <c r="X120" s="546"/>
      <c r="Y120" s="546"/>
      <c r="Z120" s="546"/>
      <c r="AA120" s="546"/>
      <c r="AB120" s="546"/>
      <c r="AC120" s="546"/>
      <c r="AD120" s="546"/>
      <c r="AE120" s="546"/>
      <c r="AF120" s="546"/>
      <c r="AG120" s="546"/>
      <c r="AH120" s="546"/>
      <c r="AI120" s="546"/>
      <c r="AJ120" s="546"/>
      <c r="AK120" s="546"/>
      <c r="AL120" s="546"/>
      <c r="AM120" s="546"/>
      <c r="AN120" s="546"/>
      <c r="AO120" s="546"/>
      <c r="AP120" s="546"/>
      <c r="AQ120" s="546"/>
      <c r="AR120" s="546"/>
      <c r="AS120" s="546"/>
      <c r="AT120" s="546"/>
      <c r="AU120" s="546"/>
      <c r="AV120" s="546"/>
      <c r="AW120" s="546"/>
      <c r="AX120" s="546"/>
      <c r="AY120" s="546"/>
      <c r="AZ120" s="408"/>
      <c r="BA120" s="610"/>
      <c r="BB120" s="408"/>
      <c r="BC120" s="546"/>
      <c r="BD120" s="546"/>
      <c r="BE120" s="546"/>
      <c r="BF120" s="546"/>
      <c r="BG120" s="546"/>
      <c r="BH120" s="546"/>
      <c r="BI120" s="546"/>
      <c r="BJ120" s="546"/>
      <c r="BK120" s="546"/>
      <c r="BL120" s="546"/>
      <c r="BM120" s="546"/>
      <c r="BN120" s="546"/>
      <c r="BO120" s="546"/>
      <c r="BP120" s="547">
        <f t="shared" si="8"/>
        <v>0</v>
      </c>
      <c r="BQ120" s="410">
        <f t="shared" si="6"/>
        <v>0</v>
      </c>
      <c r="BR120" s="404"/>
      <c r="BS120" s="405"/>
      <c r="BT120" s="405"/>
      <c r="BU120" s="405"/>
      <c r="BV120" s="405"/>
      <c r="BW120" s="405"/>
      <c r="BX120" s="405"/>
      <c r="BY120" s="405"/>
      <c r="BZ120" s="405"/>
      <c r="CA120" s="405"/>
      <c r="CB120" s="405"/>
      <c r="CC120" s="405"/>
      <c r="CD120" s="405"/>
      <c r="CE120" s="405"/>
      <c r="CF120" s="405"/>
      <c r="CG120" s="405"/>
      <c r="CH120" s="405"/>
      <c r="CI120" s="405"/>
      <c r="CJ120" s="405"/>
      <c r="CK120" s="405"/>
      <c r="CL120" s="405"/>
      <c r="CM120" s="405"/>
      <c r="CN120" s="405"/>
      <c r="CO120" s="405"/>
      <c r="CP120" s="408"/>
      <c r="CQ120" s="408"/>
    </row>
    <row r="121" spans="1:95" s="120" customFormat="1" ht="13.5" customHeight="1" x14ac:dyDescent="0.2">
      <c r="A121" s="118">
        <v>57</v>
      </c>
      <c r="B121" s="124" t="s">
        <v>189</v>
      </c>
      <c r="C121" s="350" t="s">
        <v>381</v>
      </c>
      <c r="D121" s="552"/>
      <c r="E121" s="549"/>
      <c r="F121" s="549"/>
      <c r="G121" s="549"/>
      <c r="H121" s="549"/>
      <c r="I121" s="549"/>
      <c r="J121" s="549"/>
      <c r="K121" s="549"/>
      <c r="L121" s="549"/>
      <c r="M121" s="549"/>
      <c r="N121" s="549"/>
      <c r="O121" s="549"/>
      <c r="P121" s="549"/>
      <c r="Q121" s="549"/>
      <c r="R121" s="549"/>
      <c r="S121" s="549"/>
      <c r="T121" s="549"/>
      <c r="U121" s="549"/>
      <c r="V121" s="549"/>
      <c r="W121" s="549"/>
      <c r="X121" s="556">
        <v>2</v>
      </c>
      <c r="Y121" s="549"/>
      <c r="Z121" s="556">
        <v>1</v>
      </c>
      <c r="AA121" s="549"/>
      <c r="AB121" s="549"/>
      <c r="AC121" s="549"/>
      <c r="AD121" s="549"/>
      <c r="AE121" s="549"/>
      <c r="AF121" s="549"/>
      <c r="AG121" s="556">
        <v>6</v>
      </c>
      <c r="AH121" s="549"/>
      <c r="AI121" s="549"/>
      <c r="AJ121" s="549"/>
      <c r="AK121" s="549"/>
      <c r="AL121" s="549"/>
      <c r="AM121" s="549"/>
      <c r="AN121" s="549"/>
      <c r="AO121" s="549"/>
      <c r="AP121" s="549"/>
      <c r="AQ121" s="549"/>
      <c r="AR121" s="556">
        <v>1</v>
      </c>
      <c r="AS121" s="549"/>
      <c r="AT121" s="556">
        <v>2</v>
      </c>
      <c r="AU121" s="549"/>
      <c r="AV121" s="549"/>
      <c r="AW121" s="549"/>
      <c r="AX121" s="549"/>
      <c r="AY121" s="549"/>
      <c r="AZ121" s="549"/>
      <c r="BA121" s="563"/>
      <c r="BB121" s="609"/>
      <c r="BC121" s="561"/>
      <c r="BD121" s="549"/>
      <c r="BE121" s="549"/>
      <c r="BF121" s="549"/>
      <c r="BG121" s="549"/>
      <c r="BH121" s="549"/>
      <c r="BI121" s="549"/>
      <c r="BJ121" s="556">
        <v>33</v>
      </c>
      <c r="BK121" s="549"/>
      <c r="BL121" s="549"/>
      <c r="BM121" s="549"/>
      <c r="BN121" s="549"/>
      <c r="BO121" s="549"/>
      <c r="BP121" s="550">
        <f t="shared" si="8"/>
        <v>45</v>
      </c>
      <c r="BQ121" s="409">
        <f t="shared" ref="BQ121:BQ122" si="9">SUM(BS121:CN121)</f>
        <v>0</v>
      </c>
      <c r="BR121" s="404"/>
      <c r="BS121" s="405"/>
      <c r="BT121" s="405"/>
      <c r="BU121" s="405"/>
      <c r="BV121" s="405"/>
      <c r="BW121" s="405"/>
      <c r="BX121" s="405"/>
      <c r="BY121" s="405"/>
      <c r="BZ121" s="405"/>
      <c r="CA121" s="405"/>
      <c r="CB121" s="405"/>
      <c r="CC121" s="405"/>
      <c r="CD121" s="405"/>
      <c r="CE121" s="405"/>
      <c r="CF121" s="405"/>
      <c r="CG121" s="405"/>
      <c r="CH121" s="405"/>
      <c r="CI121" s="405"/>
      <c r="CJ121" s="405"/>
      <c r="CK121" s="405"/>
      <c r="CL121" s="405"/>
      <c r="CM121" s="405"/>
      <c r="CN121" s="405"/>
      <c r="CO121" s="405"/>
      <c r="CP121" s="406"/>
      <c r="CQ121" s="406"/>
    </row>
    <row r="122" spans="1:95" s="123" customFormat="1" ht="13.5" customHeight="1" x14ac:dyDescent="0.2">
      <c r="A122" s="125"/>
      <c r="B122" s="122"/>
      <c r="C122" s="349" t="s">
        <v>382</v>
      </c>
      <c r="D122" s="545"/>
      <c r="E122" s="546"/>
      <c r="F122" s="557">
        <v>1</v>
      </c>
      <c r="G122" s="546"/>
      <c r="H122" s="546"/>
      <c r="I122" s="546"/>
      <c r="J122" s="546"/>
      <c r="K122" s="546"/>
      <c r="L122" s="546"/>
      <c r="M122" s="546"/>
      <c r="N122" s="546"/>
      <c r="O122" s="546"/>
      <c r="P122" s="546"/>
      <c r="Q122" s="546"/>
      <c r="R122" s="546"/>
      <c r="S122" s="546"/>
      <c r="T122" s="557">
        <v>9</v>
      </c>
      <c r="U122" s="546"/>
      <c r="V122" s="546"/>
      <c r="W122" s="546"/>
      <c r="X122" s="546"/>
      <c r="Y122" s="546"/>
      <c r="Z122" s="557">
        <v>4</v>
      </c>
      <c r="AA122" s="557">
        <v>1</v>
      </c>
      <c r="AB122" s="546"/>
      <c r="AC122" s="546"/>
      <c r="AD122" s="546"/>
      <c r="AE122" s="546"/>
      <c r="AF122" s="546"/>
      <c r="AG122" s="557">
        <v>8</v>
      </c>
      <c r="AH122" s="546"/>
      <c r="AI122" s="546"/>
      <c r="AJ122" s="546"/>
      <c r="AK122" s="546"/>
      <c r="AL122" s="546"/>
      <c r="AM122" s="546"/>
      <c r="AN122" s="546"/>
      <c r="AO122" s="546"/>
      <c r="AP122" s="546"/>
      <c r="AQ122" s="546"/>
      <c r="AR122" s="557">
        <v>16</v>
      </c>
      <c r="AS122" s="546"/>
      <c r="AT122" s="557">
        <v>4</v>
      </c>
      <c r="AU122" s="546"/>
      <c r="AV122" s="546"/>
      <c r="AW122" s="546"/>
      <c r="AX122" s="546"/>
      <c r="AY122" s="546"/>
      <c r="AZ122" s="546"/>
      <c r="BA122" s="564"/>
      <c r="BB122" s="610"/>
      <c r="BC122" s="562"/>
      <c r="BD122" s="546"/>
      <c r="BE122" s="546"/>
      <c r="BF122" s="546"/>
      <c r="BG122" s="546"/>
      <c r="BH122" s="546"/>
      <c r="BI122" s="546"/>
      <c r="BJ122" s="557">
        <v>15</v>
      </c>
      <c r="BK122" s="546"/>
      <c r="BL122" s="546"/>
      <c r="BM122" s="546"/>
      <c r="BN122" s="546"/>
      <c r="BO122" s="557">
        <v>3</v>
      </c>
      <c r="BP122" s="547">
        <f t="shared" si="8"/>
        <v>61</v>
      </c>
      <c r="BQ122" s="410">
        <f t="shared" si="9"/>
        <v>0</v>
      </c>
      <c r="BR122" s="404"/>
      <c r="BS122" s="405"/>
      <c r="BT122" s="405"/>
      <c r="BU122" s="405"/>
      <c r="BV122" s="405"/>
      <c r="BW122" s="405"/>
      <c r="BX122" s="405"/>
      <c r="BY122" s="405"/>
      <c r="BZ122" s="405"/>
      <c r="CA122" s="405"/>
      <c r="CB122" s="405"/>
      <c r="CC122" s="405"/>
      <c r="CD122" s="405"/>
      <c r="CE122" s="405"/>
      <c r="CF122" s="405"/>
      <c r="CG122" s="405"/>
      <c r="CH122" s="405"/>
      <c r="CI122" s="405"/>
      <c r="CJ122" s="405"/>
      <c r="CK122" s="405"/>
      <c r="CL122" s="405"/>
      <c r="CM122" s="405"/>
      <c r="CN122" s="405"/>
      <c r="CO122" s="405"/>
      <c r="CP122" s="408"/>
      <c r="CQ122" s="408"/>
    </row>
    <row r="123" spans="1:95" s="120" customFormat="1" ht="13.5" customHeight="1" x14ac:dyDescent="0.2">
      <c r="A123" s="118">
        <v>58</v>
      </c>
      <c r="B123" s="124" t="s">
        <v>41</v>
      </c>
      <c r="C123" s="350" t="s">
        <v>173</v>
      </c>
      <c r="D123" s="552"/>
      <c r="E123" s="556">
        <v>4</v>
      </c>
      <c r="F123" s="549"/>
      <c r="G123" s="549"/>
      <c r="H123" s="549"/>
      <c r="I123" s="549"/>
      <c r="J123" s="549"/>
      <c r="K123" s="549"/>
      <c r="L123" s="556">
        <v>3</v>
      </c>
      <c r="M123" s="556">
        <v>12</v>
      </c>
      <c r="N123" s="556">
        <v>8</v>
      </c>
      <c r="O123" s="549"/>
      <c r="P123" s="549"/>
      <c r="Q123" s="549"/>
      <c r="R123" s="549"/>
      <c r="S123" s="556">
        <v>1</v>
      </c>
      <c r="T123" s="556">
        <v>24</v>
      </c>
      <c r="U123" s="556">
        <v>1</v>
      </c>
      <c r="V123" s="549"/>
      <c r="W123" s="549"/>
      <c r="X123" s="549"/>
      <c r="Y123" s="549"/>
      <c r="Z123" s="556">
        <v>6</v>
      </c>
      <c r="AA123" s="549"/>
      <c r="AB123" s="549"/>
      <c r="AC123" s="549"/>
      <c r="AD123" s="549"/>
      <c r="AE123" s="549"/>
      <c r="AF123" s="549"/>
      <c r="AG123" s="556">
        <v>1</v>
      </c>
      <c r="AH123" s="549"/>
      <c r="AI123" s="549"/>
      <c r="AJ123" s="549"/>
      <c r="AK123" s="549"/>
      <c r="AL123" s="549"/>
      <c r="AM123" s="549"/>
      <c r="AN123" s="549"/>
      <c r="AO123" s="549"/>
      <c r="AP123" s="549"/>
      <c r="AQ123" s="549"/>
      <c r="AR123" s="556">
        <v>41</v>
      </c>
      <c r="AS123" s="549"/>
      <c r="AT123" s="556">
        <v>1</v>
      </c>
      <c r="AU123" s="549"/>
      <c r="AV123" s="549"/>
      <c r="AW123" s="549"/>
      <c r="AX123" s="549"/>
      <c r="AY123" s="549"/>
      <c r="AZ123" s="549"/>
      <c r="BA123" s="563"/>
      <c r="BB123" s="614">
        <v>2</v>
      </c>
      <c r="BC123" s="553"/>
      <c r="BD123" s="556">
        <v>1</v>
      </c>
      <c r="BE123" s="549"/>
      <c r="BF123" s="549"/>
      <c r="BG123" s="549"/>
      <c r="BH123" s="549"/>
      <c r="BI123" s="556">
        <v>6</v>
      </c>
      <c r="BJ123" s="556">
        <v>10</v>
      </c>
      <c r="BK123" s="549"/>
      <c r="BL123" s="549"/>
      <c r="BM123" s="549"/>
      <c r="BN123" s="549"/>
      <c r="BO123" s="549"/>
      <c r="BP123" s="550">
        <f t="shared" si="8"/>
        <v>121</v>
      </c>
      <c r="BQ123" s="424">
        <f t="shared" si="6"/>
        <v>0</v>
      </c>
      <c r="BR123" s="404"/>
      <c r="BS123" s="405"/>
      <c r="BT123" s="405"/>
      <c r="BU123" s="405"/>
      <c r="BV123" s="405"/>
      <c r="BW123" s="405"/>
      <c r="BX123" s="405"/>
      <c r="BY123" s="405"/>
      <c r="BZ123" s="405"/>
      <c r="CA123" s="405"/>
      <c r="CB123" s="405"/>
      <c r="CC123" s="405"/>
      <c r="CD123" s="405"/>
      <c r="CE123" s="405"/>
      <c r="CF123" s="405"/>
      <c r="CG123" s="405"/>
      <c r="CH123" s="405"/>
      <c r="CI123" s="405"/>
      <c r="CJ123" s="405"/>
      <c r="CK123" s="405"/>
      <c r="CL123" s="405"/>
      <c r="CM123" s="405"/>
      <c r="CN123" s="405"/>
      <c r="CO123" s="405"/>
      <c r="CP123" s="406"/>
      <c r="CQ123" s="406"/>
    </row>
    <row r="124" spans="1:95" s="123" customFormat="1" ht="13.5" customHeight="1" x14ac:dyDescent="0.2">
      <c r="A124" s="125"/>
      <c r="B124" s="122"/>
      <c r="C124" s="349" t="s">
        <v>174</v>
      </c>
      <c r="D124" s="545"/>
      <c r="E124" s="546"/>
      <c r="F124" s="546"/>
      <c r="G124" s="546"/>
      <c r="H124" s="546"/>
      <c r="I124" s="546"/>
      <c r="J124" s="546"/>
      <c r="K124" s="546"/>
      <c r="L124" s="546"/>
      <c r="M124" s="557">
        <v>5</v>
      </c>
      <c r="N124" s="557">
        <v>5</v>
      </c>
      <c r="O124" s="546"/>
      <c r="P124" s="546"/>
      <c r="Q124" s="546"/>
      <c r="R124" s="546"/>
      <c r="S124" s="546"/>
      <c r="T124" s="557">
        <v>18</v>
      </c>
      <c r="U124" s="546"/>
      <c r="V124" s="546"/>
      <c r="W124" s="546"/>
      <c r="X124" s="546"/>
      <c r="Y124" s="546"/>
      <c r="Z124" s="557">
        <v>2</v>
      </c>
      <c r="AA124" s="546"/>
      <c r="AB124" s="546"/>
      <c r="AC124" s="546"/>
      <c r="AD124" s="557">
        <v>1</v>
      </c>
      <c r="AE124" s="546"/>
      <c r="AF124" s="546"/>
      <c r="AG124" s="557">
        <v>1</v>
      </c>
      <c r="AH124" s="546"/>
      <c r="AI124" s="546"/>
      <c r="AJ124" s="546"/>
      <c r="AK124" s="546"/>
      <c r="AL124" s="546"/>
      <c r="AM124" s="546"/>
      <c r="AN124" s="546"/>
      <c r="AO124" s="546"/>
      <c r="AP124" s="546"/>
      <c r="AQ124" s="546"/>
      <c r="AR124" s="557">
        <v>13</v>
      </c>
      <c r="AS124" s="546"/>
      <c r="AT124" s="546"/>
      <c r="AU124" s="546"/>
      <c r="AV124" s="546"/>
      <c r="AW124" s="546"/>
      <c r="AX124" s="546"/>
      <c r="AY124" s="546"/>
      <c r="AZ124" s="546"/>
      <c r="BA124" s="564"/>
      <c r="BB124" s="564"/>
      <c r="BC124" s="554"/>
      <c r="BD124" s="557">
        <v>6</v>
      </c>
      <c r="BE124" s="546"/>
      <c r="BF124" s="546"/>
      <c r="BG124" s="546"/>
      <c r="BH124" s="546"/>
      <c r="BI124" s="557">
        <v>6</v>
      </c>
      <c r="BJ124" s="546"/>
      <c r="BK124" s="546"/>
      <c r="BL124" s="546"/>
      <c r="BM124" s="546"/>
      <c r="BN124" s="546"/>
      <c r="BO124" s="546"/>
      <c r="BP124" s="547">
        <f t="shared" si="8"/>
        <v>57</v>
      </c>
      <c r="BQ124" s="425">
        <f t="shared" si="6"/>
        <v>0</v>
      </c>
      <c r="BR124" s="404"/>
      <c r="BS124" s="405"/>
      <c r="BT124" s="405"/>
      <c r="BU124" s="405"/>
      <c r="BV124" s="405"/>
      <c r="BW124" s="405"/>
      <c r="BX124" s="405"/>
      <c r="BY124" s="405"/>
      <c r="BZ124" s="405"/>
      <c r="CA124" s="405"/>
      <c r="CB124" s="405"/>
      <c r="CC124" s="405"/>
      <c r="CD124" s="405"/>
      <c r="CE124" s="405"/>
      <c r="CF124" s="405"/>
      <c r="CG124" s="405"/>
      <c r="CH124" s="405"/>
      <c r="CI124" s="405"/>
      <c r="CJ124" s="405"/>
      <c r="CK124" s="405"/>
      <c r="CL124" s="405"/>
      <c r="CM124" s="405"/>
      <c r="CN124" s="405"/>
      <c r="CO124" s="405"/>
      <c r="CP124" s="408"/>
      <c r="CQ124" s="408"/>
    </row>
    <row r="125" spans="1:95" s="120" customFormat="1" ht="13.5" customHeight="1" x14ac:dyDescent="0.2">
      <c r="A125" s="118">
        <v>59</v>
      </c>
      <c r="B125" s="124" t="s">
        <v>42</v>
      </c>
      <c r="C125" s="350" t="s">
        <v>175</v>
      </c>
      <c r="D125" s="552"/>
      <c r="E125" s="549"/>
      <c r="F125" s="549"/>
      <c r="G125" s="549"/>
      <c r="H125" s="549"/>
      <c r="I125" s="549"/>
      <c r="J125" s="549"/>
      <c r="K125" s="549"/>
      <c r="L125" s="549"/>
      <c r="M125" s="549"/>
      <c r="N125" s="549"/>
      <c r="O125" s="549"/>
      <c r="P125" s="549"/>
      <c r="Q125" s="549"/>
      <c r="R125" s="549"/>
      <c r="S125" s="549"/>
      <c r="T125" s="549"/>
      <c r="U125" s="549"/>
      <c r="V125" s="549"/>
      <c r="W125" s="549"/>
      <c r="X125" s="549"/>
      <c r="Y125" s="549"/>
      <c r="Z125" s="549"/>
      <c r="AA125" s="549"/>
      <c r="AB125" s="549"/>
      <c r="AC125" s="549"/>
      <c r="AD125" s="549"/>
      <c r="AE125" s="549"/>
      <c r="AF125" s="549"/>
      <c r="AG125" s="549"/>
      <c r="AH125" s="549"/>
      <c r="AI125" s="549"/>
      <c r="AJ125" s="549"/>
      <c r="AK125" s="549"/>
      <c r="AL125" s="549"/>
      <c r="AM125" s="556">
        <v>1</v>
      </c>
      <c r="AN125" s="549"/>
      <c r="AO125" s="549"/>
      <c r="AP125" s="549"/>
      <c r="AQ125" s="549"/>
      <c r="AR125" s="556">
        <v>1</v>
      </c>
      <c r="AS125" s="549"/>
      <c r="AT125" s="549"/>
      <c r="AU125" s="549"/>
      <c r="AV125" s="549"/>
      <c r="AW125" s="549"/>
      <c r="AX125" s="549"/>
      <c r="AY125" s="549"/>
      <c r="AZ125" s="549"/>
      <c r="BA125" s="549"/>
      <c r="BB125" s="549"/>
      <c r="BC125" s="549"/>
      <c r="BD125" s="553"/>
      <c r="BE125" s="549"/>
      <c r="BF125" s="549"/>
      <c r="BG125" s="549"/>
      <c r="BH125" s="549"/>
      <c r="BI125" s="549"/>
      <c r="BJ125" s="549"/>
      <c r="BK125" s="549"/>
      <c r="BL125" s="549"/>
      <c r="BM125" s="549"/>
      <c r="BN125" s="549"/>
      <c r="BO125" s="549"/>
      <c r="BP125" s="547">
        <f t="shared" si="8"/>
        <v>2</v>
      </c>
      <c r="BQ125" s="424">
        <f t="shared" si="6"/>
        <v>0</v>
      </c>
      <c r="BR125" s="622"/>
      <c r="BS125" s="405"/>
      <c r="BT125" s="405"/>
      <c r="BU125" s="405"/>
      <c r="BV125" s="405"/>
      <c r="BW125" s="405"/>
      <c r="BX125" s="405"/>
      <c r="BY125" s="405"/>
      <c r="BZ125" s="405"/>
      <c r="CA125" s="405"/>
      <c r="CB125" s="405"/>
      <c r="CC125" s="405"/>
      <c r="CD125" s="405"/>
      <c r="CE125" s="405"/>
      <c r="CF125" s="405"/>
      <c r="CG125" s="405"/>
      <c r="CH125" s="405"/>
      <c r="CI125" s="405"/>
      <c r="CJ125" s="405"/>
      <c r="CK125" s="405"/>
      <c r="CL125" s="405"/>
      <c r="CM125" s="405"/>
      <c r="CN125" s="405"/>
      <c r="CO125" s="405"/>
      <c r="CP125" s="406"/>
      <c r="CQ125" s="406"/>
    </row>
    <row r="126" spans="1:95" s="123" customFormat="1" ht="13.5" customHeight="1" x14ac:dyDescent="0.2">
      <c r="A126" s="125"/>
      <c r="B126" s="122"/>
      <c r="C126" s="349"/>
      <c r="D126" s="545"/>
      <c r="E126" s="546"/>
      <c r="F126" s="546"/>
      <c r="G126" s="546"/>
      <c r="H126" s="546"/>
      <c r="I126" s="546"/>
      <c r="J126" s="546"/>
      <c r="K126" s="546"/>
      <c r="L126" s="546"/>
      <c r="M126" s="546"/>
      <c r="N126" s="546"/>
      <c r="O126" s="546"/>
      <c r="P126" s="546"/>
      <c r="Q126" s="546"/>
      <c r="R126" s="546"/>
      <c r="S126" s="546"/>
      <c r="T126" s="546"/>
      <c r="U126" s="546"/>
      <c r="V126" s="546"/>
      <c r="W126" s="546"/>
      <c r="X126" s="546"/>
      <c r="Y126" s="546"/>
      <c r="Z126" s="546"/>
      <c r="AA126" s="546"/>
      <c r="AB126" s="546"/>
      <c r="AC126" s="546"/>
      <c r="AD126" s="546"/>
      <c r="AE126" s="546"/>
      <c r="AF126" s="546"/>
      <c r="AG126" s="546"/>
      <c r="AH126" s="546"/>
      <c r="AI126" s="546"/>
      <c r="AJ126" s="546"/>
      <c r="AK126" s="546"/>
      <c r="AL126" s="546"/>
      <c r="AM126" s="546"/>
      <c r="AN126" s="546"/>
      <c r="AO126" s="546"/>
      <c r="AP126" s="546"/>
      <c r="AQ126" s="546"/>
      <c r="AR126" s="546"/>
      <c r="AS126" s="546"/>
      <c r="AT126" s="546"/>
      <c r="AU126" s="546"/>
      <c r="AV126" s="546"/>
      <c r="AW126" s="546"/>
      <c r="AX126" s="546"/>
      <c r="AY126" s="546"/>
      <c r="AZ126" s="546"/>
      <c r="BA126" s="546"/>
      <c r="BB126" s="546"/>
      <c r="BC126" s="546"/>
      <c r="BD126" s="554"/>
      <c r="BE126" s="546"/>
      <c r="BF126" s="546"/>
      <c r="BG126" s="546"/>
      <c r="BH126" s="546"/>
      <c r="BI126" s="546"/>
      <c r="BJ126" s="546"/>
      <c r="BK126" s="546"/>
      <c r="BL126" s="546"/>
      <c r="BM126" s="546"/>
      <c r="BN126" s="546"/>
      <c r="BO126" s="546"/>
      <c r="BP126" s="547">
        <f>SUM(D126:BO126)</f>
        <v>0</v>
      </c>
      <c r="BQ126" s="425">
        <f t="shared" si="6"/>
        <v>0</v>
      </c>
      <c r="BR126" s="404"/>
      <c r="BS126" s="405"/>
      <c r="BT126" s="405"/>
      <c r="BU126" s="405"/>
      <c r="BV126" s="405"/>
      <c r="BW126" s="405"/>
      <c r="BX126" s="405"/>
      <c r="BY126" s="405"/>
      <c r="BZ126" s="405"/>
      <c r="CA126" s="405"/>
      <c r="CB126" s="405"/>
      <c r="CC126" s="405"/>
      <c r="CD126" s="405"/>
      <c r="CE126" s="405"/>
      <c r="CF126" s="405"/>
      <c r="CG126" s="405"/>
      <c r="CH126" s="405"/>
      <c r="CI126" s="405"/>
      <c r="CJ126" s="405"/>
      <c r="CK126" s="405"/>
      <c r="CL126" s="405"/>
      <c r="CM126" s="405"/>
      <c r="CN126" s="405"/>
      <c r="CO126" s="405"/>
      <c r="CP126" s="408"/>
      <c r="CQ126" s="408"/>
    </row>
    <row r="127" spans="1:95" s="120" customFormat="1" ht="13.5" customHeight="1" x14ac:dyDescent="0.2">
      <c r="A127" s="118">
        <v>60</v>
      </c>
      <c r="B127" s="124" t="s">
        <v>127</v>
      </c>
      <c r="C127" s="350" t="s">
        <v>128</v>
      </c>
      <c r="D127" s="552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549"/>
      <c r="AD127" s="549"/>
      <c r="AE127" s="549"/>
      <c r="AF127" s="549"/>
      <c r="AG127" s="549"/>
      <c r="AH127" s="549"/>
      <c r="AI127" s="549"/>
      <c r="AJ127" s="549"/>
      <c r="AK127" s="549"/>
      <c r="AL127" s="549"/>
      <c r="AM127" s="549"/>
      <c r="AN127" s="549"/>
      <c r="AO127" s="549"/>
      <c r="AP127" s="549"/>
      <c r="AQ127" s="549"/>
      <c r="AR127" s="549"/>
      <c r="AS127" s="549"/>
      <c r="AT127" s="549"/>
      <c r="AU127" s="549"/>
      <c r="AV127" s="549"/>
      <c r="AW127" s="549"/>
      <c r="AX127" s="549"/>
      <c r="AY127" s="549"/>
      <c r="AZ127" s="549"/>
      <c r="BA127" s="549"/>
      <c r="BB127" s="549"/>
      <c r="BC127" s="549"/>
      <c r="BD127" s="549"/>
      <c r="BE127" s="553"/>
      <c r="BF127" s="549"/>
      <c r="BG127" s="549"/>
      <c r="BH127" s="549"/>
      <c r="BI127" s="549"/>
      <c r="BJ127" s="549"/>
      <c r="BK127" s="549"/>
      <c r="BL127" s="549"/>
      <c r="BM127" s="549"/>
      <c r="BN127" s="549"/>
      <c r="BO127" s="549"/>
      <c r="BP127" s="547">
        <f t="shared" ref="BP127:BP130" si="10">SUM(D127:BO127)</f>
        <v>0</v>
      </c>
      <c r="BQ127" s="424">
        <f t="shared" si="6"/>
        <v>0</v>
      </c>
      <c r="BR127" s="622"/>
      <c r="BS127" s="405"/>
      <c r="BT127" s="405"/>
      <c r="BU127" s="405"/>
      <c r="BV127" s="405"/>
      <c r="BW127" s="405"/>
      <c r="BX127" s="405"/>
      <c r="BY127" s="405"/>
      <c r="BZ127" s="405"/>
      <c r="CA127" s="405"/>
      <c r="CB127" s="405"/>
      <c r="CC127" s="405"/>
      <c r="CD127" s="405"/>
      <c r="CE127" s="405"/>
      <c r="CF127" s="405"/>
      <c r="CG127" s="405"/>
      <c r="CH127" s="405"/>
      <c r="CI127" s="405"/>
      <c r="CJ127" s="405"/>
      <c r="CK127" s="405"/>
      <c r="CL127" s="405"/>
      <c r="CM127" s="405"/>
      <c r="CN127" s="405"/>
      <c r="CO127" s="405"/>
      <c r="CP127" s="406"/>
      <c r="CQ127" s="406"/>
    </row>
    <row r="128" spans="1:95" s="123" customFormat="1" ht="13.5" customHeight="1" x14ac:dyDescent="0.2">
      <c r="A128" s="125"/>
      <c r="B128" s="122"/>
      <c r="C128" s="349"/>
      <c r="D128" s="545"/>
      <c r="E128" s="546"/>
      <c r="F128" s="546"/>
      <c r="G128" s="546"/>
      <c r="H128" s="546"/>
      <c r="I128" s="546"/>
      <c r="J128" s="546"/>
      <c r="K128" s="546"/>
      <c r="L128" s="546"/>
      <c r="M128" s="546"/>
      <c r="N128" s="546"/>
      <c r="O128" s="546"/>
      <c r="P128" s="546"/>
      <c r="Q128" s="546"/>
      <c r="R128" s="546"/>
      <c r="S128" s="546"/>
      <c r="T128" s="546"/>
      <c r="U128" s="546"/>
      <c r="V128" s="546"/>
      <c r="W128" s="546"/>
      <c r="X128" s="546"/>
      <c r="Y128" s="546"/>
      <c r="Z128" s="546"/>
      <c r="AA128" s="546"/>
      <c r="AB128" s="546"/>
      <c r="AC128" s="546"/>
      <c r="AD128" s="546"/>
      <c r="AE128" s="546"/>
      <c r="AF128" s="546"/>
      <c r="AG128" s="546"/>
      <c r="AH128" s="546"/>
      <c r="AI128" s="546"/>
      <c r="AJ128" s="546"/>
      <c r="AK128" s="546"/>
      <c r="AL128" s="546"/>
      <c r="AM128" s="546"/>
      <c r="AN128" s="546"/>
      <c r="AO128" s="546"/>
      <c r="AP128" s="546"/>
      <c r="AQ128" s="546"/>
      <c r="AR128" s="546"/>
      <c r="AS128" s="546"/>
      <c r="AT128" s="546"/>
      <c r="AU128" s="546"/>
      <c r="AV128" s="546"/>
      <c r="AW128" s="546"/>
      <c r="AX128" s="546"/>
      <c r="AY128" s="546"/>
      <c r="AZ128" s="546"/>
      <c r="BA128" s="546"/>
      <c r="BB128" s="546"/>
      <c r="BC128" s="546"/>
      <c r="BD128" s="546"/>
      <c r="BE128" s="554"/>
      <c r="BF128" s="546"/>
      <c r="BG128" s="546"/>
      <c r="BH128" s="546"/>
      <c r="BI128" s="546"/>
      <c r="BJ128" s="546"/>
      <c r="BK128" s="546"/>
      <c r="BL128" s="546"/>
      <c r="BM128" s="546"/>
      <c r="BN128" s="546"/>
      <c r="BO128" s="546"/>
      <c r="BP128" s="547">
        <f t="shared" si="10"/>
        <v>0</v>
      </c>
      <c r="BQ128" s="425">
        <f t="shared" si="6"/>
        <v>0</v>
      </c>
      <c r="BR128" s="622"/>
      <c r="BS128" s="405"/>
      <c r="BT128" s="405"/>
      <c r="BU128" s="405"/>
      <c r="BV128" s="405"/>
      <c r="BW128" s="405"/>
      <c r="BX128" s="405"/>
      <c r="BY128" s="405"/>
      <c r="BZ128" s="405"/>
      <c r="CA128" s="405"/>
      <c r="CB128" s="405"/>
      <c r="CC128" s="405"/>
      <c r="CD128" s="405"/>
      <c r="CE128" s="405"/>
      <c r="CF128" s="405"/>
      <c r="CG128" s="405"/>
      <c r="CH128" s="405"/>
      <c r="CI128" s="405"/>
      <c r="CJ128" s="405"/>
      <c r="CK128" s="405"/>
      <c r="CL128" s="405"/>
      <c r="CM128" s="405"/>
      <c r="CN128" s="405"/>
      <c r="CO128" s="405"/>
      <c r="CP128" s="408"/>
      <c r="CQ128" s="408"/>
    </row>
    <row r="129" spans="1:95" s="120" customFormat="1" ht="13.5" customHeight="1" x14ac:dyDescent="0.2">
      <c r="A129" s="118">
        <v>61</v>
      </c>
      <c r="B129" s="124" t="s">
        <v>43</v>
      </c>
      <c r="C129" s="350" t="s">
        <v>109</v>
      </c>
      <c r="D129" s="552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49"/>
      <c r="AD129" s="549"/>
      <c r="AE129" s="549"/>
      <c r="AF129" s="549"/>
      <c r="AG129" s="549"/>
      <c r="AH129" s="549"/>
      <c r="AI129" s="549"/>
      <c r="AJ129" s="549"/>
      <c r="AK129" s="549"/>
      <c r="AL129" s="549"/>
      <c r="AM129" s="549"/>
      <c r="AN129" s="549"/>
      <c r="AO129" s="549"/>
      <c r="AP129" s="549"/>
      <c r="AQ129" s="549"/>
      <c r="AR129" s="549"/>
      <c r="AS129" s="549"/>
      <c r="AT129" s="549"/>
      <c r="AU129" s="549"/>
      <c r="AV129" s="549"/>
      <c r="AW129" s="549"/>
      <c r="AX129" s="549"/>
      <c r="AY129" s="549"/>
      <c r="AZ129" s="549"/>
      <c r="BA129" s="549"/>
      <c r="BB129" s="549"/>
      <c r="BC129" s="549"/>
      <c r="BD129" s="549"/>
      <c r="BE129" s="406"/>
      <c r="BF129" s="553"/>
      <c r="BG129" s="549"/>
      <c r="BH129" s="549"/>
      <c r="BI129" s="549"/>
      <c r="BJ129" s="549"/>
      <c r="BK129" s="549"/>
      <c r="BL129" s="549"/>
      <c r="BM129" s="549"/>
      <c r="BN129" s="549"/>
      <c r="BO129" s="549"/>
      <c r="BP129" s="547">
        <f t="shared" si="10"/>
        <v>0</v>
      </c>
      <c r="BQ129" s="424">
        <f t="shared" si="6"/>
        <v>0</v>
      </c>
      <c r="BR129" s="622"/>
      <c r="BS129" s="405"/>
      <c r="BT129" s="405"/>
      <c r="BU129" s="405"/>
      <c r="BV129" s="405"/>
      <c r="BW129" s="405"/>
      <c r="BX129" s="405"/>
      <c r="BY129" s="405"/>
      <c r="BZ129" s="405"/>
      <c r="CA129" s="405"/>
      <c r="CB129" s="405"/>
      <c r="CC129" s="405"/>
      <c r="CD129" s="405"/>
      <c r="CE129" s="405"/>
      <c r="CF129" s="405"/>
      <c r="CG129" s="405"/>
      <c r="CH129" s="405"/>
      <c r="CI129" s="405"/>
      <c r="CJ129" s="405"/>
      <c r="CK129" s="405"/>
      <c r="CL129" s="405"/>
      <c r="CM129" s="405"/>
      <c r="CN129" s="405"/>
      <c r="CO129" s="405"/>
      <c r="CP129" s="406"/>
      <c r="CQ129" s="406"/>
    </row>
    <row r="130" spans="1:95" s="123" customFormat="1" ht="13.5" customHeight="1" x14ac:dyDescent="0.2">
      <c r="A130" s="125"/>
      <c r="B130" s="122"/>
      <c r="C130" s="355" t="s">
        <v>44</v>
      </c>
      <c r="D130" s="545"/>
      <c r="E130" s="546"/>
      <c r="F130" s="546"/>
      <c r="G130" s="546"/>
      <c r="H130" s="546"/>
      <c r="I130" s="546"/>
      <c r="J130" s="546"/>
      <c r="K130" s="546"/>
      <c r="L130" s="546"/>
      <c r="M130" s="546"/>
      <c r="N130" s="546"/>
      <c r="O130" s="546"/>
      <c r="P130" s="546"/>
      <c r="Q130" s="546"/>
      <c r="R130" s="546"/>
      <c r="S130" s="546"/>
      <c r="T130" s="546"/>
      <c r="U130" s="546"/>
      <c r="V130" s="546"/>
      <c r="W130" s="546"/>
      <c r="X130" s="546"/>
      <c r="Y130" s="546"/>
      <c r="Z130" s="546"/>
      <c r="AA130" s="546"/>
      <c r="AB130" s="546"/>
      <c r="AC130" s="546"/>
      <c r="AD130" s="546"/>
      <c r="AE130" s="546"/>
      <c r="AF130" s="546"/>
      <c r="AG130" s="546"/>
      <c r="AH130" s="546"/>
      <c r="AI130" s="546"/>
      <c r="AJ130" s="546"/>
      <c r="AK130" s="546"/>
      <c r="AL130" s="546"/>
      <c r="AM130" s="546"/>
      <c r="AN130" s="546"/>
      <c r="AO130" s="546"/>
      <c r="AP130" s="546"/>
      <c r="AQ130" s="546"/>
      <c r="AR130" s="546"/>
      <c r="AS130" s="546"/>
      <c r="AT130" s="546"/>
      <c r="AU130" s="546"/>
      <c r="AV130" s="546"/>
      <c r="AW130" s="546"/>
      <c r="AX130" s="546"/>
      <c r="AY130" s="546"/>
      <c r="AZ130" s="546"/>
      <c r="BA130" s="546"/>
      <c r="BB130" s="546"/>
      <c r="BC130" s="546"/>
      <c r="BD130" s="546"/>
      <c r="BE130" s="408"/>
      <c r="BF130" s="554"/>
      <c r="BG130" s="546"/>
      <c r="BH130" s="546"/>
      <c r="BI130" s="546"/>
      <c r="BJ130" s="546"/>
      <c r="BK130" s="546"/>
      <c r="BL130" s="546"/>
      <c r="BM130" s="546"/>
      <c r="BN130" s="546"/>
      <c r="BO130" s="546"/>
      <c r="BP130" s="547">
        <f t="shared" si="10"/>
        <v>0</v>
      </c>
      <c r="BQ130" s="425">
        <f t="shared" si="6"/>
        <v>0</v>
      </c>
      <c r="BR130" s="622"/>
      <c r="BS130" s="405"/>
      <c r="BT130" s="405"/>
      <c r="BU130" s="405"/>
      <c r="BV130" s="405"/>
      <c r="BW130" s="405"/>
      <c r="BX130" s="405"/>
      <c r="BY130" s="405"/>
      <c r="BZ130" s="405"/>
      <c r="CA130" s="405"/>
      <c r="CB130" s="405"/>
      <c r="CC130" s="405"/>
      <c r="CD130" s="405"/>
      <c r="CE130" s="405"/>
      <c r="CF130" s="405"/>
      <c r="CG130" s="405"/>
      <c r="CH130" s="405"/>
      <c r="CI130" s="405"/>
      <c r="CJ130" s="405"/>
      <c r="CK130" s="405"/>
      <c r="CL130" s="405"/>
      <c r="CM130" s="405"/>
      <c r="CN130" s="405"/>
      <c r="CO130" s="405"/>
      <c r="CP130" s="408"/>
      <c r="CQ130" s="408"/>
    </row>
    <row r="131" spans="1:95" s="120" customFormat="1" ht="13.5" customHeight="1" x14ac:dyDescent="0.2">
      <c r="A131" s="118">
        <v>62</v>
      </c>
      <c r="B131" s="119" t="s">
        <v>45</v>
      </c>
      <c r="C131" s="348" t="s">
        <v>176</v>
      </c>
      <c r="D131" s="552"/>
      <c r="E131" s="549"/>
      <c r="F131" s="549"/>
      <c r="G131" s="549"/>
      <c r="H131" s="549"/>
      <c r="I131" s="549"/>
      <c r="J131" s="549"/>
      <c r="K131" s="549"/>
      <c r="L131" s="549"/>
      <c r="M131" s="549"/>
      <c r="N131" s="549"/>
      <c r="O131" s="549"/>
      <c r="P131" s="549"/>
      <c r="Q131" s="549"/>
      <c r="R131" s="549"/>
      <c r="S131" s="556">
        <v>3</v>
      </c>
      <c r="T131" s="549"/>
      <c r="U131" s="549"/>
      <c r="V131" s="549"/>
      <c r="W131" s="549"/>
      <c r="X131" s="549"/>
      <c r="Y131" s="549"/>
      <c r="Z131" s="549"/>
      <c r="AA131" s="549"/>
      <c r="AB131" s="549"/>
      <c r="AC131" s="549"/>
      <c r="AD131" s="549"/>
      <c r="AE131" s="549"/>
      <c r="AF131" s="549"/>
      <c r="AG131" s="549"/>
      <c r="AH131" s="549"/>
      <c r="AI131" s="549"/>
      <c r="AJ131" s="549"/>
      <c r="AK131" s="549"/>
      <c r="AL131" s="549"/>
      <c r="AM131" s="549"/>
      <c r="AN131" s="549"/>
      <c r="AO131" s="549"/>
      <c r="AP131" s="549"/>
      <c r="AQ131" s="549"/>
      <c r="AR131" s="549"/>
      <c r="AS131" s="549"/>
      <c r="AT131" s="549"/>
      <c r="AU131" s="549"/>
      <c r="AV131" s="549"/>
      <c r="AW131" s="549"/>
      <c r="AX131" s="549"/>
      <c r="AY131" s="549"/>
      <c r="AZ131" s="549"/>
      <c r="BA131" s="549"/>
      <c r="BB131" s="549"/>
      <c r="BC131" s="549"/>
      <c r="BD131" s="549"/>
      <c r="BE131" s="549"/>
      <c r="BF131" s="406"/>
      <c r="BG131" s="609"/>
      <c r="BH131" s="549"/>
      <c r="BI131" s="549"/>
      <c r="BJ131" s="549"/>
      <c r="BK131" s="549"/>
      <c r="BL131" s="549"/>
      <c r="BM131" s="549"/>
      <c r="BN131" s="549"/>
      <c r="BO131" s="549"/>
      <c r="BP131" s="550">
        <f>SUM(D131:BO131)</f>
        <v>3</v>
      </c>
      <c r="BQ131" s="424">
        <f t="shared" si="6"/>
        <v>0</v>
      </c>
      <c r="BR131" s="404"/>
      <c r="BS131" s="405"/>
      <c r="BT131" s="405"/>
      <c r="BU131" s="405"/>
      <c r="BV131" s="405"/>
      <c r="BW131" s="405"/>
      <c r="BX131" s="405"/>
      <c r="BY131" s="405"/>
      <c r="BZ131" s="405"/>
      <c r="CA131" s="405"/>
      <c r="CB131" s="405"/>
      <c r="CC131" s="405"/>
      <c r="CD131" s="405"/>
      <c r="CE131" s="405"/>
      <c r="CF131" s="405"/>
      <c r="CG131" s="405"/>
      <c r="CH131" s="405"/>
      <c r="CI131" s="405"/>
      <c r="CJ131" s="405"/>
      <c r="CK131" s="405"/>
      <c r="CL131" s="405"/>
      <c r="CM131" s="405"/>
      <c r="CN131" s="405"/>
      <c r="CO131" s="405"/>
      <c r="CP131" s="406"/>
      <c r="CQ131" s="406"/>
    </row>
    <row r="132" spans="1:95" s="123" customFormat="1" ht="13.5" customHeight="1" x14ac:dyDescent="0.2">
      <c r="B132" s="122"/>
      <c r="C132" s="349" t="s">
        <v>46</v>
      </c>
      <c r="D132" s="545"/>
      <c r="E132" s="546"/>
      <c r="F132" s="546"/>
      <c r="G132" s="546"/>
      <c r="H132" s="546"/>
      <c r="I132" s="546"/>
      <c r="J132" s="546"/>
      <c r="K132" s="546"/>
      <c r="L132" s="546"/>
      <c r="M132" s="546"/>
      <c r="N132" s="546"/>
      <c r="O132" s="546"/>
      <c r="P132" s="546"/>
      <c r="Q132" s="546"/>
      <c r="R132" s="546"/>
      <c r="S132" s="557">
        <v>3</v>
      </c>
      <c r="T132" s="546"/>
      <c r="U132" s="546"/>
      <c r="V132" s="546"/>
      <c r="W132" s="546"/>
      <c r="X132" s="546"/>
      <c r="Y132" s="546"/>
      <c r="Z132" s="546"/>
      <c r="AA132" s="546"/>
      <c r="AB132" s="546"/>
      <c r="AC132" s="546"/>
      <c r="AD132" s="546"/>
      <c r="AE132" s="546"/>
      <c r="AF132" s="546"/>
      <c r="AG132" s="546"/>
      <c r="AH132" s="546"/>
      <c r="AI132" s="546"/>
      <c r="AJ132" s="546"/>
      <c r="AK132" s="546"/>
      <c r="AL132" s="546"/>
      <c r="AM132" s="546"/>
      <c r="AN132" s="546"/>
      <c r="AO132" s="546"/>
      <c r="AP132" s="546"/>
      <c r="AQ132" s="546"/>
      <c r="AR132" s="546"/>
      <c r="AS132" s="546"/>
      <c r="AT132" s="546"/>
      <c r="AU132" s="546"/>
      <c r="AV132" s="546"/>
      <c r="AW132" s="546"/>
      <c r="AX132" s="546"/>
      <c r="AY132" s="546"/>
      <c r="AZ132" s="546"/>
      <c r="BA132" s="546"/>
      <c r="BB132" s="546"/>
      <c r="BC132" s="546"/>
      <c r="BD132" s="546"/>
      <c r="BE132" s="546"/>
      <c r="BF132" s="408"/>
      <c r="BG132" s="610"/>
      <c r="BH132" s="546"/>
      <c r="BI132" s="546"/>
      <c r="BJ132" s="546"/>
      <c r="BK132" s="546"/>
      <c r="BL132" s="546"/>
      <c r="BM132" s="546"/>
      <c r="BN132" s="546"/>
      <c r="BO132" s="546"/>
      <c r="BP132" s="547">
        <f>SUM(D132:BO132)</f>
        <v>3</v>
      </c>
      <c r="BQ132" s="425">
        <f t="shared" si="6"/>
        <v>0</v>
      </c>
      <c r="BR132" s="404"/>
      <c r="BS132" s="405"/>
      <c r="BT132" s="405"/>
      <c r="BU132" s="405"/>
      <c r="BV132" s="405"/>
      <c r="BW132" s="405"/>
      <c r="BX132" s="405"/>
      <c r="BY132" s="405"/>
      <c r="BZ132" s="405"/>
      <c r="CA132" s="405"/>
      <c r="CB132" s="405"/>
      <c r="CC132" s="405"/>
      <c r="CD132" s="405"/>
      <c r="CE132" s="405"/>
      <c r="CF132" s="405"/>
      <c r="CG132" s="405"/>
      <c r="CH132" s="405"/>
      <c r="CI132" s="405"/>
      <c r="CJ132" s="405"/>
      <c r="CK132" s="405"/>
      <c r="CL132" s="405"/>
      <c r="CM132" s="405"/>
      <c r="CN132" s="405"/>
      <c r="CO132" s="405"/>
      <c r="CP132" s="408"/>
      <c r="CQ132" s="408"/>
    </row>
    <row r="133" spans="1:95" s="120" customFormat="1" ht="13.5" customHeight="1" x14ac:dyDescent="0.2">
      <c r="A133" s="120">
        <v>63</v>
      </c>
      <c r="B133" s="124" t="s">
        <v>65</v>
      </c>
      <c r="C133" s="350" t="s">
        <v>111</v>
      </c>
      <c r="D133" s="552"/>
      <c r="E133" s="549"/>
      <c r="F133" s="549"/>
      <c r="G133" s="549"/>
      <c r="H133" s="549"/>
      <c r="I133" s="549"/>
      <c r="J133" s="549"/>
      <c r="K133" s="549"/>
      <c r="L133" s="549"/>
      <c r="M133" s="549"/>
      <c r="N133" s="549"/>
      <c r="O133" s="549"/>
      <c r="P133" s="549"/>
      <c r="Q133" s="549"/>
      <c r="R133" s="549"/>
      <c r="S133" s="549"/>
      <c r="T133" s="549"/>
      <c r="U133" s="549"/>
      <c r="V133" s="549"/>
      <c r="W133" s="549"/>
      <c r="X133" s="549"/>
      <c r="Y133" s="549"/>
      <c r="Z133" s="549"/>
      <c r="AA133" s="549"/>
      <c r="AB133" s="549"/>
      <c r="AC133" s="549"/>
      <c r="AD133" s="549"/>
      <c r="AE133" s="549"/>
      <c r="AF133" s="549"/>
      <c r="AG133" s="549"/>
      <c r="AH133" s="549"/>
      <c r="AI133" s="549"/>
      <c r="AJ133" s="549"/>
      <c r="AK133" s="549"/>
      <c r="AL133" s="549"/>
      <c r="AM133" s="549"/>
      <c r="AN133" s="549"/>
      <c r="AO133" s="549"/>
      <c r="AP133" s="549"/>
      <c r="AQ133" s="549"/>
      <c r="AR133" s="549"/>
      <c r="AS133" s="549"/>
      <c r="AT133" s="549"/>
      <c r="AU133" s="549"/>
      <c r="AV133" s="549"/>
      <c r="AW133" s="549"/>
      <c r="AX133" s="549"/>
      <c r="AY133" s="549"/>
      <c r="AZ133" s="549"/>
      <c r="BA133" s="549"/>
      <c r="BB133" s="549"/>
      <c r="BC133" s="549"/>
      <c r="BD133" s="549"/>
      <c r="BE133" s="549"/>
      <c r="BF133" s="549"/>
      <c r="BG133" s="549"/>
      <c r="BH133" s="549"/>
      <c r="BI133" s="549"/>
      <c r="BJ133" s="549"/>
      <c r="BK133" s="549"/>
      <c r="BL133" s="549"/>
      <c r="BM133" s="549"/>
      <c r="BN133" s="549"/>
      <c r="BO133" s="549"/>
      <c r="BP133" s="547">
        <f t="shared" ref="BP133:BP134" si="11">SUM(D133:BO133)</f>
        <v>0</v>
      </c>
      <c r="BQ133" s="424">
        <f t="shared" si="6"/>
        <v>0</v>
      </c>
      <c r="BR133" s="622"/>
      <c r="BS133" s="405"/>
      <c r="BT133" s="405"/>
      <c r="BU133" s="405"/>
      <c r="BV133" s="405"/>
      <c r="BW133" s="405"/>
      <c r="BX133" s="405"/>
      <c r="BY133" s="405"/>
      <c r="BZ133" s="405"/>
      <c r="CA133" s="405"/>
      <c r="CB133" s="405"/>
      <c r="CC133" s="405"/>
      <c r="CD133" s="405"/>
      <c r="CE133" s="405"/>
      <c r="CF133" s="405"/>
      <c r="CG133" s="405"/>
      <c r="CH133" s="405"/>
      <c r="CI133" s="405"/>
      <c r="CJ133" s="405"/>
      <c r="CK133" s="405"/>
      <c r="CL133" s="405"/>
      <c r="CM133" s="405"/>
      <c r="CN133" s="405"/>
      <c r="CO133" s="405"/>
      <c r="CP133" s="406"/>
      <c r="CQ133" s="406"/>
    </row>
    <row r="134" spans="1:95" s="123" customFormat="1" ht="13.5" customHeight="1" x14ac:dyDescent="0.2">
      <c r="B134" s="122"/>
      <c r="C134" s="349"/>
      <c r="D134" s="545"/>
      <c r="E134" s="546"/>
      <c r="F134" s="546"/>
      <c r="G134" s="546"/>
      <c r="H134" s="546"/>
      <c r="I134" s="546"/>
      <c r="J134" s="546"/>
      <c r="K134" s="546"/>
      <c r="L134" s="546"/>
      <c r="M134" s="546"/>
      <c r="N134" s="546"/>
      <c r="O134" s="546"/>
      <c r="P134" s="546"/>
      <c r="Q134" s="546"/>
      <c r="R134" s="546"/>
      <c r="S134" s="546"/>
      <c r="T134" s="546"/>
      <c r="U134" s="546"/>
      <c r="V134" s="546"/>
      <c r="W134" s="546"/>
      <c r="X134" s="546"/>
      <c r="Y134" s="546"/>
      <c r="Z134" s="546"/>
      <c r="AA134" s="546"/>
      <c r="AB134" s="546"/>
      <c r="AC134" s="546"/>
      <c r="AD134" s="546"/>
      <c r="AE134" s="546"/>
      <c r="AF134" s="546"/>
      <c r="AG134" s="546"/>
      <c r="AH134" s="546"/>
      <c r="AI134" s="546"/>
      <c r="AJ134" s="546"/>
      <c r="AK134" s="546"/>
      <c r="AL134" s="546"/>
      <c r="AM134" s="546"/>
      <c r="AN134" s="546"/>
      <c r="AO134" s="546"/>
      <c r="AP134" s="546"/>
      <c r="AQ134" s="546"/>
      <c r="AR134" s="546"/>
      <c r="AS134" s="546"/>
      <c r="AT134" s="546"/>
      <c r="AU134" s="546"/>
      <c r="AV134" s="546"/>
      <c r="AW134" s="546"/>
      <c r="AX134" s="546"/>
      <c r="AY134" s="546"/>
      <c r="AZ134" s="546"/>
      <c r="BA134" s="546"/>
      <c r="BB134" s="546"/>
      <c r="BC134" s="546"/>
      <c r="BD134" s="546"/>
      <c r="BE134" s="546"/>
      <c r="BF134" s="546"/>
      <c r="BG134" s="546"/>
      <c r="BH134" s="546"/>
      <c r="BI134" s="546"/>
      <c r="BJ134" s="546"/>
      <c r="BK134" s="546"/>
      <c r="BL134" s="546"/>
      <c r="BM134" s="546"/>
      <c r="BN134" s="546"/>
      <c r="BO134" s="546"/>
      <c r="BP134" s="547">
        <f t="shared" si="11"/>
        <v>0</v>
      </c>
      <c r="BQ134" s="425">
        <f t="shared" si="6"/>
        <v>0</v>
      </c>
      <c r="BR134" s="622"/>
      <c r="BS134" s="405"/>
      <c r="BT134" s="405"/>
      <c r="BU134" s="405"/>
      <c r="BV134" s="405"/>
      <c r="BW134" s="405"/>
      <c r="BX134" s="405"/>
      <c r="BY134" s="405"/>
      <c r="BZ134" s="405"/>
      <c r="CA134" s="405"/>
      <c r="CB134" s="405"/>
      <c r="CC134" s="405"/>
      <c r="CD134" s="405"/>
      <c r="CE134" s="405"/>
      <c r="CF134" s="405"/>
      <c r="CG134" s="405"/>
      <c r="CH134" s="405"/>
      <c r="CI134" s="405"/>
      <c r="CJ134" s="405"/>
      <c r="CK134" s="405"/>
      <c r="CL134" s="405"/>
      <c r="CM134" s="405"/>
      <c r="CN134" s="405"/>
      <c r="CO134" s="405"/>
      <c r="CP134" s="408"/>
      <c r="CQ134" s="408"/>
    </row>
    <row r="135" spans="1:95" s="120" customFormat="1" ht="13.5" customHeight="1" x14ac:dyDescent="0.2">
      <c r="A135" s="120">
        <v>64</v>
      </c>
      <c r="B135" s="124" t="s">
        <v>138</v>
      </c>
      <c r="C135" s="350" t="s">
        <v>238</v>
      </c>
      <c r="D135" s="552"/>
      <c r="E135" s="556">
        <v>1</v>
      </c>
      <c r="F135" s="556">
        <v>5</v>
      </c>
      <c r="G135" s="549"/>
      <c r="H135" s="549"/>
      <c r="I135" s="549"/>
      <c r="J135" s="549"/>
      <c r="K135" s="549"/>
      <c r="L135" s="549"/>
      <c r="M135" s="549"/>
      <c r="N135" s="549"/>
      <c r="O135" s="549"/>
      <c r="P135" s="549"/>
      <c r="Q135" s="549"/>
      <c r="R135" s="549"/>
      <c r="S135" s="549"/>
      <c r="T135" s="556">
        <v>2</v>
      </c>
      <c r="U135" s="549"/>
      <c r="V135" s="549"/>
      <c r="W135" s="549"/>
      <c r="X135" s="556">
        <v>19</v>
      </c>
      <c r="Y135" s="549"/>
      <c r="Z135" s="556">
        <v>14</v>
      </c>
      <c r="AA135" s="549"/>
      <c r="AB135" s="549"/>
      <c r="AC135" s="549"/>
      <c r="AD135" s="549"/>
      <c r="AE135" s="549"/>
      <c r="AF135" s="549"/>
      <c r="AG135" s="556">
        <v>9</v>
      </c>
      <c r="AH135" s="549"/>
      <c r="AI135" s="549"/>
      <c r="AJ135" s="549"/>
      <c r="AK135" s="549"/>
      <c r="AL135" s="549"/>
      <c r="AM135" s="549"/>
      <c r="AN135" s="549"/>
      <c r="AO135" s="549"/>
      <c r="AP135" s="549"/>
      <c r="AQ135" s="549"/>
      <c r="AR135" s="556">
        <v>20</v>
      </c>
      <c r="AS135" s="549"/>
      <c r="AT135" s="556">
        <v>1</v>
      </c>
      <c r="AU135" s="556">
        <v>1</v>
      </c>
      <c r="AV135" s="549"/>
      <c r="AW135" s="549"/>
      <c r="AX135" s="549"/>
      <c r="AY135" s="549"/>
      <c r="AZ135" s="549"/>
      <c r="BA135" s="549"/>
      <c r="BB135" s="549"/>
      <c r="BC135" s="549"/>
      <c r="BD135" s="549"/>
      <c r="BE135" s="549"/>
      <c r="BF135" s="549"/>
      <c r="BG135" s="563"/>
      <c r="BH135" s="565"/>
      <c r="BI135" s="549"/>
      <c r="BJ135" s="556">
        <v>30</v>
      </c>
      <c r="BK135" s="549"/>
      <c r="BL135" s="549"/>
      <c r="BM135" s="549"/>
      <c r="BN135" s="549"/>
      <c r="BO135" s="549"/>
      <c r="BP135" s="550">
        <f>SUM(D135:BO135)</f>
        <v>102</v>
      </c>
      <c r="BQ135" s="424">
        <f t="shared" si="6"/>
        <v>0</v>
      </c>
      <c r="BR135" s="404"/>
      <c r="BS135" s="405"/>
      <c r="BT135" s="405"/>
      <c r="BU135" s="405"/>
      <c r="BV135" s="405"/>
      <c r="BW135" s="405"/>
      <c r="BX135" s="405"/>
      <c r="BY135" s="405"/>
      <c r="BZ135" s="405"/>
      <c r="CA135" s="405"/>
      <c r="CB135" s="405"/>
      <c r="CC135" s="405"/>
      <c r="CD135" s="405"/>
      <c r="CE135" s="405"/>
      <c r="CF135" s="405"/>
      <c r="CG135" s="405"/>
      <c r="CH135" s="405"/>
      <c r="CI135" s="405"/>
      <c r="CJ135" s="405"/>
      <c r="CK135" s="405"/>
      <c r="CL135" s="405"/>
      <c r="CM135" s="405"/>
      <c r="CN135" s="405"/>
      <c r="CO135" s="405"/>
      <c r="CP135" s="406"/>
      <c r="CQ135" s="406"/>
    </row>
    <row r="136" spans="1:95" s="123" customFormat="1" ht="13.5" customHeight="1" x14ac:dyDescent="0.2">
      <c r="A136" s="125"/>
      <c r="B136" s="122"/>
      <c r="C136" s="351"/>
      <c r="D136" s="545"/>
      <c r="E136" s="546"/>
      <c r="F136" s="546"/>
      <c r="G136" s="546"/>
      <c r="H136" s="546"/>
      <c r="I136" s="546"/>
      <c r="J136" s="546"/>
      <c r="K136" s="546"/>
      <c r="L136" s="546"/>
      <c r="M136" s="546"/>
      <c r="N136" s="546"/>
      <c r="O136" s="546"/>
      <c r="P136" s="546"/>
      <c r="Q136" s="546"/>
      <c r="R136" s="546"/>
      <c r="S136" s="546"/>
      <c r="T136" s="557">
        <v>1</v>
      </c>
      <c r="U136" s="546"/>
      <c r="V136" s="546"/>
      <c r="W136" s="546"/>
      <c r="X136" s="557">
        <v>7</v>
      </c>
      <c r="Y136" s="546"/>
      <c r="Z136" s="557">
        <v>15</v>
      </c>
      <c r="AA136" s="546"/>
      <c r="AB136" s="546"/>
      <c r="AC136" s="546"/>
      <c r="AD136" s="546"/>
      <c r="AE136" s="546"/>
      <c r="AF136" s="557">
        <v>1</v>
      </c>
      <c r="AG136" s="557">
        <v>3</v>
      </c>
      <c r="AH136" s="546"/>
      <c r="AI136" s="546"/>
      <c r="AJ136" s="546"/>
      <c r="AK136" s="546"/>
      <c r="AL136" s="546"/>
      <c r="AM136" s="546"/>
      <c r="AN136" s="546"/>
      <c r="AO136" s="546"/>
      <c r="AP136" s="546"/>
      <c r="AQ136" s="546"/>
      <c r="AR136" s="557">
        <v>14</v>
      </c>
      <c r="AS136" s="546"/>
      <c r="AT136" s="546"/>
      <c r="AU136" s="546"/>
      <c r="AV136" s="546"/>
      <c r="AW136" s="546"/>
      <c r="AX136" s="546"/>
      <c r="AY136" s="546"/>
      <c r="AZ136" s="546"/>
      <c r="BA136" s="546"/>
      <c r="BB136" s="546"/>
      <c r="BC136" s="546"/>
      <c r="BD136" s="546"/>
      <c r="BE136" s="546"/>
      <c r="BF136" s="546"/>
      <c r="BG136" s="564"/>
      <c r="BH136" s="566"/>
      <c r="BI136" s="546"/>
      <c r="BJ136" s="557">
        <v>2</v>
      </c>
      <c r="BK136" s="546"/>
      <c r="BL136" s="546"/>
      <c r="BM136" s="546"/>
      <c r="BN136" s="557">
        <v>1</v>
      </c>
      <c r="BO136" s="546"/>
      <c r="BP136" s="547">
        <f>SUM(D136:BO136)</f>
        <v>44</v>
      </c>
      <c r="BQ136" s="425">
        <f t="shared" si="6"/>
        <v>0</v>
      </c>
      <c r="BR136" s="404"/>
      <c r="BS136" s="405"/>
      <c r="BT136" s="405"/>
      <c r="BU136" s="405"/>
      <c r="BV136" s="405"/>
      <c r="BW136" s="405"/>
      <c r="BX136" s="405"/>
      <c r="BY136" s="405"/>
      <c r="BZ136" s="405"/>
      <c r="CA136" s="405"/>
      <c r="CB136" s="405"/>
      <c r="CC136" s="405"/>
      <c r="CD136" s="405"/>
      <c r="CE136" s="405"/>
      <c r="CF136" s="405"/>
      <c r="CG136" s="405"/>
      <c r="CH136" s="405"/>
      <c r="CI136" s="405"/>
      <c r="CJ136" s="405"/>
      <c r="CK136" s="405"/>
      <c r="CL136" s="405"/>
      <c r="CM136" s="405"/>
      <c r="CN136" s="405"/>
      <c r="CO136" s="405"/>
      <c r="CP136" s="408"/>
      <c r="CQ136" s="408"/>
    </row>
    <row r="137" spans="1:95" s="120" customFormat="1" ht="13.5" customHeight="1" x14ac:dyDescent="0.2">
      <c r="A137" s="118">
        <v>65</v>
      </c>
      <c r="B137" s="119" t="s">
        <v>57</v>
      </c>
      <c r="C137" s="350" t="s">
        <v>177</v>
      </c>
      <c r="D137" s="552"/>
      <c r="E137" s="549"/>
      <c r="F137" s="549"/>
      <c r="G137" s="549"/>
      <c r="H137" s="549"/>
      <c r="I137" s="549"/>
      <c r="J137" s="549"/>
      <c r="K137" s="549"/>
      <c r="L137" s="549"/>
      <c r="M137" s="549"/>
      <c r="N137" s="549"/>
      <c r="O137" s="549"/>
      <c r="P137" s="549"/>
      <c r="Q137" s="549"/>
      <c r="R137" s="549"/>
      <c r="S137" s="549"/>
      <c r="T137" s="549"/>
      <c r="U137" s="549"/>
      <c r="V137" s="549"/>
      <c r="W137" s="549"/>
      <c r="X137" s="549"/>
      <c r="Y137" s="549"/>
      <c r="Z137" s="549"/>
      <c r="AA137" s="549"/>
      <c r="AB137" s="549"/>
      <c r="AC137" s="549"/>
      <c r="AD137" s="549"/>
      <c r="AE137" s="549"/>
      <c r="AF137" s="549"/>
      <c r="AG137" s="549"/>
      <c r="AH137" s="549"/>
      <c r="AI137" s="549"/>
      <c r="AJ137" s="549"/>
      <c r="AK137" s="549"/>
      <c r="AL137" s="549"/>
      <c r="AM137" s="549"/>
      <c r="AN137" s="549"/>
      <c r="AO137" s="549"/>
      <c r="AP137" s="549"/>
      <c r="AQ137" s="549"/>
      <c r="AR137" s="549"/>
      <c r="AS137" s="549"/>
      <c r="AT137" s="549"/>
      <c r="AU137" s="549"/>
      <c r="AV137" s="549"/>
      <c r="AW137" s="549"/>
      <c r="AX137" s="549"/>
      <c r="AY137" s="549"/>
      <c r="AZ137" s="549"/>
      <c r="BA137" s="549"/>
      <c r="BB137" s="549"/>
      <c r="BC137" s="549"/>
      <c r="BD137" s="549"/>
      <c r="BE137" s="549"/>
      <c r="BF137" s="549"/>
      <c r="BG137" s="549"/>
      <c r="BH137" s="549"/>
      <c r="BI137" s="549"/>
      <c r="BJ137" s="549"/>
      <c r="BK137" s="549"/>
      <c r="BL137" s="549"/>
      <c r="BM137" s="549"/>
      <c r="BN137" s="549"/>
      <c r="BO137" s="549"/>
      <c r="BP137" s="547">
        <f t="shared" ref="BP137:BP138" si="12">SUM(D137:BO137)</f>
        <v>0</v>
      </c>
      <c r="BQ137" s="424">
        <f t="shared" si="6"/>
        <v>0</v>
      </c>
      <c r="BR137" s="622"/>
      <c r="BS137" s="405"/>
      <c r="BT137" s="405"/>
      <c r="BU137" s="405"/>
      <c r="BV137" s="405"/>
      <c r="BW137" s="405"/>
      <c r="BX137" s="405"/>
      <c r="BY137" s="405"/>
      <c r="BZ137" s="405"/>
      <c r="CA137" s="405"/>
      <c r="CB137" s="405"/>
      <c r="CC137" s="405"/>
      <c r="CD137" s="405"/>
      <c r="CE137" s="405"/>
      <c r="CF137" s="405"/>
      <c r="CG137" s="405"/>
      <c r="CH137" s="405"/>
      <c r="CI137" s="405"/>
      <c r="CJ137" s="405"/>
      <c r="CK137" s="405"/>
      <c r="CL137" s="405"/>
      <c r="CM137" s="405"/>
      <c r="CN137" s="405"/>
      <c r="CO137" s="405"/>
      <c r="CP137" s="406"/>
      <c r="CQ137" s="406"/>
    </row>
    <row r="138" spans="1:95" s="123" customFormat="1" ht="13.5" customHeight="1" x14ac:dyDescent="0.2">
      <c r="B138" s="122"/>
      <c r="C138" s="349" t="s">
        <v>266</v>
      </c>
      <c r="D138" s="545"/>
      <c r="E138" s="546"/>
      <c r="F138" s="546"/>
      <c r="G138" s="546"/>
      <c r="H138" s="546"/>
      <c r="I138" s="546"/>
      <c r="J138" s="546"/>
      <c r="K138" s="546"/>
      <c r="L138" s="546"/>
      <c r="M138" s="546"/>
      <c r="N138" s="546"/>
      <c r="O138" s="546"/>
      <c r="P138" s="546"/>
      <c r="Q138" s="546"/>
      <c r="R138" s="546"/>
      <c r="S138" s="546"/>
      <c r="T138" s="546"/>
      <c r="U138" s="546"/>
      <c r="V138" s="546"/>
      <c r="W138" s="546"/>
      <c r="X138" s="546"/>
      <c r="Y138" s="546"/>
      <c r="Z138" s="546"/>
      <c r="AA138" s="546"/>
      <c r="AB138" s="546"/>
      <c r="AC138" s="546"/>
      <c r="AD138" s="546"/>
      <c r="AE138" s="546"/>
      <c r="AF138" s="546"/>
      <c r="AG138" s="546"/>
      <c r="AH138" s="546"/>
      <c r="AI138" s="546"/>
      <c r="AJ138" s="546"/>
      <c r="AK138" s="546"/>
      <c r="AL138" s="546"/>
      <c r="AM138" s="546"/>
      <c r="AN138" s="546"/>
      <c r="AO138" s="546"/>
      <c r="AP138" s="546"/>
      <c r="AQ138" s="546"/>
      <c r="AR138" s="546"/>
      <c r="AS138" s="546"/>
      <c r="AT138" s="546"/>
      <c r="AU138" s="546"/>
      <c r="AV138" s="546"/>
      <c r="AW138" s="546"/>
      <c r="AX138" s="546"/>
      <c r="AY138" s="546"/>
      <c r="AZ138" s="546"/>
      <c r="BA138" s="546"/>
      <c r="BB138" s="546"/>
      <c r="BC138" s="546"/>
      <c r="BD138" s="546"/>
      <c r="BE138" s="546"/>
      <c r="BF138" s="546"/>
      <c r="BG138" s="546"/>
      <c r="BH138" s="546"/>
      <c r="BI138" s="546"/>
      <c r="BJ138" s="546"/>
      <c r="BK138" s="546"/>
      <c r="BL138" s="546"/>
      <c r="BM138" s="546"/>
      <c r="BN138" s="546"/>
      <c r="BO138" s="546"/>
      <c r="BP138" s="547">
        <f t="shared" si="12"/>
        <v>0</v>
      </c>
      <c r="BQ138" s="425">
        <f t="shared" si="6"/>
        <v>0</v>
      </c>
      <c r="BR138" s="622"/>
      <c r="BS138" s="405"/>
      <c r="BT138" s="405"/>
      <c r="BU138" s="405"/>
      <c r="BV138" s="405"/>
      <c r="BW138" s="405"/>
      <c r="BX138" s="405"/>
      <c r="BY138" s="405"/>
      <c r="BZ138" s="405"/>
      <c r="CA138" s="405"/>
      <c r="CB138" s="405"/>
      <c r="CC138" s="405"/>
      <c r="CD138" s="405"/>
      <c r="CE138" s="405"/>
      <c r="CF138" s="405"/>
      <c r="CG138" s="405"/>
      <c r="CH138" s="405"/>
      <c r="CI138" s="405"/>
      <c r="CJ138" s="405"/>
      <c r="CK138" s="405"/>
      <c r="CL138" s="405"/>
      <c r="CM138" s="405"/>
      <c r="CN138" s="405"/>
      <c r="CO138" s="405"/>
      <c r="CP138" s="408"/>
      <c r="CQ138" s="408"/>
    </row>
    <row r="139" spans="1:95" s="120" customFormat="1" ht="13.5" customHeight="1" x14ac:dyDescent="0.2">
      <c r="A139" s="120">
        <v>66</v>
      </c>
      <c r="B139" s="119" t="s">
        <v>47</v>
      </c>
      <c r="C139" s="350" t="s">
        <v>113</v>
      </c>
      <c r="D139" s="552"/>
      <c r="E139" s="556">
        <v>41</v>
      </c>
      <c r="F139" s="549"/>
      <c r="G139" s="549"/>
      <c r="H139" s="556">
        <v>1</v>
      </c>
      <c r="I139" s="556">
        <v>5</v>
      </c>
      <c r="J139" s="549"/>
      <c r="K139" s="549"/>
      <c r="L139" s="549"/>
      <c r="M139" s="556">
        <v>11</v>
      </c>
      <c r="N139" s="556">
        <v>36</v>
      </c>
      <c r="O139" s="549"/>
      <c r="P139" s="549"/>
      <c r="Q139" s="549"/>
      <c r="R139" s="549"/>
      <c r="S139" s="556">
        <v>3</v>
      </c>
      <c r="T139" s="556">
        <v>204</v>
      </c>
      <c r="U139" s="556">
        <v>4</v>
      </c>
      <c r="V139" s="549"/>
      <c r="W139" s="549"/>
      <c r="X139" s="556">
        <v>2</v>
      </c>
      <c r="Y139" s="549"/>
      <c r="Z139" s="556">
        <v>267</v>
      </c>
      <c r="AA139" s="556">
        <v>8</v>
      </c>
      <c r="AB139" s="549"/>
      <c r="AC139" s="556">
        <v>1</v>
      </c>
      <c r="AD139" s="556">
        <v>11</v>
      </c>
      <c r="AE139" s="549"/>
      <c r="AF139" s="556">
        <v>14</v>
      </c>
      <c r="AG139" s="556">
        <v>19</v>
      </c>
      <c r="AH139" s="549"/>
      <c r="AI139" s="549"/>
      <c r="AJ139" s="549"/>
      <c r="AK139" s="549"/>
      <c r="AL139" s="549"/>
      <c r="AM139" s="549"/>
      <c r="AN139" s="549"/>
      <c r="AO139" s="556">
        <v>6</v>
      </c>
      <c r="AP139" s="549"/>
      <c r="AQ139" s="549"/>
      <c r="AR139" s="556">
        <v>129</v>
      </c>
      <c r="AS139" s="549"/>
      <c r="AT139" s="556">
        <v>1</v>
      </c>
      <c r="AU139" s="556">
        <v>6</v>
      </c>
      <c r="AV139" s="549"/>
      <c r="AW139" s="556">
        <v>13</v>
      </c>
      <c r="AX139" s="549"/>
      <c r="AY139" s="549"/>
      <c r="AZ139" s="549"/>
      <c r="BA139" s="556">
        <v>6</v>
      </c>
      <c r="BB139" s="556">
        <v>3</v>
      </c>
      <c r="BC139" s="556">
        <v>3</v>
      </c>
      <c r="BD139" s="556">
        <v>4</v>
      </c>
      <c r="BE139" s="549"/>
      <c r="BF139" s="549"/>
      <c r="BG139" s="556">
        <v>3</v>
      </c>
      <c r="BH139" s="556">
        <v>2</v>
      </c>
      <c r="BI139" s="553"/>
      <c r="BJ139" s="556">
        <v>193</v>
      </c>
      <c r="BK139" s="549"/>
      <c r="BL139" s="549"/>
      <c r="BM139" s="549"/>
      <c r="BN139" s="549"/>
      <c r="BO139" s="549">
        <v>73</v>
      </c>
      <c r="BP139" s="550">
        <f t="shared" ref="BP139:BP152" si="13">SUM(D139:BO139)</f>
        <v>1069</v>
      </c>
      <c r="BQ139" s="424">
        <f t="shared" si="6"/>
        <v>0</v>
      </c>
      <c r="BR139" s="404"/>
      <c r="BS139" s="405"/>
      <c r="BT139" s="405"/>
      <c r="BU139" s="405"/>
      <c r="BV139" s="405"/>
      <c r="BW139" s="405"/>
      <c r="BX139" s="405"/>
      <c r="BY139" s="405"/>
      <c r="BZ139" s="405"/>
      <c r="CA139" s="405"/>
      <c r="CB139" s="405"/>
      <c r="CC139" s="405"/>
      <c r="CD139" s="405"/>
      <c r="CE139" s="405"/>
      <c r="CF139" s="405"/>
      <c r="CG139" s="405"/>
      <c r="CH139" s="405"/>
      <c r="CI139" s="405"/>
      <c r="CJ139" s="405"/>
      <c r="CK139" s="405"/>
      <c r="CL139" s="405"/>
      <c r="CM139" s="405"/>
      <c r="CN139" s="405"/>
      <c r="CO139" s="405"/>
      <c r="CP139" s="406"/>
      <c r="CQ139" s="406"/>
    </row>
    <row r="140" spans="1:95" s="123" customFormat="1" ht="13.5" customHeight="1" x14ac:dyDescent="0.2">
      <c r="B140" s="122"/>
      <c r="C140" s="349"/>
      <c r="D140" s="545"/>
      <c r="E140" s="557">
        <v>10</v>
      </c>
      <c r="F140" s="546"/>
      <c r="G140" s="546"/>
      <c r="H140" s="546"/>
      <c r="I140" s="546"/>
      <c r="J140" s="546"/>
      <c r="K140" s="546"/>
      <c r="L140" s="546"/>
      <c r="M140" s="546"/>
      <c r="N140" s="557">
        <v>12</v>
      </c>
      <c r="O140" s="546"/>
      <c r="P140" s="546"/>
      <c r="Q140" s="546"/>
      <c r="R140" s="546"/>
      <c r="S140" s="546"/>
      <c r="T140" s="557">
        <v>6</v>
      </c>
      <c r="U140" s="546"/>
      <c r="V140" s="546"/>
      <c r="W140" s="546"/>
      <c r="X140" s="546"/>
      <c r="Y140" s="546"/>
      <c r="Z140" s="557">
        <v>24</v>
      </c>
      <c r="AA140" s="546"/>
      <c r="AB140" s="546"/>
      <c r="AC140" s="546"/>
      <c r="AD140" s="546"/>
      <c r="AE140" s="546"/>
      <c r="AF140" s="546"/>
      <c r="AG140" s="546"/>
      <c r="AH140" s="546"/>
      <c r="AI140" s="546"/>
      <c r="AJ140" s="546"/>
      <c r="AK140" s="546"/>
      <c r="AL140" s="546"/>
      <c r="AM140" s="546"/>
      <c r="AN140" s="546"/>
      <c r="AO140" s="546"/>
      <c r="AP140" s="546"/>
      <c r="AQ140" s="546"/>
      <c r="AR140" s="557">
        <v>10</v>
      </c>
      <c r="AS140" s="546"/>
      <c r="AT140" s="546"/>
      <c r="AU140" s="546"/>
      <c r="AV140" s="546"/>
      <c r="AW140" s="546"/>
      <c r="AX140" s="546"/>
      <c r="AY140" s="546"/>
      <c r="AZ140" s="546"/>
      <c r="BA140" s="557">
        <v>2</v>
      </c>
      <c r="BB140" s="557">
        <v>13</v>
      </c>
      <c r="BC140" s="546"/>
      <c r="BD140" s="546"/>
      <c r="BE140" s="546"/>
      <c r="BF140" s="546"/>
      <c r="BG140" s="546"/>
      <c r="BH140" s="546"/>
      <c r="BI140" s="554"/>
      <c r="BJ140" s="557">
        <v>24</v>
      </c>
      <c r="BK140" s="546"/>
      <c r="BL140" s="546"/>
      <c r="BM140" s="546"/>
      <c r="BN140" s="546"/>
      <c r="BO140" s="546">
        <v>1</v>
      </c>
      <c r="BP140" s="547">
        <f t="shared" si="13"/>
        <v>102</v>
      </c>
      <c r="BQ140" s="425">
        <f t="shared" si="6"/>
        <v>0</v>
      </c>
      <c r="BR140" s="404"/>
      <c r="BS140" s="405"/>
      <c r="BT140" s="405"/>
      <c r="BU140" s="405"/>
      <c r="BV140" s="405"/>
      <c r="BW140" s="405"/>
      <c r="BX140" s="405"/>
      <c r="BY140" s="405"/>
      <c r="BZ140" s="405"/>
      <c r="CA140" s="405"/>
      <c r="CB140" s="405"/>
      <c r="CC140" s="405"/>
      <c r="CD140" s="405"/>
      <c r="CE140" s="405"/>
      <c r="CF140" s="405"/>
      <c r="CG140" s="405"/>
      <c r="CH140" s="405"/>
      <c r="CI140" s="405"/>
      <c r="CJ140" s="405"/>
      <c r="CK140" s="405"/>
      <c r="CL140" s="405"/>
      <c r="CM140" s="405"/>
      <c r="CN140" s="405"/>
      <c r="CO140" s="405"/>
      <c r="CP140" s="408"/>
      <c r="CQ140" s="408"/>
    </row>
    <row r="141" spans="1:95" s="120" customFormat="1" ht="13.5" customHeight="1" x14ac:dyDescent="0.2">
      <c r="A141" s="120">
        <v>67</v>
      </c>
      <c r="B141" s="124" t="s">
        <v>48</v>
      </c>
      <c r="C141" s="360" t="s">
        <v>270</v>
      </c>
      <c r="D141" s="552"/>
      <c r="E141" s="549"/>
      <c r="F141" s="549"/>
      <c r="G141" s="549"/>
      <c r="H141" s="549"/>
      <c r="I141" s="549"/>
      <c r="J141" s="549"/>
      <c r="K141" s="556">
        <v>1</v>
      </c>
      <c r="L141" s="549"/>
      <c r="M141" s="556">
        <v>1</v>
      </c>
      <c r="N141" s="556">
        <v>84</v>
      </c>
      <c r="O141" s="549"/>
      <c r="P141" s="549"/>
      <c r="Q141" s="549"/>
      <c r="R141" s="549"/>
      <c r="S141" s="549"/>
      <c r="T141" s="556">
        <v>11</v>
      </c>
      <c r="U141" s="556">
        <v>1</v>
      </c>
      <c r="V141" s="549"/>
      <c r="W141" s="549"/>
      <c r="X141" s="549"/>
      <c r="Y141" s="549"/>
      <c r="Z141" s="556">
        <v>4</v>
      </c>
      <c r="AA141" s="556">
        <v>1</v>
      </c>
      <c r="AB141" s="549"/>
      <c r="AC141" s="549"/>
      <c r="AD141" s="549"/>
      <c r="AE141" s="549"/>
      <c r="AF141" s="556">
        <v>1</v>
      </c>
      <c r="AG141" s="549"/>
      <c r="AH141" s="556">
        <v>4</v>
      </c>
      <c r="AI141" s="549"/>
      <c r="AJ141" s="549"/>
      <c r="AK141" s="556">
        <v>1</v>
      </c>
      <c r="AL141" s="549"/>
      <c r="AM141" s="549"/>
      <c r="AN141" s="549"/>
      <c r="AO141" s="549"/>
      <c r="AP141" s="549"/>
      <c r="AQ141" s="549"/>
      <c r="AR141" s="556">
        <v>20</v>
      </c>
      <c r="AS141" s="549"/>
      <c r="AT141" s="549"/>
      <c r="AU141" s="549"/>
      <c r="AV141" s="549"/>
      <c r="AW141" s="556">
        <v>1</v>
      </c>
      <c r="AX141" s="549"/>
      <c r="AY141" s="549"/>
      <c r="AZ141" s="549"/>
      <c r="BA141" s="549"/>
      <c r="BB141" s="549"/>
      <c r="BC141" s="549"/>
      <c r="BD141" s="549"/>
      <c r="BE141" s="549"/>
      <c r="BF141" s="549"/>
      <c r="BG141" s="549"/>
      <c r="BH141" s="549"/>
      <c r="BI141" s="549"/>
      <c r="BJ141" s="611"/>
      <c r="BK141" s="549"/>
      <c r="BL141" s="549"/>
      <c r="BM141" s="549"/>
      <c r="BN141" s="549"/>
      <c r="BO141" s="549"/>
      <c r="BP141" s="550">
        <f t="shared" si="13"/>
        <v>130</v>
      </c>
      <c r="BQ141" s="424">
        <f t="shared" si="6"/>
        <v>0</v>
      </c>
      <c r="BR141" s="404"/>
      <c r="BS141" s="405"/>
      <c r="BT141" s="405"/>
      <c r="BU141" s="405"/>
      <c r="BV141" s="405"/>
      <c r="BW141" s="405"/>
      <c r="BX141" s="405"/>
      <c r="BY141" s="405"/>
      <c r="BZ141" s="405"/>
      <c r="CA141" s="405"/>
      <c r="CB141" s="405"/>
      <c r="CC141" s="405"/>
      <c r="CD141" s="405"/>
      <c r="CE141" s="405"/>
      <c r="CF141" s="405"/>
      <c r="CG141" s="405"/>
      <c r="CH141" s="405"/>
      <c r="CI141" s="405"/>
      <c r="CJ141" s="405"/>
      <c r="CK141" s="405"/>
      <c r="CL141" s="405"/>
      <c r="CM141" s="405"/>
      <c r="CN141" s="405"/>
      <c r="CO141" s="405"/>
      <c r="CP141" s="406"/>
      <c r="CQ141" s="406"/>
    </row>
    <row r="142" spans="1:95" s="123" customFormat="1" ht="13.5" customHeight="1" x14ac:dyDescent="0.2">
      <c r="A142" s="125"/>
      <c r="B142" s="133"/>
      <c r="C142" s="355" t="s">
        <v>178</v>
      </c>
      <c r="D142" s="545"/>
      <c r="E142" s="546"/>
      <c r="F142" s="557">
        <v>5</v>
      </c>
      <c r="G142" s="546"/>
      <c r="H142" s="557">
        <v>1</v>
      </c>
      <c r="I142" s="546"/>
      <c r="J142" s="546"/>
      <c r="K142" s="546"/>
      <c r="L142" s="546"/>
      <c r="M142" s="557">
        <v>2</v>
      </c>
      <c r="N142" s="557">
        <v>87</v>
      </c>
      <c r="O142" s="546"/>
      <c r="P142" s="546"/>
      <c r="Q142" s="557">
        <v>2</v>
      </c>
      <c r="R142" s="546"/>
      <c r="S142" s="546"/>
      <c r="T142" s="557">
        <v>17</v>
      </c>
      <c r="U142" s="546"/>
      <c r="V142" s="546"/>
      <c r="W142" s="546"/>
      <c r="X142" s="546"/>
      <c r="Y142" s="546"/>
      <c r="Z142" s="557">
        <v>6</v>
      </c>
      <c r="AA142" s="557">
        <v>1</v>
      </c>
      <c r="AB142" s="546"/>
      <c r="AC142" s="546"/>
      <c r="AD142" s="546"/>
      <c r="AE142" s="557">
        <v>5</v>
      </c>
      <c r="AF142" s="546"/>
      <c r="AG142" s="546"/>
      <c r="AH142" s="557">
        <v>11</v>
      </c>
      <c r="AI142" s="546"/>
      <c r="AJ142" s="546"/>
      <c r="AK142" s="546"/>
      <c r="AL142" s="546"/>
      <c r="AM142" s="546"/>
      <c r="AN142" s="546"/>
      <c r="AO142" s="546"/>
      <c r="AP142" s="546"/>
      <c r="AQ142" s="546"/>
      <c r="AR142" s="557">
        <v>35</v>
      </c>
      <c r="AS142" s="546"/>
      <c r="AT142" s="546"/>
      <c r="AU142" s="546"/>
      <c r="AV142" s="546"/>
      <c r="AW142" s="546"/>
      <c r="AX142" s="546"/>
      <c r="AY142" s="546"/>
      <c r="AZ142" s="546"/>
      <c r="BA142" s="546"/>
      <c r="BB142" s="546"/>
      <c r="BC142" s="546"/>
      <c r="BD142" s="557">
        <v>1</v>
      </c>
      <c r="BE142" s="546"/>
      <c r="BF142" s="546"/>
      <c r="BG142" s="546"/>
      <c r="BH142" s="546"/>
      <c r="BI142" s="546"/>
      <c r="BJ142" s="612"/>
      <c r="BK142" s="546"/>
      <c r="BL142" s="546"/>
      <c r="BM142" s="546"/>
      <c r="BN142" s="546"/>
      <c r="BO142" s="546"/>
      <c r="BP142" s="547">
        <f t="shared" si="13"/>
        <v>173</v>
      </c>
      <c r="BQ142" s="425">
        <f t="shared" si="6"/>
        <v>0</v>
      </c>
      <c r="BR142" s="404"/>
      <c r="BS142" s="405"/>
      <c r="BT142" s="405"/>
      <c r="BU142" s="405"/>
      <c r="BV142" s="405"/>
      <c r="BW142" s="405"/>
      <c r="BX142" s="405"/>
      <c r="BY142" s="405"/>
      <c r="BZ142" s="405"/>
      <c r="CA142" s="405"/>
      <c r="CB142" s="405"/>
      <c r="CC142" s="405"/>
      <c r="CD142" s="405"/>
      <c r="CE142" s="405"/>
      <c r="CF142" s="405"/>
      <c r="CG142" s="405"/>
      <c r="CH142" s="405"/>
      <c r="CI142" s="405"/>
      <c r="CJ142" s="405"/>
      <c r="CK142" s="405"/>
      <c r="CL142" s="405"/>
      <c r="CM142" s="405"/>
      <c r="CN142" s="405"/>
      <c r="CO142" s="405"/>
      <c r="CP142" s="408"/>
      <c r="CQ142" s="408"/>
    </row>
    <row r="143" spans="1:95" s="120" customFormat="1" ht="13.5" customHeight="1" x14ac:dyDescent="0.2">
      <c r="B143" s="119"/>
      <c r="C143" s="350" t="s">
        <v>271</v>
      </c>
      <c r="D143" s="555">
        <v>3</v>
      </c>
      <c r="E143" s="549"/>
      <c r="F143" s="556">
        <v>58</v>
      </c>
      <c r="G143" s="549"/>
      <c r="H143" s="556">
        <v>17</v>
      </c>
      <c r="I143" s="549"/>
      <c r="J143" s="549"/>
      <c r="K143" s="549"/>
      <c r="L143" s="556">
        <v>1</v>
      </c>
      <c r="M143" s="556">
        <v>6</v>
      </c>
      <c r="N143" s="556">
        <v>1</v>
      </c>
      <c r="O143" s="556">
        <v>5</v>
      </c>
      <c r="P143" s="556">
        <v>3</v>
      </c>
      <c r="Q143" s="549"/>
      <c r="R143" s="556">
        <v>2</v>
      </c>
      <c r="S143" s="549"/>
      <c r="T143" s="556">
        <v>190</v>
      </c>
      <c r="U143" s="556">
        <v>50</v>
      </c>
      <c r="V143" s="549"/>
      <c r="W143" s="549"/>
      <c r="X143" s="556">
        <v>13</v>
      </c>
      <c r="Y143" s="549"/>
      <c r="Z143" s="556">
        <v>39</v>
      </c>
      <c r="AA143" s="556">
        <v>47</v>
      </c>
      <c r="AB143" s="549"/>
      <c r="AC143" s="549"/>
      <c r="AD143" s="556">
        <v>4</v>
      </c>
      <c r="AE143" s="556">
        <v>6</v>
      </c>
      <c r="AF143" s="556">
        <v>32</v>
      </c>
      <c r="AG143" s="556">
        <v>22</v>
      </c>
      <c r="AH143" s="556">
        <v>85</v>
      </c>
      <c r="AI143" s="549"/>
      <c r="AJ143" s="549"/>
      <c r="AK143" s="556">
        <v>3</v>
      </c>
      <c r="AL143" s="549"/>
      <c r="AM143" s="549"/>
      <c r="AN143" s="549"/>
      <c r="AO143" s="549"/>
      <c r="AP143" s="549"/>
      <c r="AQ143" s="549"/>
      <c r="AR143" s="556">
        <v>231</v>
      </c>
      <c r="AS143" s="549"/>
      <c r="AT143" s="556">
        <v>28</v>
      </c>
      <c r="AU143" s="549"/>
      <c r="AV143" s="549"/>
      <c r="AW143" s="556">
        <v>4</v>
      </c>
      <c r="AX143" s="549"/>
      <c r="AY143" s="549"/>
      <c r="AZ143" s="549"/>
      <c r="BA143" s="549"/>
      <c r="BB143" s="549"/>
      <c r="BC143" s="549"/>
      <c r="BD143" s="556">
        <v>1</v>
      </c>
      <c r="BE143" s="549"/>
      <c r="BF143" s="549"/>
      <c r="BG143" s="549"/>
      <c r="BH143" s="549"/>
      <c r="BI143" s="549"/>
      <c r="BJ143" s="553"/>
      <c r="BK143" s="549"/>
      <c r="BL143" s="549"/>
      <c r="BM143" s="549"/>
      <c r="BN143" s="556">
        <v>2</v>
      </c>
      <c r="BO143" s="556">
        <v>21</v>
      </c>
      <c r="BP143" s="550">
        <f t="shared" si="13"/>
        <v>874</v>
      </c>
      <c r="BQ143" s="424">
        <f t="shared" si="6"/>
        <v>0</v>
      </c>
      <c r="BR143" s="404"/>
      <c r="BS143" s="405"/>
      <c r="BT143" s="405"/>
      <c r="BU143" s="405"/>
      <c r="BV143" s="405"/>
      <c r="BW143" s="405"/>
      <c r="BX143" s="405"/>
      <c r="BY143" s="405"/>
      <c r="BZ143" s="405"/>
      <c r="CA143" s="405"/>
      <c r="CB143" s="405"/>
      <c r="CC143" s="405"/>
      <c r="CD143" s="405"/>
      <c r="CE143" s="405"/>
      <c r="CF143" s="405"/>
      <c r="CG143" s="405"/>
      <c r="CH143" s="405"/>
      <c r="CI143" s="405"/>
      <c r="CJ143" s="405"/>
      <c r="CK143" s="405"/>
      <c r="CL143" s="405"/>
      <c r="CM143" s="405"/>
      <c r="CN143" s="405"/>
      <c r="CO143" s="405"/>
      <c r="CP143" s="406"/>
      <c r="CQ143" s="406"/>
    </row>
    <row r="144" spans="1:95" s="123" customFormat="1" ht="13.5" customHeight="1" x14ac:dyDescent="0.2">
      <c r="B144" s="122"/>
      <c r="C144" s="349" t="s">
        <v>179</v>
      </c>
      <c r="D144" s="545"/>
      <c r="E144" s="546"/>
      <c r="F144" s="557">
        <v>17</v>
      </c>
      <c r="G144" s="546"/>
      <c r="H144" s="557">
        <v>13</v>
      </c>
      <c r="I144" s="546"/>
      <c r="J144" s="546"/>
      <c r="K144" s="546"/>
      <c r="L144" s="546"/>
      <c r="M144" s="557">
        <v>4</v>
      </c>
      <c r="N144" s="546"/>
      <c r="O144" s="557">
        <v>2</v>
      </c>
      <c r="P144" s="557">
        <v>1</v>
      </c>
      <c r="Q144" s="546"/>
      <c r="R144" s="546"/>
      <c r="S144" s="557">
        <v>3</v>
      </c>
      <c r="T144" s="557">
        <v>121</v>
      </c>
      <c r="U144" s="557">
        <v>30</v>
      </c>
      <c r="V144" s="557">
        <v>6</v>
      </c>
      <c r="W144" s="546"/>
      <c r="X144" s="557">
        <v>4</v>
      </c>
      <c r="Y144" s="546"/>
      <c r="Z144" s="557">
        <v>43</v>
      </c>
      <c r="AA144" s="557">
        <v>27</v>
      </c>
      <c r="AB144" s="546"/>
      <c r="AC144" s="546"/>
      <c r="AD144" s="546"/>
      <c r="AE144" s="557">
        <v>1</v>
      </c>
      <c r="AF144" s="557">
        <v>12</v>
      </c>
      <c r="AG144" s="557">
        <v>6</v>
      </c>
      <c r="AH144" s="557">
        <v>38</v>
      </c>
      <c r="AI144" s="546"/>
      <c r="AJ144" s="546"/>
      <c r="AK144" s="546"/>
      <c r="AL144" s="546"/>
      <c r="AM144" s="546"/>
      <c r="AN144" s="546"/>
      <c r="AO144" s="546"/>
      <c r="AP144" s="546"/>
      <c r="AQ144" s="546"/>
      <c r="AR144" s="557">
        <v>138</v>
      </c>
      <c r="AS144" s="546"/>
      <c r="AT144" s="557">
        <v>17</v>
      </c>
      <c r="AU144" s="546"/>
      <c r="AV144" s="546"/>
      <c r="AW144" s="557">
        <v>3</v>
      </c>
      <c r="AX144" s="546"/>
      <c r="AY144" s="557">
        <v>1</v>
      </c>
      <c r="AZ144" s="546"/>
      <c r="BA144" s="546"/>
      <c r="BB144" s="546"/>
      <c r="BC144" s="546"/>
      <c r="BD144" s="546"/>
      <c r="BE144" s="546"/>
      <c r="BF144" s="546"/>
      <c r="BG144" s="546"/>
      <c r="BH144" s="546"/>
      <c r="BI144" s="546"/>
      <c r="BJ144" s="554"/>
      <c r="BK144" s="546"/>
      <c r="BL144" s="546"/>
      <c r="BM144" s="546"/>
      <c r="BN144" s="546"/>
      <c r="BO144" s="557">
        <v>6</v>
      </c>
      <c r="BP144" s="547">
        <f t="shared" si="13"/>
        <v>493</v>
      </c>
      <c r="BQ144" s="425">
        <f t="shared" si="6"/>
        <v>0</v>
      </c>
      <c r="BR144" s="404"/>
      <c r="BS144" s="405"/>
      <c r="BT144" s="405"/>
      <c r="BU144" s="405"/>
      <c r="BV144" s="405"/>
      <c r="BW144" s="405"/>
      <c r="BX144" s="405"/>
      <c r="BY144" s="405"/>
      <c r="BZ144" s="405"/>
      <c r="CA144" s="405"/>
      <c r="CB144" s="405"/>
      <c r="CC144" s="405"/>
      <c r="CD144" s="405"/>
      <c r="CE144" s="405"/>
      <c r="CF144" s="405"/>
      <c r="CG144" s="405"/>
      <c r="CH144" s="405"/>
      <c r="CI144" s="405"/>
      <c r="CJ144" s="405"/>
      <c r="CK144" s="405"/>
      <c r="CL144" s="405"/>
      <c r="CM144" s="405"/>
      <c r="CN144" s="405"/>
      <c r="CO144" s="405"/>
      <c r="CP144" s="408"/>
      <c r="CQ144" s="408"/>
    </row>
    <row r="145" spans="1:116" s="120" customFormat="1" ht="13.5" customHeight="1" x14ac:dyDescent="0.2">
      <c r="A145" s="120">
        <v>68</v>
      </c>
      <c r="B145" s="124" t="s">
        <v>49</v>
      </c>
      <c r="C145" s="350" t="s">
        <v>50</v>
      </c>
      <c r="D145" s="555">
        <v>23</v>
      </c>
      <c r="E145" s="549"/>
      <c r="F145" s="556">
        <v>1</v>
      </c>
      <c r="G145" s="549"/>
      <c r="H145" s="549"/>
      <c r="I145" s="549"/>
      <c r="J145" s="549"/>
      <c r="K145" s="556">
        <v>6</v>
      </c>
      <c r="L145" s="549"/>
      <c r="M145" s="549"/>
      <c r="N145" s="556">
        <v>2</v>
      </c>
      <c r="O145" s="549"/>
      <c r="P145" s="549"/>
      <c r="Q145" s="549"/>
      <c r="R145" s="549"/>
      <c r="S145" s="549"/>
      <c r="T145" s="556">
        <v>3</v>
      </c>
      <c r="U145" s="549"/>
      <c r="V145" s="549"/>
      <c r="W145" s="549"/>
      <c r="X145" s="549"/>
      <c r="Y145" s="549"/>
      <c r="Z145" s="556">
        <v>1</v>
      </c>
      <c r="AA145" s="556">
        <v>1</v>
      </c>
      <c r="AB145" s="549"/>
      <c r="AC145" s="549"/>
      <c r="AD145" s="549"/>
      <c r="AE145" s="556">
        <v>1</v>
      </c>
      <c r="AF145" s="549"/>
      <c r="AG145" s="549"/>
      <c r="AH145" s="549"/>
      <c r="AI145" s="549"/>
      <c r="AJ145" s="549"/>
      <c r="AK145" s="549"/>
      <c r="AL145" s="549"/>
      <c r="AM145" s="549"/>
      <c r="AN145" s="549"/>
      <c r="AO145" s="549"/>
      <c r="AP145" s="549"/>
      <c r="AQ145" s="549"/>
      <c r="AR145" s="556">
        <v>2</v>
      </c>
      <c r="AS145" s="549"/>
      <c r="AT145" s="556">
        <v>4</v>
      </c>
      <c r="AU145" s="549"/>
      <c r="AV145" s="549"/>
      <c r="AW145" s="549"/>
      <c r="AX145" s="549"/>
      <c r="AY145" s="556">
        <v>1</v>
      </c>
      <c r="AZ145" s="549"/>
      <c r="BA145" s="549"/>
      <c r="BB145" s="549"/>
      <c r="BC145" s="549"/>
      <c r="BD145" s="549"/>
      <c r="BE145" s="549"/>
      <c r="BF145" s="549"/>
      <c r="BG145" s="549"/>
      <c r="BH145" s="549"/>
      <c r="BI145" s="549"/>
      <c r="BJ145" s="556">
        <v>3</v>
      </c>
      <c r="BK145" s="553"/>
      <c r="BL145" s="406"/>
      <c r="BM145" s="549"/>
      <c r="BN145" s="549"/>
      <c r="BO145" s="549"/>
      <c r="BP145" s="550">
        <f t="shared" si="13"/>
        <v>48</v>
      </c>
      <c r="BQ145" s="424">
        <f t="shared" si="6"/>
        <v>0</v>
      </c>
      <c r="BR145" s="404"/>
      <c r="BS145" s="405"/>
      <c r="BT145" s="405"/>
      <c r="BU145" s="405"/>
      <c r="BV145" s="405"/>
      <c r="BW145" s="405"/>
      <c r="BX145" s="405"/>
      <c r="BY145" s="405"/>
      <c r="BZ145" s="405"/>
      <c r="CA145" s="405"/>
      <c r="CB145" s="405"/>
      <c r="CC145" s="405"/>
      <c r="CD145" s="405"/>
      <c r="CE145" s="405"/>
      <c r="CF145" s="405"/>
      <c r="CG145" s="405"/>
      <c r="CH145" s="405"/>
      <c r="CI145" s="405"/>
      <c r="CJ145" s="405"/>
      <c r="CK145" s="405"/>
      <c r="CL145" s="405"/>
      <c r="CM145" s="405"/>
      <c r="CN145" s="405"/>
      <c r="CO145" s="405"/>
      <c r="CP145" s="406"/>
      <c r="CQ145" s="406"/>
    </row>
    <row r="146" spans="1:116" s="123" customFormat="1" ht="13.5" customHeight="1" x14ac:dyDescent="0.2">
      <c r="A146" s="125"/>
      <c r="B146" s="122"/>
      <c r="C146" s="349"/>
      <c r="D146" s="558">
        <v>50</v>
      </c>
      <c r="E146" s="546"/>
      <c r="F146" s="557">
        <v>5</v>
      </c>
      <c r="G146" s="546"/>
      <c r="H146" s="546"/>
      <c r="I146" s="546"/>
      <c r="J146" s="546"/>
      <c r="K146" s="557">
        <v>6</v>
      </c>
      <c r="L146" s="546"/>
      <c r="M146" s="557">
        <v>1</v>
      </c>
      <c r="N146" s="557">
        <v>2</v>
      </c>
      <c r="O146" s="546"/>
      <c r="P146" s="546"/>
      <c r="Q146" s="546"/>
      <c r="R146" s="546"/>
      <c r="S146" s="546"/>
      <c r="T146" s="557">
        <v>5</v>
      </c>
      <c r="U146" s="546"/>
      <c r="V146" s="546"/>
      <c r="W146" s="546"/>
      <c r="X146" s="557">
        <v>2</v>
      </c>
      <c r="Y146" s="546"/>
      <c r="Z146" s="557">
        <v>1</v>
      </c>
      <c r="AA146" s="557">
        <v>1</v>
      </c>
      <c r="AB146" s="546"/>
      <c r="AC146" s="546"/>
      <c r="AD146" s="546"/>
      <c r="AE146" s="557">
        <v>1</v>
      </c>
      <c r="AF146" s="546"/>
      <c r="AG146" s="546"/>
      <c r="AH146" s="557">
        <v>2</v>
      </c>
      <c r="AI146" s="546"/>
      <c r="AJ146" s="546"/>
      <c r="AK146" s="546"/>
      <c r="AL146" s="546"/>
      <c r="AM146" s="546"/>
      <c r="AN146" s="546"/>
      <c r="AO146" s="546"/>
      <c r="AP146" s="546"/>
      <c r="AQ146" s="546"/>
      <c r="AR146" s="557">
        <v>12</v>
      </c>
      <c r="AS146" s="546"/>
      <c r="AT146" s="557">
        <v>5</v>
      </c>
      <c r="AU146" s="546"/>
      <c r="AV146" s="546"/>
      <c r="AW146" s="546"/>
      <c r="AX146" s="546"/>
      <c r="AY146" s="546"/>
      <c r="AZ146" s="546"/>
      <c r="BA146" s="546"/>
      <c r="BB146" s="546"/>
      <c r="BC146" s="546"/>
      <c r="BD146" s="546"/>
      <c r="BE146" s="546"/>
      <c r="BF146" s="546"/>
      <c r="BG146" s="546"/>
      <c r="BH146" s="546"/>
      <c r="BI146" s="546"/>
      <c r="BJ146" s="557">
        <v>3</v>
      </c>
      <c r="BK146" s="554"/>
      <c r="BL146" s="408"/>
      <c r="BM146" s="546"/>
      <c r="BN146" s="546"/>
      <c r="BO146" s="546"/>
      <c r="BP146" s="547">
        <f t="shared" si="13"/>
        <v>96</v>
      </c>
      <c r="BQ146" s="425">
        <f t="shared" si="6"/>
        <v>0</v>
      </c>
      <c r="BR146" s="404"/>
      <c r="BS146" s="405"/>
      <c r="BT146" s="405"/>
      <c r="BU146" s="405"/>
      <c r="BV146" s="405"/>
      <c r="BW146" s="405"/>
      <c r="BX146" s="405"/>
      <c r="BY146" s="405"/>
      <c r="BZ146" s="405"/>
      <c r="CA146" s="405"/>
      <c r="CB146" s="405"/>
      <c r="CC146" s="405"/>
      <c r="CD146" s="405"/>
      <c r="CE146" s="405"/>
      <c r="CF146" s="405"/>
      <c r="CG146" s="405"/>
      <c r="CH146" s="405"/>
      <c r="CI146" s="405"/>
      <c r="CJ146" s="405"/>
      <c r="CK146" s="405"/>
      <c r="CL146" s="405"/>
      <c r="CM146" s="405"/>
      <c r="CN146" s="405"/>
      <c r="CO146" s="405"/>
      <c r="CP146" s="408"/>
      <c r="CQ146" s="408"/>
    </row>
    <row r="147" spans="1:116" s="120" customFormat="1" ht="13.5" customHeight="1" x14ac:dyDescent="0.25">
      <c r="A147" s="118">
        <v>69</v>
      </c>
      <c r="B147" s="124" t="s">
        <v>129</v>
      </c>
      <c r="C147" s="350" t="s">
        <v>267</v>
      </c>
      <c r="D147" s="552"/>
      <c r="E147" s="549"/>
      <c r="F147" s="549"/>
      <c r="G147" s="549"/>
      <c r="H147" s="549"/>
      <c r="I147" s="549"/>
      <c r="J147" s="549"/>
      <c r="K147" s="549"/>
      <c r="L147" s="549"/>
      <c r="M147" s="549"/>
      <c r="N147" s="549"/>
      <c r="O147" s="549"/>
      <c r="P147" s="549"/>
      <c r="Q147" s="549"/>
      <c r="R147" s="549"/>
      <c r="S147" s="549"/>
      <c r="T147" s="549"/>
      <c r="U147" s="549"/>
      <c r="V147" s="549"/>
      <c r="W147" s="549"/>
      <c r="X147" s="549"/>
      <c r="Y147" s="549"/>
      <c r="Z147" s="549"/>
      <c r="AA147" s="549"/>
      <c r="AB147" s="549"/>
      <c r="AC147" s="549"/>
      <c r="AD147" s="549"/>
      <c r="AE147" s="549"/>
      <c r="AF147" s="549"/>
      <c r="AG147" s="549"/>
      <c r="AH147" s="549"/>
      <c r="AI147" s="549"/>
      <c r="AJ147" s="549"/>
      <c r="AK147" s="549"/>
      <c r="AL147" s="549"/>
      <c r="AM147" s="549"/>
      <c r="AN147" s="549"/>
      <c r="AO147" s="549"/>
      <c r="AP147" s="549"/>
      <c r="AQ147" s="549"/>
      <c r="AR147" s="549"/>
      <c r="AS147" s="549"/>
      <c r="AT147" s="549"/>
      <c r="AU147" s="549"/>
      <c r="AV147" s="549"/>
      <c r="AW147" s="549"/>
      <c r="AX147" s="549"/>
      <c r="AY147" s="549"/>
      <c r="AZ147" s="549"/>
      <c r="BA147" s="549"/>
      <c r="BB147" s="549"/>
      <c r="BC147" s="549"/>
      <c r="BD147" s="549"/>
      <c r="BE147" s="549"/>
      <c r="BF147" s="549"/>
      <c r="BG147" s="549"/>
      <c r="BH147" s="549"/>
      <c r="BI147" s="549"/>
      <c r="BJ147" s="549"/>
      <c r="BK147" s="549"/>
      <c r="BL147" s="609"/>
      <c r="BM147" s="549"/>
      <c r="BN147" s="549"/>
      <c r="BO147" s="549"/>
      <c r="BP147" s="550">
        <f t="shared" si="13"/>
        <v>0</v>
      </c>
      <c r="BQ147" s="424">
        <f t="shared" si="6"/>
        <v>0</v>
      </c>
      <c r="BR147" s="404"/>
      <c r="BS147" s="405"/>
      <c r="BT147" s="405"/>
      <c r="BU147" s="405"/>
      <c r="BV147" s="405"/>
      <c r="BW147" s="405"/>
      <c r="BX147" s="405"/>
      <c r="BY147" s="405"/>
      <c r="BZ147" s="405"/>
      <c r="CA147" s="405"/>
      <c r="CB147" s="405"/>
      <c r="CC147" s="405"/>
      <c r="CD147" s="405"/>
      <c r="CE147" s="405"/>
      <c r="CF147" s="405"/>
      <c r="CG147" s="405"/>
      <c r="CH147" s="405"/>
      <c r="CI147" s="405"/>
      <c r="CJ147" s="405"/>
      <c r="CK147" s="405"/>
      <c r="CL147" s="405"/>
      <c r="CM147" s="405"/>
      <c r="CN147" s="405"/>
      <c r="CO147" s="426"/>
      <c r="CP147" s="406"/>
      <c r="CQ147" s="406"/>
    </row>
    <row r="148" spans="1:116" s="123" customFormat="1" ht="13.5" customHeight="1" x14ac:dyDescent="0.2">
      <c r="B148" s="122"/>
      <c r="C148" s="349" t="s">
        <v>268</v>
      </c>
      <c r="D148" s="545"/>
      <c r="E148" s="546"/>
      <c r="F148" s="546"/>
      <c r="G148" s="546"/>
      <c r="H148" s="546"/>
      <c r="I148" s="546"/>
      <c r="J148" s="546"/>
      <c r="K148" s="546"/>
      <c r="L148" s="546"/>
      <c r="M148" s="546"/>
      <c r="N148" s="546"/>
      <c r="O148" s="546"/>
      <c r="P148" s="546"/>
      <c r="Q148" s="546"/>
      <c r="R148" s="546"/>
      <c r="S148" s="546"/>
      <c r="T148" s="546"/>
      <c r="U148" s="546"/>
      <c r="V148" s="546"/>
      <c r="W148" s="546"/>
      <c r="X148" s="546"/>
      <c r="Y148" s="546"/>
      <c r="Z148" s="546"/>
      <c r="AA148" s="546"/>
      <c r="AB148" s="546"/>
      <c r="AC148" s="546"/>
      <c r="AD148" s="546"/>
      <c r="AE148" s="546"/>
      <c r="AF148" s="546"/>
      <c r="AG148" s="546"/>
      <c r="AH148" s="546"/>
      <c r="AI148" s="546"/>
      <c r="AJ148" s="546"/>
      <c r="AK148" s="546"/>
      <c r="AL148" s="546"/>
      <c r="AM148" s="546"/>
      <c r="AN148" s="546"/>
      <c r="AO148" s="546"/>
      <c r="AP148" s="546"/>
      <c r="AQ148" s="546"/>
      <c r="AR148" s="546"/>
      <c r="AS148" s="546"/>
      <c r="AT148" s="546"/>
      <c r="AU148" s="546"/>
      <c r="AV148" s="546"/>
      <c r="AW148" s="546"/>
      <c r="AX148" s="546"/>
      <c r="AY148" s="546"/>
      <c r="AZ148" s="546"/>
      <c r="BA148" s="546"/>
      <c r="BB148" s="546"/>
      <c r="BC148" s="546"/>
      <c r="BD148" s="546"/>
      <c r="BE148" s="546"/>
      <c r="BF148" s="546"/>
      <c r="BG148" s="546"/>
      <c r="BH148" s="546"/>
      <c r="BI148" s="546"/>
      <c r="BJ148" s="546"/>
      <c r="BK148" s="546"/>
      <c r="BL148" s="610"/>
      <c r="BM148" s="546"/>
      <c r="BN148" s="546"/>
      <c r="BO148" s="546"/>
      <c r="BP148" s="547">
        <f t="shared" si="13"/>
        <v>0</v>
      </c>
      <c r="BQ148" s="425">
        <f t="shared" si="6"/>
        <v>0</v>
      </c>
      <c r="BR148" s="404"/>
      <c r="BS148" s="405"/>
      <c r="BT148" s="405"/>
      <c r="BU148" s="405"/>
      <c r="BV148" s="405"/>
      <c r="BW148" s="405"/>
      <c r="BX148" s="405"/>
      <c r="BY148" s="405"/>
      <c r="BZ148" s="405"/>
      <c r="CA148" s="405"/>
      <c r="CB148" s="405"/>
      <c r="CC148" s="405"/>
      <c r="CD148" s="405"/>
      <c r="CE148" s="405"/>
      <c r="CF148" s="405"/>
      <c r="CG148" s="405"/>
      <c r="CH148" s="405"/>
      <c r="CI148" s="405"/>
      <c r="CJ148" s="405"/>
      <c r="CK148" s="405"/>
      <c r="CL148" s="405"/>
      <c r="CM148" s="405"/>
      <c r="CN148" s="405"/>
      <c r="CO148" s="405"/>
      <c r="CP148" s="408"/>
      <c r="CQ148" s="408"/>
    </row>
    <row r="149" spans="1:116" s="120" customFormat="1" ht="13.5" customHeight="1" x14ac:dyDescent="0.2">
      <c r="A149" s="120">
        <v>70</v>
      </c>
      <c r="B149" s="124" t="s">
        <v>188</v>
      </c>
      <c r="C149" s="350" t="s">
        <v>269</v>
      </c>
      <c r="D149" s="552"/>
      <c r="E149" s="549"/>
      <c r="F149" s="549"/>
      <c r="G149" s="549"/>
      <c r="H149" s="549"/>
      <c r="I149" s="549"/>
      <c r="J149" s="549"/>
      <c r="K149" s="549"/>
      <c r="L149" s="549"/>
      <c r="M149" s="549"/>
      <c r="N149" s="549"/>
      <c r="O149" s="549"/>
      <c r="P149" s="556">
        <v>1</v>
      </c>
      <c r="Q149" s="549"/>
      <c r="R149" s="549"/>
      <c r="S149" s="549"/>
      <c r="T149" s="549"/>
      <c r="U149" s="556">
        <v>2</v>
      </c>
      <c r="V149" s="549"/>
      <c r="W149" s="549"/>
      <c r="X149" s="549"/>
      <c r="Y149" s="549"/>
      <c r="Z149" s="549"/>
      <c r="AA149" s="549"/>
      <c r="AB149" s="549"/>
      <c r="AC149" s="549"/>
      <c r="AD149" s="549"/>
      <c r="AE149" s="549"/>
      <c r="AF149" s="549"/>
      <c r="AG149" s="549"/>
      <c r="AH149" s="556">
        <v>1</v>
      </c>
      <c r="AI149" s="549"/>
      <c r="AJ149" s="549"/>
      <c r="AK149" s="549"/>
      <c r="AL149" s="549"/>
      <c r="AM149" s="549"/>
      <c r="AN149" s="549"/>
      <c r="AO149" s="549"/>
      <c r="AP149" s="549"/>
      <c r="AQ149" s="549"/>
      <c r="AR149" s="556">
        <v>22</v>
      </c>
      <c r="AS149" s="549"/>
      <c r="AT149" s="549"/>
      <c r="AU149" s="549"/>
      <c r="AV149" s="549"/>
      <c r="AW149" s="549"/>
      <c r="AX149" s="549"/>
      <c r="AY149" s="549"/>
      <c r="AZ149" s="549"/>
      <c r="BA149" s="549"/>
      <c r="BB149" s="549"/>
      <c r="BC149" s="549"/>
      <c r="BD149" s="549"/>
      <c r="BE149" s="549"/>
      <c r="BF149" s="549"/>
      <c r="BG149" s="549"/>
      <c r="BH149" s="549"/>
      <c r="BI149" s="549"/>
      <c r="BJ149" s="556">
        <v>5</v>
      </c>
      <c r="BK149" s="549"/>
      <c r="BL149" s="563"/>
      <c r="BM149" s="553"/>
      <c r="BN149" s="549"/>
      <c r="BO149" s="549"/>
      <c r="BP149" s="550">
        <f t="shared" si="13"/>
        <v>31</v>
      </c>
      <c r="BQ149" s="424">
        <f t="shared" si="6"/>
        <v>0</v>
      </c>
      <c r="BR149" s="404"/>
      <c r="BS149" s="405"/>
      <c r="BT149" s="405"/>
      <c r="BU149" s="405"/>
      <c r="BV149" s="405"/>
      <c r="BW149" s="405"/>
      <c r="BX149" s="405"/>
      <c r="BY149" s="405"/>
      <c r="BZ149" s="405"/>
      <c r="CA149" s="405"/>
      <c r="CB149" s="405"/>
      <c r="CC149" s="405"/>
      <c r="CD149" s="405"/>
      <c r="CE149" s="405"/>
      <c r="CF149" s="405"/>
      <c r="CG149" s="405"/>
      <c r="CH149" s="405"/>
      <c r="CI149" s="405"/>
      <c r="CJ149" s="405"/>
      <c r="CK149" s="405"/>
      <c r="CL149" s="405"/>
      <c r="CM149" s="405"/>
      <c r="CN149" s="405"/>
      <c r="CO149" s="405"/>
      <c r="CP149" s="406"/>
      <c r="CQ149" s="406"/>
    </row>
    <row r="150" spans="1:116" s="123" customFormat="1" ht="13.5" customHeight="1" x14ac:dyDescent="0.25">
      <c r="B150" s="122"/>
      <c r="C150" s="351"/>
      <c r="D150" s="545"/>
      <c r="E150" s="546"/>
      <c r="F150" s="546"/>
      <c r="G150" s="546"/>
      <c r="H150" s="546"/>
      <c r="I150" s="546"/>
      <c r="J150" s="546"/>
      <c r="K150" s="546"/>
      <c r="L150" s="546"/>
      <c r="M150" s="546"/>
      <c r="N150" s="546"/>
      <c r="O150" s="546"/>
      <c r="P150" s="546"/>
      <c r="Q150" s="546"/>
      <c r="R150" s="546"/>
      <c r="S150" s="546"/>
      <c r="T150" s="546"/>
      <c r="U150" s="546"/>
      <c r="V150" s="546"/>
      <c r="W150" s="546"/>
      <c r="X150" s="546"/>
      <c r="Y150" s="546"/>
      <c r="Z150" s="546"/>
      <c r="AA150" s="546"/>
      <c r="AB150" s="546"/>
      <c r="AC150" s="546"/>
      <c r="AD150" s="546"/>
      <c r="AE150" s="546"/>
      <c r="AF150" s="546"/>
      <c r="AG150" s="546"/>
      <c r="AH150" s="546"/>
      <c r="AI150" s="546"/>
      <c r="AJ150" s="546"/>
      <c r="AK150" s="546"/>
      <c r="AL150" s="546"/>
      <c r="AM150" s="546"/>
      <c r="AN150" s="546"/>
      <c r="AO150" s="546"/>
      <c r="AP150" s="546"/>
      <c r="AQ150" s="546"/>
      <c r="AR150" s="557">
        <v>35</v>
      </c>
      <c r="AS150" s="546"/>
      <c r="AT150" s="546"/>
      <c r="AU150" s="546"/>
      <c r="AV150" s="546"/>
      <c r="AW150" s="546"/>
      <c r="AX150" s="546"/>
      <c r="AY150" s="546"/>
      <c r="AZ150" s="546"/>
      <c r="BA150" s="546"/>
      <c r="BB150" s="546"/>
      <c r="BC150" s="546"/>
      <c r="BD150" s="546"/>
      <c r="BE150" s="546"/>
      <c r="BF150" s="546"/>
      <c r="BG150" s="546"/>
      <c r="BH150" s="546"/>
      <c r="BI150" s="546"/>
      <c r="BJ150" s="546"/>
      <c r="BK150" s="546"/>
      <c r="BL150" s="564"/>
      <c r="BM150" s="554"/>
      <c r="BN150" s="546"/>
      <c r="BO150" s="557">
        <v>1</v>
      </c>
      <c r="BP150" s="547">
        <f t="shared" si="13"/>
        <v>36</v>
      </c>
      <c r="BQ150" s="425">
        <f t="shared" si="6"/>
        <v>0</v>
      </c>
      <c r="BR150" s="404"/>
      <c r="BS150" s="405"/>
      <c r="BT150" s="405"/>
      <c r="BU150" s="405"/>
      <c r="BV150" s="405"/>
      <c r="BW150" s="405"/>
      <c r="BX150" s="405"/>
      <c r="BY150" s="405"/>
      <c r="BZ150" s="405"/>
      <c r="CA150" s="405"/>
      <c r="CB150" s="405"/>
      <c r="CC150" s="405"/>
      <c r="CD150" s="405"/>
      <c r="CE150" s="405"/>
      <c r="CF150" s="405"/>
      <c r="CG150" s="405"/>
      <c r="CH150" s="405"/>
      <c r="CI150" s="405"/>
      <c r="CJ150" s="405"/>
      <c r="CK150" s="405"/>
      <c r="CL150" s="405"/>
      <c r="CM150" s="405"/>
      <c r="CN150" s="405"/>
      <c r="CO150" s="426"/>
      <c r="CP150" s="408"/>
      <c r="CQ150" s="408"/>
    </row>
    <row r="151" spans="1:116" s="120" customFormat="1" ht="13.5" customHeight="1" x14ac:dyDescent="0.25">
      <c r="A151" s="120">
        <v>71</v>
      </c>
      <c r="B151" s="119" t="s">
        <v>51</v>
      </c>
      <c r="C151" s="350" t="s">
        <v>114</v>
      </c>
      <c r="D151" s="555">
        <v>3</v>
      </c>
      <c r="E151" s="549"/>
      <c r="F151" s="556">
        <v>28</v>
      </c>
      <c r="G151" s="549"/>
      <c r="H151" s="549"/>
      <c r="I151" s="549"/>
      <c r="J151" s="549"/>
      <c r="K151" s="549"/>
      <c r="L151" s="549"/>
      <c r="M151" s="556">
        <v>3</v>
      </c>
      <c r="N151" s="549"/>
      <c r="O151" s="549"/>
      <c r="P151" s="549"/>
      <c r="Q151" s="549"/>
      <c r="R151" s="549"/>
      <c r="S151" s="549"/>
      <c r="T151" s="556">
        <v>4</v>
      </c>
      <c r="U151" s="556">
        <v>14</v>
      </c>
      <c r="V151" s="549"/>
      <c r="W151" s="549"/>
      <c r="X151" s="556">
        <v>8</v>
      </c>
      <c r="Y151" s="549"/>
      <c r="Z151" s="556">
        <v>11</v>
      </c>
      <c r="AA151" s="556">
        <v>6</v>
      </c>
      <c r="AB151" s="549"/>
      <c r="AC151" s="549"/>
      <c r="AD151" s="549"/>
      <c r="AE151" s="549"/>
      <c r="AF151" s="556">
        <v>2</v>
      </c>
      <c r="AG151" s="549"/>
      <c r="AH151" s="556">
        <v>12</v>
      </c>
      <c r="AI151" s="549"/>
      <c r="AJ151" s="549"/>
      <c r="AK151" s="549"/>
      <c r="AL151" s="549"/>
      <c r="AM151" s="549"/>
      <c r="AN151" s="549"/>
      <c r="AO151" s="549"/>
      <c r="AP151" s="549"/>
      <c r="AQ151" s="549"/>
      <c r="AR151" s="556">
        <v>33</v>
      </c>
      <c r="AS151" s="549"/>
      <c r="AT151" s="556">
        <v>7</v>
      </c>
      <c r="AU151" s="549"/>
      <c r="AV151" s="549"/>
      <c r="AW151" s="549"/>
      <c r="AX151" s="549"/>
      <c r="AY151" s="549"/>
      <c r="AZ151" s="549"/>
      <c r="BA151" s="549"/>
      <c r="BB151" s="549"/>
      <c r="BC151" s="549"/>
      <c r="BD151" s="549"/>
      <c r="BE151" s="549"/>
      <c r="BF151" s="549"/>
      <c r="BG151" s="549"/>
      <c r="BH151" s="549"/>
      <c r="BI151" s="549"/>
      <c r="BJ151" s="556">
        <v>81</v>
      </c>
      <c r="BK151" s="549"/>
      <c r="BL151" s="549"/>
      <c r="BM151" s="549"/>
      <c r="BN151" s="553"/>
      <c r="BO151" s="556">
        <v>6</v>
      </c>
      <c r="BP151" s="550">
        <f t="shared" si="13"/>
        <v>218</v>
      </c>
      <c r="BQ151" s="424">
        <f>SUM(BS151:CN151)</f>
        <v>0</v>
      </c>
      <c r="BR151" s="404"/>
      <c r="BS151" s="405"/>
      <c r="BT151" s="405"/>
      <c r="BU151" s="405"/>
      <c r="BV151" s="405"/>
      <c r="BW151" s="405"/>
      <c r="BX151" s="405"/>
      <c r="BY151" s="405"/>
      <c r="BZ151" s="405"/>
      <c r="CA151" s="405"/>
      <c r="CB151" s="405"/>
      <c r="CC151" s="405"/>
      <c r="CD151" s="405"/>
      <c r="CE151" s="405"/>
      <c r="CF151" s="405"/>
      <c r="CG151" s="405"/>
      <c r="CH151" s="405"/>
      <c r="CI151" s="405"/>
      <c r="CJ151" s="405"/>
      <c r="CK151" s="405"/>
      <c r="CL151" s="405"/>
      <c r="CM151" s="405"/>
      <c r="CN151" s="405"/>
      <c r="CO151" s="426"/>
      <c r="CP151" s="406"/>
      <c r="CQ151" s="406"/>
    </row>
    <row r="152" spans="1:116" s="123" customFormat="1" ht="13.5" customHeight="1" x14ac:dyDescent="0.25">
      <c r="B152" s="133"/>
      <c r="C152" s="349" t="s">
        <v>180</v>
      </c>
      <c r="D152" s="613">
        <v>9</v>
      </c>
      <c r="E152" s="537"/>
      <c r="F152" s="540">
        <v>12</v>
      </c>
      <c r="G152" s="537"/>
      <c r="H152" s="540">
        <v>2</v>
      </c>
      <c r="I152" s="537"/>
      <c r="J152" s="537"/>
      <c r="K152" s="537"/>
      <c r="L152" s="537"/>
      <c r="M152" s="540">
        <v>3</v>
      </c>
      <c r="N152" s="540">
        <v>1</v>
      </c>
      <c r="O152" s="537"/>
      <c r="P152" s="537"/>
      <c r="Q152" s="537"/>
      <c r="R152" s="537"/>
      <c r="S152" s="540">
        <v>2</v>
      </c>
      <c r="T152" s="540">
        <v>11</v>
      </c>
      <c r="U152" s="540">
        <v>1</v>
      </c>
      <c r="V152" s="537"/>
      <c r="W152" s="537"/>
      <c r="X152" s="540">
        <v>14</v>
      </c>
      <c r="Y152" s="537"/>
      <c r="Z152" s="540">
        <v>13</v>
      </c>
      <c r="AA152" s="537"/>
      <c r="AB152" s="537"/>
      <c r="AC152" s="537"/>
      <c r="AD152" s="537"/>
      <c r="AE152" s="540">
        <v>4</v>
      </c>
      <c r="AF152" s="540">
        <v>5</v>
      </c>
      <c r="AG152" s="540">
        <v>2</v>
      </c>
      <c r="AH152" s="537"/>
      <c r="AI152" s="537"/>
      <c r="AJ152" s="537"/>
      <c r="AK152" s="537"/>
      <c r="AL152" s="537"/>
      <c r="AM152" s="537"/>
      <c r="AN152" s="537"/>
      <c r="AO152" s="537"/>
      <c r="AP152" s="537"/>
      <c r="AQ152" s="537"/>
      <c r="AR152" s="540">
        <v>26</v>
      </c>
      <c r="AS152" s="537"/>
      <c r="AT152" s="540">
        <v>3</v>
      </c>
      <c r="AU152" s="537"/>
      <c r="AV152" s="537"/>
      <c r="AW152" s="537"/>
      <c r="AX152" s="537"/>
      <c r="AY152" s="537"/>
      <c r="AZ152" s="537"/>
      <c r="BA152" s="537"/>
      <c r="BB152" s="537"/>
      <c r="BC152" s="537"/>
      <c r="BD152" s="540">
        <v>1</v>
      </c>
      <c r="BE152" s="537"/>
      <c r="BF152" s="537"/>
      <c r="BG152" s="537"/>
      <c r="BH152" s="537"/>
      <c r="BI152" s="537"/>
      <c r="BJ152" s="540">
        <v>54</v>
      </c>
      <c r="BK152" s="537"/>
      <c r="BL152" s="537"/>
      <c r="BM152" s="537"/>
      <c r="BN152" s="541"/>
      <c r="BO152" s="540">
        <v>1</v>
      </c>
      <c r="BP152" s="536">
        <f t="shared" si="13"/>
        <v>164</v>
      </c>
      <c r="BQ152" s="427">
        <f>SUM(BS152:CN152)</f>
        <v>0</v>
      </c>
      <c r="BR152" s="404"/>
      <c r="BS152" s="405"/>
      <c r="BT152" s="405"/>
      <c r="BU152" s="405"/>
      <c r="BV152" s="405"/>
      <c r="BW152" s="405"/>
      <c r="BX152" s="405"/>
      <c r="BY152" s="405"/>
      <c r="BZ152" s="405"/>
      <c r="CA152" s="405"/>
      <c r="CB152" s="405"/>
      <c r="CC152" s="405"/>
      <c r="CD152" s="405"/>
      <c r="CE152" s="405"/>
      <c r="CF152" s="405"/>
      <c r="CG152" s="405"/>
      <c r="CH152" s="405"/>
      <c r="CI152" s="405"/>
      <c r="CJ152" s="405"/>
      <c r="CK152" s="405"/>
      <c r="CL152" s="405"/>
      <c r="CM152" s="405"/>
      <c r="CN152" s="405"/>
      <c r="CO152" s="426"/>
      <c r="CP152" s="408"/>
      <c r="CQ152" s="408"/>
    </row>
    <row r="153" spans="1:116" s="132" customFormat="1" ht="13.5" customHeight="1" x14ac:dyDescent="0.25">
      <c r="A153" s="135"/>
      <c r="B153" s="183"/>
      <c r="C153" s="361" t="s">
        <v>343</v>
      </c>
      <c r="D153" s="584"/>
      <c r="E153" s="567"/>
      <c r="F153" s="567"/>
      <c r="G153" s="567"/>
      <c r="H153" s="567"/>
      <c r="I153" s="567"/>
      <c r="J153" s="567"/>
      <c r="K153" s="567"/>
      <c r="L153" s="567"/>
      <c r="M153" s="567"/>
      <c r="N153" s="567"/>
      <c r="O153" s="567"/>
      <c r="P153" s="567"/>
      <c r="Q153" s="567"/>
      <c r="R153" s="567"/>
      <c r="S153" s="567"/>
      <c r="T153" s="567"/>
      <c r="U153" s="567"/>
      <c r="V153" s="567"/>
      <c r="W153" s="567"/>
      <c r="X153" s="567"/>
      <c r="Y153" s="567"/>
      <c r="Z153" s="567"/>
      <c r="AA153" s="567"/>
      <c r="AB153" s="567"/>
      <c r="AC153" s="567"/>
      <c r="AD153" s="567"/>
      <c r="AE153" s="567"/>
      <c r="AF153" s="567"/>
      <c r="AG153" s="567"/>
      <c r="AH153" s="567"/>
      <c r="AI153" s="567"/>
      <c r="AJ153" s="567"/>
      <c r="AK153" s="567"/>
      <c r="AL153" s="567"/>
      <c r="AM153" s="567"/>
      <c r="AN153" s="567"/>
      <c r="AO153" s="567"/>
      <c r="AP153" s="567"/>
      <c r="AQ153" s="567"/>
      <c r="AR153" s="567"/>
      <c r="AS153" s="567"/>
      <c r="AT153" s="567"/>
      <c r="AU153" s="567"/>
      <c r="AV153" s="567"/>
      <c r="AW153" s="567"/>
      <c r="AX153" s="567"/>
      <c r="AY153" s="567"/>
      <c r="AZ153" s="567"/>
      <c r="BA153" s="567"/>
      <c r="BB153" s="567"/>
      <c r="BC153" s="567"/>
      <c r="BD153" s="567"/>
      <c r="BE153" s="567"/>
      <c r="BF153" s="567"/>
      <c r="BG153" s="567"/>
      <c r="BH153" s="567"/>
      <c r="BI153" s="567"/>
      <c r="BJ153" s="567"/>
      <c r="BK153" s="567"/>
      <c r="BL153" s="567"/>
      <c r="BM153" s="567"/>
      <c r="BN153" s="567"/>
      <c r="BO153" s="567"/>
      <c r="BP153" s="568"/>
      <c r="BQ153" s="428"/>
      <c r="BR153" s="404"/>
      <c r="BS153" s="426"/>
      <c r="BT153" s="426"/>
      <c r="BU153" s="426"/>
      <c r="BV153" s="426"/>
      <c r="BW153" s="426"/>
      <c r="BX153" s="426"/>
      <c r="BY153" s="426"/>
      <c r="BZ153" s="426"/>
      <c r="CA153" s="426"/>
      <c r="CB153" s="426"/>
      <c r="CC153" s="426"/>
      <c r="CD153" s="426"/>
      <c r="CE153" s="426"/>
      <c r="CF153" s="426"/>
      <c r="CG153" s="426"/>
      <c r="CH153" s="426"/>
      <c r="CI153" s="426"/>
      <c r="CJ153" s="426"/>
      <c r="CK153" s="426"/>
      <c r="CL153" s="426"/>
      <c r="CM153" s="426"/>
      <c r="CN153" s="426"/>
      <c r="CO153" s="426"/>
      <c r="CP153" s="429"/>
      <c r="CQ153" s="429"/>
    </row>
    <row r="154" spans="1:116" s="132" customFormat="1" ht="12.75" customHeight="1" x14ac:dyDescent="0.25">
      <c r="B154" s="243"/>
      <c r="C154" s="527" t="s">
        <v>408</v>
      </c>
      <c r="D154" s="585"/>
      <c r="E154" s="569"/>
      <c r="F154" s="569"/>
      <c r="G154" s="569"/>
      <c r="H154" s="569"/>
      <c r="I154" s="569"/>
      <c r="J154" s="569"/>
      <c r="K154" s="569"/>
      <c r="L154" s="569"/>
      <c r="M154" s="569"/>
      <c r="N154" s="569"/>
      <c r="O154" s="569"/>
      <c r="P154" s="569"/>
      <c r="Q154" s="569"/>
      <c r="R154" s="569"/>
      <c r="S154" s="569"/>
      <c r="T154" s="569"/>
      <c r="U154" s="569"/>
      <c r="V154" s="569"/>
      <c r="W154" s="569"/>
      <c r="X154" s="569"/>
      <c r="Y154" s="569"/>
      <c r="Z154" s="569"/>
      <c r="AA154" s="569"/>
      <c r="AB154" s="569"/>
      <c r="AC154" s="569"/>
      <c r="AD154" s="569"/>
      <c r="AE154" s="569"/>
      <c r="AF154" s="569"/>
      <c r="AG154" s="569"/>
      <c r="AH154" s="569"/>
      <c r="AI154" s="569"/>
      <c r="AJ154" s="569"/>
      <c r="AK154" s="569"/>
      <c r="AL154" s="569"/>
      <c r="AM154" s="569"/>
      <c r="AN154" s="569"/>
      <c r="AO154" s="569"/>
      <c r="AP154" s="569"/>
      <c r="AQ154" s="569"/>
      <c r="AR154" s="569"/>
      <c r="AS154" s="569"/>
      <c r="AT154" s="569"/>
      <c r="AU154" s="569"/>
      <c r="AV154" s="569"/>
      <c r="AW154" s="569"/>
      <c r="AX154" s="569"/>
      <c r="AY154" s="569"/>
      <c r="AZ154" s="569"/>
      <c r="BA154" s="569"/>
      <c r="BB154" s="569"/>
      <c r="BC154" s="569"/>
      <c r="BD154" s="569"/>
      <c r="BE154" s="569"/>
      <c r="BF154" s="569"/>
      <c r="BG154" s="569"/>
      <c r="BH154" s="569"/>
      <c r="BI154" s="569"/>
      <c r="BJ154" s="569"/>
      <c r="BK154" s="569"/>
      <c r="BL154" s="569"/>
      <c r="BM154" s="569"/>
      <c r="BN154" s="569"/>
      <c r="BO154" s="569"/>
      <c r="BP154" s="570"/>
      <c r="BQ154" s="526"/>
      <c r="BR154" s="404"/>
      <c r="BS154" s="426"/>
      <c r="BT154" s="426"/>
      <c r="BU154" s="426"/>
      <c r="BV154" s="426"/>
      <c r="BW154" s="426"/>
      <c r="BX154" s="426"/>
      <c r="BY154" s="426"/>
      <c r="BZ154" s="426"/>
      <c r="CA154" s="426"/>
      <c r="CB154" s="426"/>
      <c r="CC154" s="426"/>
      <c r="CD154" s="426"/>
      <c r="CE154" s="426"/>
      <c r="CF154" s="426"/>
      <c r="CG154" s="426"/>
      <c r="CH154" s="426"/>
      <c r="CI154" s="426"/>
      <c r="CJ154" s="426"/>
      <c r="CK154" s="426"/>
      <c r="CL154" s="426"/>
      <c r="CM154" s="426"/>
      <c r="CN154" s="426"/>
      <c r="CO154" s="426"/>
      <c r="CP154" s="429"/>
      <c r="CQ154" s="429"/>
    </row>
    <row r="155" spans="1:116" s="126" customFormat="1" ht="10.5" customHeight="1" x14ac:dyDescent="0.2">
      <c r="B155" s="184"/>
      <c r="C155" s="362" t="s">
        <v>407</v>
      </c>
      <c r="D155" s="542">
        <f>D161</f>
        <v>75</v>
      </c>
      <c r="E155" s="542">
        <f>E161</f>
        <v>50</v>
      </c>
      <c r="F155" s="542">
        <f>F161</f>
        <v>210</v>
      </c>
      <c r="G155" s="543">
        <f t="shared" ref="G155:AJ156" si="14">SUM(G161,G164,G167)</f>
        <v>0</v>
      </c>
      <c r="H155" s="542">
        <f>H161</f>
        <v>23</v>
      </c>
      <c r="I155" s="543">
        <f t="shared" si="14"/>
        <v>5</v>
      </c>
      <c r="J155" s="543">
        <f t="shared" si="14"/>
        <v>0</v>
      </c>
      <c r="K155" s="542">
        <f t="shared" ref="K155:V155" si="15">K161</f>
        <v>25</v>
      </c>
      <c r="L155" s="542">
        <f t="shared" si="15"/>
        <v>4</v>
      </c>
      <c r="M155" s="542">
        <f t="shared" si="15"/>
        <v>36</v>
      </c>
      <c r="N155" s="542">
        <f t="shared" si="15"/>
        <v>351</v>
      </c>
      <c r="O155" s="542">
        <f t="shared" si="15"/>
        <v>11</v>
      </c>
      <c r="P155" s="542">
        <f t="shared" si="15"/>
        <v>33</v>
      </c>
      <c r="Q155" s="542">
        <f t="shared" si="15"/>
        <v>3</v>
      </c>
      <c r="R155" s="542">
        <f t="shared" si="15"/>
        <v>4</v>
      </c>
      <c r="S155" s="542">
        <f t="shared" si="15"/>
        <v>17</v>
      </c>
      <c r="T155" s="542">
        <f t="shared" si="15"/>
        <v>655</v>
      </c>
      <c r="U155" s="542">
        <f t="shared" si="15"/>
        <v>149</v>
      </c>
      <c r="V155" s="542">
        <f t="shared" si="15"/>
        <v>0</v>
      </c>
      <c r="W155" s="543">
        <f t="shared" si="14"/>
        <v>0</v>
      </c>
      <c r="X155" s="542">
        <f>X161</f>
        <v>80</v>
      </c>
      <c r="Y155" s="542">
        <f>Y161</f>
        <v>4</v>
      </c>
      <c r="Z155" s="542">
        <f>Z161</f>
        <v>426</v>
      </c>
      <c r="AA155" s="542">
        <f>AA161</f>
        <v>127</v>
      </c>
      <c r="AB155" s="543">
        <f t="shared" si="14"/>
        <v>0</v>
      </c>
      <c r="AC155" s="543">
        <f t="shared" si="14"/>
        <v>1</v>
      </c>
      <c r="AD155" s="542">
        <f t="shared" ref="AD155:AI155" si="16">AD161</f>
        <v>16</v>
      </c>
      <c r="AE155" s="542">
        <f t="shared" si="16"/>
        <v>12</v>
      </c>
      <c r="AF155" s="542">
        <f t="shared" si="16"/>
        <v>119</v>
      </c>
      <c r="AG155" s="542">
        <f t="shared" si="16"/>
        <v>96</v>
      </c>
      <c r="AH155" s="542">
        <f t="shared" si="16"/>
        <v>264</v>
      </c>
      <c r="AI155" s="542">
        <f t="shared" si="16"/>
        <v>0</v>
      </c>
      <c r="AJ155" s="543">
        <f t="shared" si="14"/>
        <v>0</v>
      </c>
      <c r="AK155" s="542">
        <f>AK161</f>
        <v>17</v>
      </c>
      <c r="AL155" s="542">
        <f>AL161</f>
        <v>0</v>
      </c>
      <c r="AM155" s="542">
        <f>AM161</f>
        <v>1</v>
      </c>
      <c r="AN155" s="543">
        <f t="shared" ref="AN155:BO156" si="17">SUM(AN161,AN164,AN167)</f>
        <v>0</v>
      </c>
      <c r="AO155" s="543">
        <f t="shared" si="17"/>
        <v>6</v>
      </c>
      <c r="AP155" s="542">
        <f>AP161</f>
        <v>0</v>
      </c>
      <c r="AQ155" s="543">
        <f t="shared" si="17"/>
        <v>0</v>
      </c>
      <c r="AR155" s="542">
        <f t="shared" ref="AR155:AZ155" si="18">AR161</f>
        <v>1078</v>
      </c>
      <c r="AS155" s="542">
        <f t="shared" si="18"/>
        <v>2</v>
      </c>
      <c r="AT155" s="542">
        <f t="shared" si="18"/>
        <v>92</v>
      </c>
      <c r="AU155" s="542">
        <f t="shared" si="18"/>
        <v>7</v>
      </c>
      <c r="AV155" s="542">
        <f t="shared" si="18"/>
        <v>3</v>
      </c>
      <c r="AW155" s="542">
        <f t="shared" si="18"/>
        <v>45</v>
      </c>
      <c r="AX155" s="542">
        <f t="shared" si="18"/>
        <v>0</v>
      </c>
      <c r="AY155" s="542">
        <f t="shared" si="18"/>
        <v>1</v>
      </c>
      <c r="AZ155" s="542">
        <f t="shared" si="18"/>
        <v>0</v>
      </c>
      <c r="BA155" s="543">
        <f t="shared" si="17"/>
        <v>6</v>
      </c>
      <c r="BB155" s="542">
        <f t="shared" ref="BB155:BK155" si="19">BB161</f>
        <v>5</v>
      </c>
      <c r="BC155" s="542">
        <f t="shared" si="19"/>
        <v>3</v>
      </c>
      <c r="BD155" s="542">
        <f t="shared" si="19"/>
        <v>22</v>
      </c>
      <c r="BE155" s="542">
        <f t="shared" si="19"/>
        <v>2</v>
      </c>
      <c r="BF155" s="542">
        <f t="shared" si="19"/>
        <v>0</v>
      </c>
      <c r="BG155" s="542">
        <f t="shared" si="19"/>
        <v>4</v>
      </c>
      <c r="BH155" s="542">
        <f t="shared" si="19"/>
        <v>5</v>
      </c>
      <c r="BI155" s="542">
        <f t="shared" si="19"/>
        <v>6</v>
      </c>
      <c r="BJ155" s="542">
        <f t="shared" si="19"/>
        <v>994</v>
      </c>
      <c r="BK155" s="542">
        <f t="shared" si="19"/>
        <v>0</v>
      </c>
      <c r="BL155" s="543">
        <f t="shared" si="17"/>
        <v>0</v>
      </c>
      <c r="BM155" s="543">
        <f t="shared" si="17"/>
        <v>0</v>
      </c>
      <c r="BN155" s="542">
        <f>BN161</f>
        <v>16</v>
      </c>
      <c r="BO155" s="542">
        <f>BO161</f>
        <v>175</v>
      </c>
      <c r="BP155" s="544">
        <f>SUM(D155:BO155)</f>
        <v>5286</v>
      </c>
      <c r="BQ155" s="449">
        <f>SUM(BP9,BP11,BP13,BP15,BP17,BP19,BP21,BP23,BP25,BP27,BP29,BP31,BP33,BP35,BP37,BP39,BP41,BP43,BP45,BP47,BP49,BP51,BP53,BP55,BP57,BP59,BP61,BP63,BP65,BP67,BP69,BP71,BP73,BP75,BP77,BP79,BP81,BP83,BP85,BP87,BP89,BP91,BP93,BP95,BP97,BP99,BP101,BP103,BP105,BP107,BP109,BP111,BP113,BP115,BP117,BP119,BP121,BP123,BP125,BP127,BP129,BP131,BP133,BP135,BP137,BP139,BP141,BP143,BP145,BP147,BP149,BP151)</f>
        <v>5286</v>
      </c>
      <c r="BR155" s="404"/>
      <c r="BS155" s="405">
        <f>SUM(D155:BO155)</f>
        <v>5286</v>
      </c>
      <c r="BT155" s="405"/>
      <c r="BU155" s="405"/>
      <c r="BV155" s="405"/>
      <c r="BW155" s="405"/>
      <c r="BX155" s="405"/>
      <c r="BY155" s="405"/>
      <c r="BZ155" s="405"/>
      <c r="CA155" s="405"/>
      <c r="CB155" s="405"/>
      <c r="CC155" s="405"/>
      <c r="CD155" s="405"/>
      <c r="CE155" s="405"/>
      <c r="CF155" s="405"/>
      <c r="CG155" s="405"/>
      <c r="CH155" s="405"/>
      <c r="CI155" s="405"/>
      <c r="CJ155" s="405"/>
      <c r="CK155" s="405"/>
      <c r="CL155" s="405"/>
      <c r="CM155" s="405"/>
      <c r="CN155" s="405"/>
      <c r="CO155" s="430"/>
      <c r="CP155" s="226"/>
      <c r="CQ155" s="226"/>
    </row>
    <row r="156" spans="1:116" s="127" customFormat="1" ht="12.75" customHeight="1" x14ac:dyDescent="0.2">
      <c r="B156" s="185"/>
      <c r="C156" s="363" t="s">
        <v>344</v>
      </c>
      <c r="D156" s="542">
        <f>D162</f>
        <v>86</v>
      </c>
      <c r="E156" s="542">
        <f>E162</f>
        <v>14</v>
      </c>
      <c r="F156" s="543">
        <f t="shared" ref="F156:BK156" si="20">SUM(F162,F165,F168)</f>
        <v>87</v>
      </c>
      <c r="G156" s="543">
        <f t="shared" si="14"/>
        <v>0</v>
      </c>
      <c r="H156" s="543">
        <f t="shared" si="14"/>
        <v>23</v>
      </c>
      <c r="I156" s="543">
        <f t="shared" si="20"/>
        <v>0</v>
      </c>
      <c r="J156" s="543">
        <f t="shared" si="20"/>
        <v>0</v>
      </c>
      <c r="K156" s="543">
        <f t="shared" si="20"/>
        <v>24</v>
      </c>
      <c r="L156" s="543">
        <f t="shared" si="20"/>
        <v>0</v>
      </c>
      <c r="M156" s="543">
        <f t="shared" si="20"/>
        <v>17</v>
      </c>
      <c r="N156" s="543">
        <f t="shared" si="20"/>
        <v>344</v>
      </c>
      <c r="O156" s="543">
        <f t="shared" si="20"/>
        <v>3</v>
      </c>
      <c r="P156" s="543">
        <f t="shared" si="20"/>
        <v>5</v>
      </c>
      <c r="Q156" s="543">
        <f t="shared" si="20"/>
        <v>9</v>
      </c>
      <c r="R156" s="543">
        <f t="shared" si="20"/>
        <v>0</v>
      </c>
      <c r="S156" s="543">
        <f t="shared" si="20"/>
        <v>14</v>
      </c>
      <c r="T156" s="543">
        <f t="shared" si="20"/>
        <v>336</v>
      </c>
      <c r="U156" s="543">
        <f t="shared" si="20"/>
        <v>50</v>
      </c>
      <c r="V156" s="543">
        <f t="shared" si="20"/>
        <v>11</v>
      </c>
      <c r="W156" s="543">
        <f t="shared" si="20"/>
        <v>0</v>
      </c>
      <c r="X156" s="543">
        <f t="shared" si="20"/>
        <v>62</v>
      </c>
      <c r="Y156" s="543">
        <f t="shared" si="20"/>
        <v>6</v>
      </c>
      <c r="Z156" s="543">
        <f t="shared" si="20"/>
        <v>189</v>
      </c>
      <c r="AA156" s="543">
        <f t="shared" si="20"/>
        <v>76</v>
      </c>
      <c r="AB156" s="543">
        <f t="shared" si="20"/>
        <v>0</v>
      </c>
      <c r="AC156" s="543">
        <f t="shared" si="20"/>
        <v>0</v>
      </c>
      <c r="AD156" s="543">
        <f t="shared" si="20"/>
        <v>1</v>
      </c>
      <c r="AE156" s="543">
        <f t="shared" si="20"/>
        <v>18</v>
      </c>
      <c r="AF156" s="543">
        <f t="shared" si="20"/>
        <v>76</v>
      </c>
      <c r="AG156" s="543">
        <f t="shared" si="20"/>
        <v>47</v>
      </c>
      <c r="AH156" s="543">
        <f t="shared" si="20"/>
        <v>149</v>
      </c>
      <c r="AI156" s="543">
        <f t="shared" si="20"/>
        <v>1</v>
      </c>
      <c r="AJ156" s="543">
        <f t="shared" si="20"/>
        <v>0</v>
      </c>
      <c r="AK156" s="543">
        <f t="shared" si="20"/>
        <v>10</v>
      </c>
      <c r="AL156" s="543">
        <f t="shared" si="20"/>
        <v>1</v>
      </c>
      <c r="AM156" s="543">
        <f t="shared" si="20"/>
        <v>1</v>
      </c>
      <c r="AN156" s="543">
        <f t="shared" si="20"/>
        <v>0</v>
      </c>
      <c r="AO156" s="543">
        <f>SUM(AO162,AO165,AO168)</f>
        <v>0</v>
      </c>
      <c r="AP156" s="543">
        <f t="shared" si="20"/>
        <v>2</v>
      </c>
      <c r="AQ156" s="543">
        <f t="shared" si="17"/>
        <v>0</v>
      </c>
      <c r="AR156" s="543">
        <f t="shared" si="20"/>
        <v>719</v>
      </c>
      <c r="AS156" s="543">
        <f t="shared" si="20"/>
        <v>0</v>
      </c>
      <c r="AT156" s="543">
        <f t="shared" si="20"/>
        <v>60</v>
      </c>
      <c r="AU156" s="543">
        <f t="shared" si="20"/>
        <v>1</v>
      </c>
      <c r="AV156" s="543">
        <f t="shared" si="20"/>
        <v>3</v>
      </c>
      <c r="AW156" s="543">
        <f t="shared" si="20"/>
        <v>12</v>
      </c>
      <c r="AX156" s="543">
        <f t="shared" si="20"/>
        <v>0</v>
      </c>
      <c r="AY156" s="543">
        <f t="shared" si="20"/>
        <v>8</v>
      </c>
      <c r="AZ156" s="543">
        <f t="shared" si="20"/>
        <v>2</v>
      </c>
      <c r="BA156" s="543">
        <f t="shared" si="17"/>
        <v>2</v>
      </c>
      <c r="BB156" s="543">
        <f t="shared" si="17"/>
        <v>13</v>
      </c>
      <c r="BC156" s="543">
        <f t="shared" si="20"/>
        <v>5</v>
      </c>
      <c r="BD156" s="543">
        <f t="shared" si="20"/>
        <v>17</v>
      </c>
      <c r="BE156" s="543">
        <f t="shared" si="20"/>
        <v>1</v>
      </c>
      <c r="BF156" s="543">
        <f t="shared" si="20"/>
        <v>0</v>
      </c>
      <c r="BG156" s="543">
        <f t="shared" si="17"/>
        <v>1</v>
      </c>
      <c r="BH156" s="543">
        <f t="shared" si="20"/>
        <v>0</v>
      </c>
      <c r="BI156" s="543">
        <f t="shared" si="20"/>
        <v>7</v>
      </c>
      <c r="BJ156" s="543">
        <f t="shared" si="20"/>
        <v>654</v>
      </c>
      <c r="BK156" s="543">
        <f t="shared" si="20"/>
        <v>1</v>
      </c>
      <c r="BL156" s="543">
        <f t="shared" si="17"/>
        <v>0</v>
      </c>
      <c r="BM156" s="543">
        <f t="shared" si="17"/>
        <v>0</v>
      </c>
      <c r="BN156" s="543">
        <f t="shared" si="17"/>
        <v>13</v>
      </c>
      <c r="BO156" s="543">
        <f t="shared" si="17"/>
        <v>54</v>
      </c>
      <c r="BP156" s="544">
        <f>SUM(D156:BO156)</f>
        <v>3235</v>
      </c>
      <c r="BQ156" s="449">
        <f>SUM(BP10,BP12,BP14,BP16,BP18,BP20,BP22,BP24,BP26,BP28,BP30,BP32,BP34,BP36,BP38,BP40,BP42,BP44,BP46,BP48,BP50,BP52,BP54,BP56,BP58,BP60,BP62,BP64,BP66,BP68,BP70,BP72,BP74,BP76,BP78,BP80,BP82,BP84,BP86,BP88,BP90,BP92,BP94,BP96,BP98,BP100,BP102,BP104,BP106,BP108,BP110,BP112,BP114,BP116,BP118,BP120,BP122,BP124,BP126,BP128,BP130,BP132,BP134,BP136,BP138,BP140,BP142,BP144,BP146,BP148,BP150,BP152)</f>
        <v>3235</v>
      </c>
      <c r="BR156" s="404"/>
      <c r="BS156" s="405">
        <f>SUM(D156:BO156)</f>
        <v>3235</v>
      </c>
      <c r="BT156" s="405"/>
      <c r="BU156" s="405"/>
      <c r="BV156" s="405"/>
      <c r="BW156" s="405"/>
      <c r="BX156" s="405"/>
      <c r="BY156" s="405"/>
      <c r="BZ156" s="405"/>
      <c r="CA156" s="405"/>
      <c r="CB156" s="405"/>
      <c r="CC156" s="405"/>
      <c r="CD156" s="405"/>
      <c r="CE156" s="405"/>
      <c r="CF156" s="405"/>
      <c r="CG156" s="405"/>
      <c r="CH156" s="405"/>
      <c r="CI156" s="405"/>
      <c r="CJ156" s="405"/>
      <c r="CK156" s="405"/>
      <c r="CL156" s="405"/>
      <c r="CM156" s="405"/>
      <c r="CN156" s="405"/>
      <c r="CO156" s="430"/>
      <c r="CP156" s="431"/>
      <c r="CQ156" s="431"/>
    </row>
    <row r="157" spans="1:116" s="132" customFormat="1" ht="5.25" customHeight="1" x14ac:dyDescent="0.25">
      <c r="B157" s="243"/>
      <c r="C157" s="364"/>
      <c r="D157" s="586"/>
      <c r="E157" s="569"/>
      <c r="F157" s="569"/>
      <c r="G157" s="569"/>
      <c r="H157" s="569"/>
      <c r="I157" s="569"/>
      <c r="J157" s="569"/>
      <c r="K157" s="569"/>
      <c r="L157" s="569"/>
      <c r="M157" s="569"/>
      <c r="N157" s="569"/>
      <c r="O157" s="569"/>
      <c r="P157" s="569"/>
      <c r="Q157" s="569"/>
      <c r="R157" s="569"/>
      <c r="S157" s="569"/>
      <c r="T157" s="569"/>
      <c r="U157" s="569"/>
      <c r="V157" s="569"/>
      <c r="W157" s="569"/>
      <c r="X157" s="569"/>
      <c r="Y157" s="569"/>
      <c r="Z157" s="569"/>
      <c r="AA157" s="569"/>
      <c r="AB157" s="569"/>
      <c r="AC157" s="569"/>
      <c r="AD157" s="569"/>
      <c r="AE157" s="569"/>
      <c r="AF157" s="569"/>
      <c r="AG157" s="569"/>
      <c r="AH157" s="569"/>
      <c r="AI157" s="569"/>
      <c r="AJ157" s="569"/>
      <c r="AK157" s="569"/>
      <c r="AL157" s="569"/>
      <c r="AM157" s="569"/>
      <c r="AN157" s="569"/>
      <c r="AO157" s="569"/>
      <c r="AP157" s="569"/>
      <c r="AQ157" s="569"/>
      <c r="AR157" s="569"/>
      <c r="AS157" s="569"/>
      <c r="AT157" s="569"/>
      <c r="AU157" s="569"/>
      <c r="AV157" s="569"/>
      <c r="AW157" s="569"/>
      <c r="AX157" s="569"/>
      <c r="AY157" s="569"/>
      <c r="AZ157" s="569"/>
      <c r="BA157" s="569"/>
      <c r="BB157" s="569"/>
      <c r="BC157" s="569"/>
      <c r="BD157" s="569"/>
      <c r="BE157" s="569"/>
      <c r="BF157" s="569"/>
      <c r="BG157" s="569"/>
      <c r="BH157" s="569"/>
      <c r="BI157" s="569"/>
      <c r="BJ157" s="569"/>
      <c r="BK157" s="569"/>
      <c r="BL157" s="569"/>
      <c r="BM157" s="569"/>
      <c r="BN157" s="569"/>
      <c r="BO157" s="569"/>
      <c r="BP157" s="570"/>
      <c r="BQ157" s="432"/>
      <c r="BR157" s="404"/>
      <c r="BS157" s="426"/>
      <c r="BT157" s="426"/>
      <c r="BU157" s="426"/>
      <c r="BV157" s="426"/>
      <c r="BW157" s="426"/>
      <c r="BX157" s="426"/>
      <c r="BY157" s="426"/>
      <c r="BZ157" s="426"/>
      <c r="CA157" s="426"/>
      <c r="CB157" s="426"/>
      <c r="CC157" s="426"/>
      <c r="CD157" s="426"/>
      <c r="CE157" s="426"/>
      <c r="CF157" s="426"/>
      <c r="CG157" s="426"/>
      <c r="CH157" s="426"/>
      <c r="CI157" s="426"/>
      <c r="CJ157" s="426"/>
      <c r="CK157" s="426"/>
      <c r="CL157" s="426"/>
      <c r="CM157" s="426"/>
      <c r="CN157" s="426"/>
      <c r="CO157" s="429"/>
      <c r="CP157" s="429"/>
      <c r="CQ157" s="429"/>
    </row>
    <row r="158" spans="1:116" s="134" customFormat="1" ht="14.1" customHeight="1" x14ac:dyDescent="0.25">
      <c r="B158" s="244" t="s">
        <v>124</v>
      </c>
      <c r="C158" s="365" t="s">
        <v>394</v>
      </c>
      <c r="D158" s="552"/>
      <c r="E158" s="549">
        <v>14</v>
      </c>
      <c r="F158" s="549"/>
      <c r="G158" s="549"/>
      <c r="H158" s="549">
        <v>52</v>
      </c>
      <c r="I158" s="549"/>
      <c r="J158" s="549"/>
      <c r="K158" s="549"/>
      <c r="L158" s="549"/>
      <c r="M158" s="549"/>
      <c r="N158" s="549"/>
      <c r="O158" s="549"/>
      <c r="P158" s="549"/>
      <c r="Q158" s="549"/>
      <c r="R158" s="549"/>
      <c r="S158" s="549">
        <v>9</v>
      </c>
      <c r="T158" s="549">
        <v>440</v>
      </c>
      <c r="U158" s="549">
        <v>152</v>
      </c>
      <c r="V158" s="549"/>
      <c r="W158" s="549"/>
      <c r="X158" s="549">
        <v>90</v>
      </c>
      <c r="Y158" s="549">
        <v>2</v>
      </c>
      <c r="Z158" s="549">
        <v>504</v>
      </c>
      <c r="AA158" s="549">
        <v>91</v>
      </c>
      <c r="AB158" s="549"/>
      <c r="AC158" s="549"/>
      <c r="AD158" s="549">
        <v>10</v>
      </c>
      <c r="AE158" s="549">
        <v>6</v>
      </c>
      <c r="AF158" s="549"/>
      <c r="AG158" s="549">
        <v>102</v>
      </c>
      <c r="AH158" s="549"/>
      <c r="AI158" s="549"/>
      <c r="AJ158" s="549"/>
      <c r="AK158" s="549"/>
      <c r="AL158" s="549"/>
      <c r="AM158" s="549">
        <v>2</v>
      </c>
      <c r="AN158" s="549"/>
      <c r="AO158" s="549"/>
      <c r="AP158" s="549"/>
      <c r="AQ158" s="549"/>
      <c r="AR158" s="549">
        <v>1224</v>
      </c>
      <c r="AS158" s="549"/>
      <c r="AT158" s="549"/>
      <c r="AU158" s="549"/>
      <c r="AV158" s="549"/>
      <c r="AW158" s="549">
        <v>34</v>
      </c>
      <c r="AX158" s="549"/>
      <c r="AY158" s="549"/>
      <c r="AZ158" s="549"/>
      <c r="BA158" s="549"/>
      <c r="BB158" s="549"/>
      <c r="BC158" s="549"/>
      <c r="BD158" s="549">
        <v>15</v>
      </c>
      <c r="BE158" s="549"/>
      <c r="BF158" s="549">
        <v>3</v>
      </c>
      <c r="BG158" s="549">
        <v>4</v>
      </c>
      <c r="BH158" s="549"/>
      <c r="BI158" s="549"/>
      <c r="BJ158" s="549"/>
      <c r="BK158" s="549"/>
      <c r="BL158" s="549"/>
      <c r="BM158" s="549"/>
      <c r="BN158" s="549"/>
      <c r="BO158" s="549" t="s">
        <v>385</v>
      </c>
      <c r="BP158" s="587">
        <f>SUM(D158:BO158)</f>
        <v>2754</v>
      </c>
      <c r="BQ158" s="432"/>
      <c r="BR158" s="404"/>
      <c r="BS158" s="426"/>
      <c r="BT158" s="426"/>
      <c r="BU158" s="426"/>
      <c r="BV158" s="426"/>
      <c r="BW158" s="426"/>
      <c r="BX158" s="426"/>
      <c r="BY158" s="426"/>
      <c r="BZ158" s="426"/>
      <c r="CA158" s="426"/>
      <c r="CB158" s="426"/>
      <c r="CC158" s="426"/>
      <c r="CD158" s="426"/>
      <c r="CE158" s="426"/>
      <c r="CF158" s="426"/>
      <c r="CG158" s="426"/>
      <c r="CH158" s="426"/>
      <c r="CI158" s="426"/>
      <c r="CJ158" s="426"/>
      <c r="CK158" s="426"/>
      <c r="CL158" s="426"/>
      <c r="CM158" s="426"/>
      <c r="CN158" s="426"/>
      <c r="CO158" s="433"/>
      <c r="CP158" s="433"/>
      <c r="CQ158" s="433"/>
    </row>
    <row r="159" spans="1:116" s="136" customFormat="1" ht="14.1" customHeight="1" x14ac:dyDescent="0.25">
      <c r="A159" s="308"/>
      <c r="B159" s="137"/>
      <c r="C159" s="366" t="s">
        <v>230</v>
      </c>
      <c r="D159" s="534"/>
      <c r="E159" s="535">
        <v>19</v>
      </c>
      <c r="F159" s="535"/>
      <c r="G159" s="535"/>
      <c r="H159" s="535">
        <v>61</v>
      </c>
      <c r="I159" s="535"/>
      <c r="J159" s="535"/>
      <c r="K159" s="535"/>
      <c r="L159" s="535"/>
      <c r="M159" s="535"/>
      <c r="N159" s="535"/>
      <c r="O159" s="535"/>
      <c r="P159" s="535"/>
      <c r="Q159" s="535"/>
      <c r="R159" s="535"/>
      <c r="S159" s="535">
        <v>14</v>
      </c>
      <c r="T159" s="535">
        <v>409</v>
      </c>
      <c r="U159" s="535">
        <v>154</v>
      </c>
      <c r="V159" s="535"/>
      <c r="W159" s="535"/>
      <c r="X159" s="535">
        <v>72</v>
      </c>
      <c r="Y159" s="535">
        <v>3</v>
      </c>
      <c r="Z159" s="535">
        <v>390</v>
      </c>
      <c r="AA159" s="535">
        <v>90</v>
      </c>
      <c r="AB159" s="535"/>
      <c r="AC159" s="535"/>
      <c r="AD159" s="535">
        <v>5</v>
      </c>
      <c r="AE159" s="535">
        <v>3</v>
      </c>
      <c r="AF159" s="535"/>
      <c r="AG159" s="535">
        <v>64</v>
      </c>
      <c r="AH159" s="535"/>
      <c r="AI159" s="535"/>
      <c r="AJ159" s="535"/>
      <c r="AK159" s="535"/>
      <c r="AL159" s="535"/>
      <c r="AM159" s="535"/>
      <c r="AN159" s="535"/>
      <c r="AO159" s="535"/>
      <c r="AP159" s="535"/>
      <c r="AQ159" s="535"/>
      <c r="AR159" s="535">
        <v>816</v>
      </c>
      <c r="AS159" s="535"/>
      <c r="AT159" s="535"/>
      <c r="AU159" s="535"/>
      <c r="AV159" s="535"/>
      <c r="AW159" s="535">
        <v>21</v>
      </c>
      <c r="AX159" s="535">
        <v>1</v>
      </c>
      <c r="AY159" s="535"/>
      <c r="AZ159" s="535"/>
      <c r="BA159" s="535"/>
      <c r="BB159" s="535"/>
      <c r="BC159" s="535"/>
      <c r="BD159" s="535">
        <v>10</v>
      </c>
      <c r="BE159" s="535"/>
      <c r="BF159" s="535"/>
      <c r="BG159" s="535">
        <v>4</v>
      </c>
      <c r="BH159" s="535"/>
      <c r="BI159" s="535"/>
      <c r="BJ159" s="535"/>
      <c r="BK159" s="535"/>
      <c r="BL159" s="535"/>
      <c r="BM159" s="535"/>
      <c r="BN159" s="535"/>
      <c r="BO159" s="535"/>
      <c r="BP159" s="536">
        <f>SUM(D159:BO159)</f>
        <v>2136</v>
      </c>
      <c r="BQ159" s="432"/>
      <c r="BR159" s="432"/>
      <c r="BS159" s="426"/>
      <c r="BT159" s="426"/>
      <c r="BU159" s="426"/>
      <c r="BV159" s="426"/>
      <c r="BW159" s="426"/>
      <c r="BX159" s="426"/>
      <c r="BY159" s="426"/>
      <c r="BZ159" s="426"/>
      <c r="CA159" s="426"/>
      <c r="CB159" s="426"/>
      <c r="CC159" s="426"/>
      <c r="CD159" s="426"/>
      <c r="CE159" s="426"/>
      <c r="CF159" s="426"/>
      <c r="CG159" s="426"/>
      <c r="CH159" s="426"/>
      <c r="CI159" s="426"/>
      <c r="CJ159" s="426"/>
      <c r="CK159" s="426"/>
      <c r="CL159" s="426"/>
      <c r="CM159" s="426"/>
      <c r="CN159" s="426"/>
      <c r="CO159" s="434"/>
      <c r="CP159" s="434"/>
      <c r="CQ159" s="434"/>
    </row>
    <row r="160" spans="1:116" ht="12.75" customHeight="1" x14ac:dyDescent="0.25">
      <c r="B160"/>
      <c r="C160"/>
      <c r="D160" s="368"/>
      <c r="E160" s="368"/>
      <c r="F160" s="368"/>
      <c r="G160" s="368"/>
      <c r="H160" s="368"/>
      <c r="I160" s="368"/>
      <c r="J160" s="368"/>
      <c r="K160" s="368"/>
      <c r="L160" s="368"/>
      <c r="M160" s="368"/>
      <c r="N160" s="368"/>
      <c r="O160" s="368"/>
      <c r="P160" s="368"/>
      <c r="Q160" s="368"/>
      <c r="R160" s="368"/>
      <c r="S160" s="368"/>
      <c r="T160" s="368"/>
      <c r="U160" s="368"/>
      <c r="V160" s="368"/>
      <c r="W160" s="368"/>
      <c r="X160" s="368"/>
      <c r="Y160" s="368"/>
      <c r="Z160" s="368"/>
      <c r="AA160" s="368"/>
      <c r="AB160" s="368"/>
      <c r="AC160" s="368"/>
      <c r="AD160" s="368"/>
      <c r="AE160" s="368"/>
      <c r="AF160" s="368"/>
      <c r="AG160" s="368"/>
      <c r="AH160" s="368"/>
      <c r="AI160" s="368"/>
      <c r="AJ160" s="368"/>
      <c r="AK160" s="368"/>
      <c r="AL160" s="368"/>
      <c r="AM160" s="368"/>
      <c r="AN160" s="368"/>
      <c r="AO160" s="368"/>
      <c r="AP160" s="368"/>
      <c r="AQ160" s="368"/>
      <c r="AR160" s="368"/>
      <c r="AS160" s="368"/>
      <c r="AT160" s="368"/>
      <c r="AU160" s="368"/>
      <c r="AV160" s="368"/>
      <c r="AW160" s="368"/>
      <c r="AX160" s="368"/>
      <c r="AY160" s="368"/>
      <c r="AZ160" s="368"/>
      <c r="BA160" s="368"/>
      <c r="BB160" s="368"/>
      <c r="BC160" s="368"/>
      <c r="BD160" s="368"/>
      <c r="BE160" s="368"/>
      <c r="BF160" s="368"/>
      <c r="BG160" s="368"/>
      <c r="BH160" s="368"/>
      <c r="BI160" s="368"/>
      <c r="BJ160" s="368"/>
      <c r="BK160" s="368"/>
      <c r="BL160" s="368"/>
      <c r="BM160" s="368"/>
      <c r="BN160" s="368"/>
      <c r="BO160" s="368"/>
      <c r="BP160" s="449">
        <f>SUM(D160:BO160)</f>
        <v>0</v>
      </c>
      <c r="BQ160" s="432"/>
      <c r="BR160" s="432"/>
      <c r="BS160" s="426"/>
      <c r="BT160" s="426"/>
      <c r="BU160" s="426"/>
      <c r="BV160" s="426"/>
      <c r="BW160" s="426"/>
      <c r="BX160" s="426"/>
      <c r="BY160" s="426"/>
      <c r="BZ160" s="426"/>
      <c r="CA160" s="426"/>
      <c r="CB160" s="426"/>
      <c r="CC160" s="426"/>
      <c r="CD160" s="426"/>
      <c r="CE160" s="426"/>
      <c r="CF160" s="426"/>
      <c r="CG160" s="426"/>
      <c r="CH160" s="426"/>
      <c r="CI160" s="426"/>
      <c r="CJ160" s="426"/>
      <c r="CK160" s="426"/>
      <c r="CL160" s="426"/>
      <c r="CM160" s="426"/>
      <c r="CN160" s="426"/>
      <c r="CO160" s="224"/>
      <c r="CP160" s="224"/>
      <c r="CQ160" s="224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</row>
    <row r="161" spans="1:95" s="221" customFormat="1" ht="14.1" customHeight="1" x14ac:dyDescent="0.2">
      <c r="A161" s="218"/>
      <c r="B161" s="219"/>
      <c r="C161" s="220" t="s">
        <v>405</v>
      </c>
      <c r="D161" s="367">
        <f t="shared" ref="D161:AK162" si="21">SUM(D9,D11,D13,D15,D17,D19,D21,D23,D25,D27,D29,D31,D33,D35,D37,D39,D41,D43,D45,D47,D49,D51,D53,D55,D57,D59,D61,D63,D65,D67,D69,D71,D73,D75,D77,D79,D81,D83,D85,D87,D89,D91,D93,D95,D97,D99,D101,D103,D105,D107,D109,D111,D113,D115,D117,D119,D121,D123,D125,D127,D129,D131,D133,D135,D137,D139,D141,D143,D145,D147,D149,D151)</f>
        <v>75</v>
      </c>
      <c r="E161" s="367">
        <f t="shared" si="21"/>
        <v>50</v>
      </c>
      <c r="F161" s="367">
        <f t="shared" si="21"/>
        <v>210</v>
      </c>
      <c r="G161" s="367">
        <f t="shared" si="21"/>
        <v>0</v>
      </c>
      <c r="H161" s="367">
        <f t="shared" si="21"/>
        <v>23</v>
      </c>
      <c r="I161" s="367">
        <f t="shared" si="21"/>
        <v>5</v>
      </c>
      <c r="J161" s="367">
        <f t="shared" si="21"/>
        <v>0</v>
      </c>
      <c r="K161" s="367">
        <f t="shared" si="21"/>
        <v>25</v>
      </c>
      <c r="L161" s="367">
        <f t="shared" si="21"/>
        <v>4</v>
      </c>
      <c r="M161" s="367">
        <f t="shared" si="21"/>
        <v>36</v>
      </c>
      <c r="N161" s="367">
        <f t="shared" si="21"/>
        <v>351</v>
      </c>
      <c r="O161" s="367">
        <f t="shared" si="21"/>
        <v>11</v>
      </c>
      <c r="P161" s="367">
        <f t="shared" si="21"/>
        <v>33</v>
      </c>
      <c r="Q161" s="367">
        <f t="shared" si="21"/>
        <v>3</v>
      </c>
      <c r="R161" s="367">
        <f t="shared" si="21"/>
        <v>4</v>
      </c>
      <c r="S161" s="367">
        <f t="shared" si="21"/>
        <v>17</v>
      </c>
      <c r="T161" s="367">
        <f t="shared" si="21"/>
        <v>655</v>
      </c>
      <c r="U161" s="367">
        <f t="shared" si="21"/>
        <v>149</v>
      </c>
      <c r="V161" s="367">
        <f t="shared" si="21"/>
        <v>0</v>
      </c>
      <c r="W161" s="367">
        <f t="shared" si="21"/>
        <v>0</v>
      </c>
      <c r="X161" s="367">
        <f t="shared" si="21"/>
        <v>80</v>
      </c>
      <c r="Y161" s="367">
        <f t="shared" si="21"/>
        <v>4</v>
      </c>
      <c r="Z161" s="367">
        <f t="shared" si="21"/>
        <v>426</v>
      </c>
      <c r="AA161" s="367">
        <f t="shared" si="21"/>
        <v>127</v>
      </c>
      <c r="AB161" s="367">
        <f t="shared" si="21"/>
        <v>0</v>
      </c>
      <c r="AC161" s="367">
        <f t="shared" si="21"/>
        <v>1</v>
      </c>
      <c r="AD161" s="367">
        <f t="shared" si="21"/>
        <v>16</v>
      </c>
      <c r="AE161" s="367">
        <f t="shared" si="21"/>
        <v>12</v>
      </c>
      <c r="AF161" s="367">
        <f t="shared" si="21"/>
        <v>119</v>
      </c>
      <c r="AG161" s="367">
        <f t="shared" si="21"/>
        <v>96</v>
      </c>
      <c r="AH161" s="367">
        <f t="shared" si="21"/>
        <v>264</v>
      </c>
      <c r="AI161" s="367">
        <f t="shared" si="21"/>
        <v>0</v>
      </c>
      <c r="AJ161" s="367">
        <f t="shared" si="21"/>
        <v>0</v>
      </c>
      <c r="AK161" s="367">
        <f t="shared" si="21"/>
        <v>17</v>
      </c>
      <c r="AL161" s="367">
        <f t="shared" ref="AL161:AM161" si="22">SUM(AL9,AL11,AL13,AL15,AL17,AL19,AL21,AL23,AL25,AL27,AL29,AL31,AL33,AL35,AL37,AL39,AL41,AL43,AL45,AL47,AL49,AL51,AL53,AL55,AL57,AL59,AL61,AL63,AL65,AL67,AL69,AL71,AL73,AL75,AL77,AL79,AL81,AL83,AL85,AL87,AL89,AL91,AL93,AL95,AL97,AL99,AL101,AL103,AL105,AL107,AL109,AL111,AL113,AL115,AL117,AL119,AL121,AL123,AL125,AL127,AL129,AL131,AL133,AL135,AL137,AL139,AL141,AL143,AL145,AL147,AL149,AL151)</f>
        <v>0</v>
      </c>
      <c r="AM161" s="367">
        <f t="shared" si="22"/>
        <v>1</v>
      </c>
      <c r="AN161" s="367">
        <f t="shared" ref="AN161:BN162" si="23">SUM(AN9,AN11,AN13,AN15,AN17,AN19,AN21,AN23,AN25,AN27,AN29,AN31,AN33,AN35,AN37,AN39,AN41,AN43,AN45,AN47,AN49,AN51,AN53,AN55,AN57,AN59,AN61,AN63,AN65,AN67,AN69,AN71,AN73,AN75,AN77,AN79,AN81,AN83,AN85,AN87,AN89,AN91,AN93,AN95,AN97,AN99,AN101,AN103,AN105,AN107,AN109,AN111,AN113,AN115,AN117,AN119,AN121,AN123,AN125,AN127,AN129,AN131,AN133,AN135,AN137,AN139,AN141,AN143,AN145,AN147,AN149,AN151)</f>
        <v>0</v>
      </c>
      <c r="AO161" s="367">
        <f t="shared" si="23"/>
        <v>6</v>
      </c>
      <c r="AP161" s="367">
        <f t="shared" si="23"/>
        <v>0</v>
      </c>
      <c r="AQ161" s="367">
        <f t="shared" si="23"/>
        <v>0</v>
      </c>
      <c r="AR161" s="367">
        <f t="shared" si="23"/>
        <v>1078</v>
      </c>
      <c r="AS161" s="367">
        <f t="shared" si="23"/>
        <v>2</v>
      </c>
      <c r="AT161" s="367">
        <f t="shared" si="23"/>
        <v>92</v>
      </c>
      <c r="AU161" s="367">
        <f t="shared" si="23"/>
        <v>7</v>
      </c>
      <c r="AV161" s="367">
        <f t="shared" si="23"/>
        <v>3</v>
      </c>
      <c r="AW161" s="367">
        <f t="shared" si="23"/>
        <v>45</v>
      </c>
      <c r="AX161" s="367">
        <f t="shared" si="23"/>
        <v>0</v>
      </c>
      <c r="AY161" s="367">
        <f t="shared" si="23"/>
        <v>1</v>
      </c>
      <c r="AZ161" s="367">
        <f t="shared" si="23"/>
        <v>0</v>
      </c>
      <c r="BA161" s="367">
        <f t="shared" ref="AK161:BN162" si="24">SUM(BA9,BA11,BA13,BA15,BA17,BA19,BA21,BA23,BA25,BA27,BA29,BA31,BA33,BA35,BA37,BA39,BA41,BA43,BA45,BA47,BA49,BA51,BA53,BA55,BA57,BA59,BA61,BA63,BA65,BA67,BA69,BA71,BA73,BA75,BA77,BA79,BA81,BA83,BA85,BA87,BA89,BA91,BA93,BA95,BA97,BA99,BA101,BA103,BA105,BA107,BA109,BA111,BA113,BA115,BA117,BA119,BA121,BA123,BA125,BA127,BA129,BA131,BA133,BA135,BA137,BA139,BA141,BA143,BA145,BA147,BA149,BA151)</f>
        <v>6</v>
      </c>
      <c r="BB161" s="367">
        <f t="shared" si="24"/>
        <v>5</v>
      </c>
      <c r="BC161" s="367">
        <f t="shared" si="23"/>
        <v>3</v>
      </c>
      <c r="BD161" s="367">
        <f t="shared" si="23"/>
        <v>22</v>
      </c>
      <c r="BE161" s="367">
        <f t="shared" si="23"/>
        <v>2</v>
      </c>
      <c r="BF161" s="367">
        <f t="shared" si="23"/>
        <v>0</v>
      </c>
      <c r="BG161" s="367">
        <f t="shared" si="23"/>
        <v>4</v>
      </c>
      <c r="BH161" s="367">
        <f t="shared" si="23"/>
        <v>5</v>
      </c>
      <c r="BI161" s="367">
        <f t="shared" si="23"/>
        <v>6</v>
      </c>
      <c r="BJ161" s="367">
        <f t="shared" si="23"/>
        <v>994</v>
      </c>
      <c r="BK161" s="367">
        <f t="shared" si="23"/>
        <v>0</v>
      </c>
      <c r="BL161" s="367">
        <f t="shared" si="23"/>
        <v>0</v>
      </c>
      <c r="BM161" s="367">
        <f t="shared" si="23"/>
        <v>0</v>
      </c>
      <c r="BN161" s="367">
        <f t="shared" si="23"/>
        <v>16</v>
      </c>
      <c r="BO161" s="367">
        <f>SUM(BO9,BO11,BO13,BO15,BO17,BO19,BO21,BO23,BO25,BO27,BO29,BO31,BO33,BO35,BO37,BO39,BO41,BO43,BO45,BO47,BO49,BO51,BO53,BO55,BO57,BO59,BO61,BO63,BO65,BO67,BO69,BO71,BO73,BO75,BO77,BO79,BO81,BO83,BO85,BO87,BO89,BO91,BO93,BO95,BO97,BO99,BO101,BO103,BO105,BO107,BO109,BO111,BO113,BO115,BO117,BO119,BO121,BO123,BO125,BO127,BO129,BO131,BO133,BO135,BO137,BO139,BO141,BO143,BO145,BO147,BO149,BO151)</f>
        <v>175</v>
      </c>
      <c r="BP161" s="367">
        <f>SUM(BP9,BP11,BP13,BP15,BP17,BP19,BP21,BP23,BP25,BP27,BP29,BP31,BP33,BP35,BP37,BP39,BP41,BP43,BP45,BP47,BP49,BP51,BP53,BP55,BP57,BP59,BP61,BP63,BP65,BP67,BP69,BP71,BP73,BP75,BP77,BP79,BP81,BP83,BP85,BP87,BP89,BP91,BP93,BP95,BP97,BP99,BP101,BP103,BP105,BP107,BP109,BP111,BP113,BP115,BP117,BP119,BP121,BP123,BP125,BP127,BP129,BP131,BP133,BP135,BP137,BP139,BP141,BP143,BP145,BP147,BP149,BP151)</f>
        <v>5286</v>
      </c>
      <c r="BQ161" s="449">
        <f>SUM(D161:BO161)</f>
        <v>5286</v>
      </c>
      <c r="BR161" s="435"/>
      <c r="BS161" s="436"/>
      <c r="BT161" s="437"/>
      <c r="BU161" s="437"/>
      <c r="BV161" s="436"/>
      <c r="BW161" s="436"/>
      <c r="BX161" s="436"/>
      <c r="BY161" s="430"/>
      <c r="BZ161" s="430"/>
      <c r="CA161" s="438"/>
      <c r="CB161" s="430"/>
      <c r="CC161" s="438"/>
      <c r="CD161" s="438"/>
      <c r="CE161" s="430"/>
      <c r="CF161" s="430"/>
      <c r="CG161" s="430"/>
      <c r="CH161" s="430"/>
      <c r="CI161" s="430"/>
      <c r="CJ161" s="430"/>
      <c r="CK161" s="430"/>
      <c r="CL161" s="430"/>
      <c r="CM161" s="430"/>
      <c r="CN161" s="430"/>
      <c r="CO161" s="439"/>
      <c r="CP161" s="439"/>
      <c r="CQ161" s="439"/>
    </row>
    <row r="162" spans="1:95" s="221" customFormat="1" ht="14.1" customHeight="1" x14ac:dyDescent="0.2">
      <c r="A162" s="218"/>
      <c r="B162" s="219"/>
      <c r="C162" s="220" t="s">
        <v>406</v>
      </c>
      <c r="D162" s="367">
        <f t="shared" si="21"/>
        <v>86</v>
      </c>
      <c r="E162" s="367">
        <f t="shared" si="21"/>
        <v>14</v>
      </c>
      <c r="F162" s="367">
        <f t="shared" si="21"/>
        <v>87</v>
      </c>
      <c r="G162" s="367">
        <f t="shared" si="21"/>
        <v>0</v>
      </c>
      <c r="H162" s="367">
        <f t="shared" si="21"/>
        <v>23</v>
      </c>
      <c r="I162" s="367">
        <f t="shared" ref="I162:AJ162" si="25">SUM(I10,I12,I14,I16,I18,I20,I22,I24,I26,I28,I30,I32,I34,I36,I38,I40,I42,I44,I46,I48,I50,I52,I54,I56,I58,I60,I62,I64,I66,I68,I70,I72,I74,I76,I78,I80,I82,I84,I86,I88,I90,I92,I94,I96,I98,I100,I102,I104,I106,I108,I110,I112,I114,I116,I118,I120,I122,I124,I126,I128,I130,I132,I134,I136,I138,I140,I142,I144,I146,I148,I150,I152)</f>
        <v>0</v>
      </c>
      <c r="J162" s="367">
        <f t="shared" si="25"/>
        <v>0</v>
      </c>
      <c r="K162" s="367">
        <f t="shared" si="21"/>
        <v>24</v>
      </c>
      <c r="L162" s="367">
        <f t="shared" si="21"/>
        <v>0</v>
      </c>
      <c r="M162" s="367">
        <f t="shared" si="21"/>
        <v>17</v>
      </c>
      <c r="N162" s="367">
        <f t="shared" si="21"/>
        <v>344</v>
      </c>
      <c r="O162" s="367">
        <f t="shared" si="21"/>
        <v>3</v>
      </c>
      <c r="P162" s="367">
        <f t="shared" si="21"/>
        <v>5</v>
      </c>
      <c r="Q162" s="367">
        <f t="shared" si="21"/>
        <v>9</v>
      </c>
      <c r="R162" s="367">
        <f t="shared" si="21"/>
        <v>0</v>
      </c>
      <c r="S162" s="367">
        <f t="shared" si="25"/>
        <v>14</v>
      </c>
      <c r="T162" s="367">
        <f t="shared" si="25"/>
        <v>336</v>
      </c>
      <c r="U162" s="367">
        <f t="shared" si="25"/>
        <v>50</v>
      </c>
      <c r="V162" s="367">
        <f t="shared" si="25"/>
        <v>11</v>
      </c>
      <c r="W162" s="367">
        <f t="shared" si="25"/>
        <v>0</v>
      </c>
      <c r="X162" s="367">
        <f t="shared" si="25"/>
        <v>62</v>
      </c>
      <c r="Y162" s="367">
        <f t="shared" si="25"/>
        <v>6</v>
      </c>
      <c r="Z162" s="367">
        <f t="shared" si="25"/>
        <v>189</v>
      </c>
      <c r="AA162" s="367">
        <f t="shared" si="25"/>
        <v>76</v>
      </c>
      <c r="AB162" s="367">
        <f t="shared" si="25"/>
        <v>0</v>
      </c>
      <c r="AC162" s="367">
        <f t="shared" si="25"/>
        <v>0</v>
      </c>
      <c r="AD162" s="367">
        <f t="shared" si="25"/>
        <v>1</v>
      </c>
      <c r="AE162" s="367">
        <f t="shared" si="25"/>
        <v>18</v>
      </c>
      <c r="AF162" s="367">
        <f t="shared" si="25"/>
        <v>76</v>
      </c>
      <c r="AG162" s="367">
        <f t="shared" si="25"/>
        <v>47</v>
      </c>
      <c r="AH162" s="367">
        <f t="shared" si="25"/>
        <v>149</v>
      </c>
      <c r="AI162" s="367">
        <f t="shared" si="25"/>
        <v>1</v>
      </c>
      <c r="AJ162" s="367">
        <f t="shared" si="25"/>
        <v>0</v>
      </c>
      <c r="AK162" s="367">
        <f t="shared" si="24"/>
        <v>10</v>
      </c>
      <c r="AL162" s="367">
        <f t="shared" si="24"/>
        <v>1</v>
      </c>
      <c r="AM162" s="367">
        <f t="shared" si="24"/>
        <v>1</v>
      </c>
      <c r="AN162" s="367">
        <f t="shared" si="24"/>
        <v>0</v>
      </c>
      <c r="AO162" s="367">
        <f t="shared" si="24"/>
        <v>0</v>
      </c>
      <c r="AP162" s="367">
        <f t="shared" si="24"/>
        <v>2</v>
      </c>
      <c r="AQ162" s="367">
        <f t="shared" si="24"/>
        <v>0</v>
      </c>
      <c r="AR162" s="367">
        <f t="shared" si="24"/>
        <v>719</v>
      </c>
      <c r="AS162" s="367">
        <f t="shared" si="24"/>
        <v>0</v>
      </c>
      <c r="AT162" s="367">
        <f t="shared" si="24"/>
        <v>60</v>
      </c>
      <c r="AU162" s="367">
        <f t="shared" si="24"/>
        <v>1</v>
      </c>
      <c r="AV162" s="367">
        <f t="shared" si="24"/>
        <v>3</v>
      </c>
      <c r="AW162" s="367">
        <f t="shared" si="24"/>
        <v>12</v>
      </c>
      <c r="AX162" s="367">
        <f t="shared" si="24"/>
        <v>0</v>
      </c>
      <c r="AY162" s="367">
        <f t="shared" si="24"/>
        <v>8</v>
      </c>
      <c r="AZ162" s="367">
        <f t="shared" si="24"/>
        <v>2</v>
      </c>
      <c r="BA162" s="367">
        <f t="shared" si="24"/>
        <v>2</v>
      </c>
      <c r="BB162" s="367">
        <f t="shared" si="24"/>
        <v>13</v>
      </c>
      <c r="BC162" s="367">
        <f t="shared" si="24"/>
        <v>5</v>
      </c>
      <c r="BD162" s="367">
        <f t="shared" si="24"/>
        <v>17</v>
      </c>
      <c r="BE162" s="367">
        <f>SUM(BE10,BE12,BE14,BE16,BE18,BE20,BE22,BE24,BE26,BE28,BE30,BE32,BE34,BE36,BE38,BE40,BE42,BE44,BE46,BE48,BE50,BE52,BE54,BE56,BE58,BE60,BE62,BE64,BE66,BE68,BE70,BE72,BE74,BE76,BE78,BE80,BE82,BE84,BE86,BE88,BE90,BE92,BE94,BE96,BE98,BE100,BE102,BE104,BE106,BE108,BE110,BE112,BE114,BE116,BE118,BE120,BE122,BE124,BE126,BE128,BE132,BE134,BE136,BE138,BE140,BE142,BE144,BE146,BE148,BE150,BE152)</f>
        <v>1</v>
      </c>
      <c r="BF162" s="367">
        <f>SUM(BF10,BF12,BF14,BF16,BF18,BF20,BF22,BF24,BF26,BF28,BF30,BF32,BF34,BF36,BF38,BF40,BF42,BF44,BF46,BF48,BF50,BF52,BF54,BF56,BF58,BF60,BF62,BF64,BF66,BF68,BF70,BF72,BF74,BF76,BF78,BF80,BF82,BF84,BF86,BF88,BF90,BF92,BF94,BF96,BF98,BF100,BF102,BF104,BF106,BF108,BF110,BF112,BF114,BF116,BF118,BF120,BF122,BF124,BF126,BF128,BF130,BF134,BF136,BF138,BF140,BF142,BF144,BF146,BF148,BF150,BF152)</f>
        <v>0</v>
      </c>
      <c r="BG162" s="367">
        <f t="shared" si="23"/>
        <v>1</v>
      </c>
      <c r="BH162" s="367">
        <f>SUM(BH10,BH12,BH14,BH16,BH18,BH20,BH22,BH24,BH26,BH28,BH30,BH32,BH34,BH36,BH38,BH40,BH42,BH44,BH46,BH48,BH50,BH52,BH54,BH56,BH58,BH60,BH62,BH64,BH66,BH68,BH70,BH72,BH74,BH76,BH78,BH80,BH82,BH84,BH86,BH88,BH90,BH92,BH94,BH96,BH98,BH100,BH102,BH104,BH106,BH108,BH110,BH112,BH114,BH116,BH118,BH120,BH122,BH124,BH126,BH128,BH130,BH132,BH134,BH136,BH138,BH140,BH142,BH144,BH146,BH148,BH150,BH152)</f>
        <v>0</v>
      </c>
      <c r="BI162" s="367">
        <f t="shared" si="24"/>
        <v>7</v>
      </c>
      <c r="BJ162" s="367">
        <f t="shared" si="24"/>
        <v>654</v>
      </c>
      <c r="BK162" s="367">
        <f t="shared" si="24"/>
        <v>1</v>
      </c>
      <c r="BL162" s="367">
        <f t="shared" si="24"/>
        <v>0</v>
      </c>
      <c r="BM162" s="367">
        <f t="shared" si="24"/>
        <v>0</v>
      </c>
      <c r="BN162" s="367">
        <f t="shared" si="24"/>
        <v>13</v>
      </c>
      <c r="BO162" s="367">
        <f>SUM(BO10,BO12,BO14,BO16,BO18,BO20,BO22,BO24,BO26,BO28,BO30,BO32,BO34,BO36,BO38,BO40,BO42,BO44,BO46,BO48,BO50,BO52,BO54,BO56,BO58,BO60,BO62,BO64,BO66,BO68,BO70,BO72,BO74,BO76,BO78,BO80,BO82,BO84,BO86,BO88,BO90,BO92,BO94,BO96,BO98,BO100,BO102,BO104,BO106,BO108,BO110,BO112,BO114,BO116,BO118,BO120,BO122,BO124,BO126,BO128,BO130,BO132,BO134,BO136,BO138,BO140,BO142,BO144,BO146,BO148,BO150,BO152)</f>
        <v>54</v>
      </c>
      <c r="BP162" s="367">
        <f>SUM(BP10,BP12,BP14,BP16,BP18,BP20,BP22,BP24,BP26,BP28,BP30,BP32,BP34,BP36,BP38,BP40,BP42,BP44,BP46,BP48,BP50,BP52,BP54,BP56,BP58,BP60,BP62,BP64,BP66,BP68,BP70,BP72,BP74,BP76,BP78,BP80,BP82,BP84,BP86,BP88,BP90,BP92,BP94,BP96,BP98,BP100,BP102,BP104,BP106,BP108,BP110,BP112,BP114,BP116,BP118,BP120,BP122,BP124,BP126,BP128,BP130,BP132,BP134,BP136,BP138,BP140,BP142,BP144,BP146,BP148,BP150,BP152)</f>
        <v>3235</v>
      </c>
      <c r="BQ162" s="449">
        <f>SUM(D162:BO162)</f>
        <v>3235</v>
      </c>
      <c r="BR162" s="435"/>
      <c r="BS162" s="436"/>
      <c r="BT162" s="437"/>
      <c r="BU162" s="437"/>
      <c r="BV162" s="436"/>
      <c r="BW162" s="436"/>
      <c r="BX162" s="436"/>
      <c r="BY162" s="430"/>
      <c r="BZ162" s="430"/>
      <c r="CA162" s="438"/>
      <c r="CB162" s="430"/>
      <c r="CC162" s="438"/>
      <c r="CD162" s="438"/>
      <c r="CE162" s="430"/>
      <c r="CF162" s="430"/>
      <c r="CG162" s="430"/>
      <c r="CH162" s="430"/>
      <c r="CI162" s="430"/>
      <c r="CJ162" s="430"/>
      <c r="CK162" s="430"/>
      <c r="CL162" s="430"/>
      <c r="CM162" s="430"/>
      <c r="CN162" s="430"/>
      <c r="CO162" s="439"/>
      <c r="CP162" s="439"/>
      <c r="CQ162" s="439"/>
    </row>
    <row r="163" spans="1:95" customFormat="1" ht="12.75" customHeight="1" x14ac:dyDescent="0.25">
      <c r="B163" s="225"/>
      <c r="C163" s="225" t="s">
        <v>433</v>
      </c>
      <c r="D163" s="619">
        <f>SUM(D9:D152)-D161-D162</f>
        <v>0</v>
      </c>
      <c r="E163" s="619">
        <f t="shared" ref="E163:BP163" si="26">SUM(E9:E152)-E161-E162</f>
        <v>0</v>
      </c>
      <c r="F163" s="619">
        <f t="shared" si="26"/>
        <v>0</v>
      </c>
      <c r="G163" s="619">
        <f t="shared" si="26"/>
        <v>0</v>
      </c>
      <c r="H163" s="619">
        <f t="shared" si="26"/>
        <v>0</v>
      </c>
      <c r="I163" s="619">
        <f t="shared" si="26"/>
        <v>0</v>
      </c>
      <c r="J163" s="619">
        <f t="shared" si="26"/>
        <v>0</v>
      </c>
      <c r="K163" s="619">
        <f t="shared" si="26"/>
        <v>0</v>
      </c>
      <c r="L163" s="619">
        <f t="shared" si="26"/>
        <v>0</v>
      </c>
      <c r="M163" s="619">
        <f t="shared" si="26"/>
        <v>0</v>
      </c>
      <c r="N163" s="619">
        <f t="shared" si="26"/>
        <v>0</v>
      </c>
      <c r="O163" s="619">
        <f t="shared" si="26"/>
        <v>0</v>
      </c>
      <c r="P163" s="619">
        <f t="shared" si="26"/>
        <v>0</v>
      </c>
      <c r="Q163" s="619">
        <f t="shared" si="26"/>
        <v>0</v>
      </c>
      <c r="R163" s="619">
        <f t="shared" si="26"/>
        <v>0</v>
      </c>
      <c r="S163" s="619">
        <f t="shared" si="26"/>
        <v>0</v>
      </c>
      <c r="T163" s="619">
        <f t="shared" si="26"/>
        <v>0</v>
      </c>
      <c r="U163" s="619">
        <f t="shared" si="26"/>
        <v>0</v>
      </c>
      <c r="V163" s="619">
        <f t="shared" si="26"/>
        <v>0</v>
      </c>
      <c r="W163" s="619">
        <f t="shared" si="26"/>
        <v>0</v>
      </c>
      <c r="X163" s="619">
        <f t="shared" si="26"/>
        <v>0</v>
      </c>
      <c r="Y163" s="619">
        <f t="shared" si="26"/>
        <v>0</v>
      </c>
      <c r="Z163" s="619">
        <f t="shared" si="26"/>
        <v>0</v>
      </c>
      <c r="AA163" s="619">
        <f t="shared" si="26"/>
        <v>0</v>
      </c>
      <c r="AB163" s="619">
        <f t="shared" si="26"/>
        <v>0</v>
      </c>
      <c r="AC163" s="619">
        <f t="shared" si="26"/>
        <v>0</v>
      </c>
      <c r="AD163" s="619">
        <f t="shared" si="26"/>
        <v>0</v>
      </c>
      <c r="AE163" s="619">
        <f t="shared" si="26"/>
        <v>0</v>
      </c>
      <c r="AF163" s="619">
        <f t="shared" si="26"/>
        <v>0</v>
      </c>
      <c r="AG163" s="619">
        <f t="shared" si="26"/>
        <v>0</v>
      </c>
      <c r="AH163" s="619">
        <f t="shared" si="26"/>
        <v>0</v>
      </c>
      <c r="AI163" s="619">
        <f t="shared" si="26"/>
        <v>0</v>
      </c>
      <c r="AJ163" s="619">
        <f t="shared" si="26"/>
        <v>0</v>
      </c>
      <c r="AK163" s="619">
        <f t="shared" si="26"/>
        <v>0</v>
      </c>
      <c r="AL163" s="619">
        <f t="shared" si="26"/>
        <v>0</v>
      </c>
      <c r="AM163" s="619">
        <f t="shared" si="26"/>
        <v>0</v>
      </c>
      <c r="AN163" s="619">
        <f t="shared" si="26"/>
        <v>0</v>
      </c>
      <c r="AO163" s="619">
        <f t="shared" si="26"/>
        <v>0</v>
      </c>
      <c r="AP163" s="619">
        <f t="shared" si="26"/>
        <v>0</v>
      </c>
      <c r="AQ163" s="619">
        <f t="shared" si="26"/>
        <v>0</v>
      </c>
      <c r="AR163" s="619">
        <f t="shared" si="26"/>
        <v>0</v>
      </c>
      <c r="AS163" s="619">
        <f t="shared" si="26"/>
        <v>0</v>
      </c>
      <c r="AT163" s="619">
        <f t="shared" si="26"/>
        <v>0</v>
      </c>
      <c r="AU163" s="619">
        <f t="shared" si="26"/>
        <v>0</v>
      </c>
      <c r="AV163" s="619">
        <f t="shared" si="26"/>
        <v>0</v>
      </c>
      <c r="AW163" s="619">
        <f t="shared" si="26"/>
        <v>0</v>
      </c>
      <c r="AX163" s="619">
        <f t="shared" si="26"/>
        <v>0</v>
      </c>
      <c r="AY163" s="619">
        <f t="shared" si="26"/>
        <v>0</v>
      </c>
      <c r="AZ163" s="619">
        <f t="shared" si="26"/>
        <v>0</v>
      </c>
      <c r="BA163" s="619">
        <f t="shared" si="26"/>
        <v>0</v>
      </c>
      <c r="BB163" s="619">
        <f t="shared" si="26"/>
        <v>0</v>
      </c>
      <c r="BC163" s="619">
        <f t="shared" si="26"/>
        <v>0</v>
      </c>
      <c r="BD163" s="619">
        <f t="shared" si="26"/>
        <v>0</v>
      </c>
      <c r="BE163" s="619">
        <f t="shared" si="26"/>
        <v>0</v>
      </c>
      <c r="BF163" s="619">
        <f t="shared" si="26"/>
        <v>0</v>
      </c>
      <c r="BG163" s="619">
        <f t="shared" si="26"/>
        <v>0</v>
      </c>
      <c r="BH163" s="619">
        <f t="shared" si="26"/>
        <v>0</v>
      </c>
      <c r="BI163" s="619">
        <f t="shared" si="26"/>
        <v>0</v>
      </c>
      <c r="BJ163" s="619">
        <f t="shared" si="26"/>
        <v>0</v>
      </c>
      <c r="BK163" s="619">
        <f t="shared" si="26"/>
        <v>0</v>
      </c>
      <c r="BL163" s="619">
        <f t="shared" si="26"/>
        <v>0</v>
      </c>
      <c r="BM163" s="619">
        <f t="shared" si="26"/>
        <v>0</v>
      </c>
      <c r="BN163" s="619">
        <f t="shared" si="26"/>
        <v>0</v>
      </c>
      <c r="BO163" s="619">
        <f t="shared" si="26"/>
        <v>0</v>
      </c>
      <c r="BP163" s="619">
        <f t="shared" si="26"/>
        <v>0</v>
      </c>
      <c r="BQ163" s="449">
        <f>SUM(D163:BO163)</f>
        <v>0</v>
      </c>
      <c r="BR163" s="440"/>
      <c r="BS163" s="440"/>
      <c r="BT163" s="440"/>
      <c r="BU163" s="440"/>
      <c r="BV163" s="440"/>
      <c r="BW163" s="440"/>
      <c r="BX163" s="440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1:95" customFormat="1" ht="14.25" customHeight="1" x14ac:dyDescent="0.25">
      <c r="B164" s="225"/>
      <c r="C164" s="138"/>
      <c r="D164" s="621"/>
      <c r="E164" s="621"/>
      <c r="F164" s="621"/>
      <c r="G164" s="621"/>
      <c r="H164" s="621"/>
      <c r="I164" s="621"/>
      <c r="J164" s="621"/>
      <c r="K164" s="621"/>
      <c r="L164" s="621"/>
      <c r="M164" s="621"/>
      <c r="N164" s="621"/>
      <c r="O164" s="621"/>
      <c r="P164" s="621"/>
      <c r="Q164" s="621"/>
      <c r="R164" s="621"/>
      <c r="S164" s="621"/>
      <c r="T164" s="621"/>
      <c r="U164" s="621"/>
      <c r="V164" s="621"/>
      <c r="W164" s="621"/>
      <c r="X164" s="621"/>
      <c r="Y164" s="621"/>
      <c r="Z164" s="621"/>
      <c r="AA164" s="621"/>
      <c r="AB164" s="621"/>
      <c r="AC164" s="621"/>
      <c r="AD164" s="621"/>
      <c r="AE164" s="621"/>
      <c r="AF164" s="621"/>
      <c r="AG164" s="621"/>
      <c r="AH164" s="621"/>
      <c r="AI164" s="621"/>
      <c r="AJ164" s="621"/>
      <c r="AK164" s="621"/>
      <c r="AL164" s="621"/>
      <c r="AM164" s="621"/>
      <c r="AN164" s="621"/>
      <c r="AO164" s="621"/>
      <c r="AP164" s="621"/>
      <c r="AQ164" s="621"/>
      <c r="AR164" s="621"/>
      <c r="AS164" s="621"/>
      <c r="AT164" s="621"/>
      <c r="AU164" s="621"/>
      <c r="AV164" s="621"/>
      <c r="AW164" s="621"/>
      <c r="AX164" s="621"/>
      <c r="AY164" s="621"/>
      <c r="AZ164" s="621"/>
      <c r="BA164" s="621"/>
      <c r="BB164" s="621"/>
      <c r="BC164" s="621"/>
      <c r="BD164" s="621"/>
      <c r="BE164" s="621"/>
      <c r="BF164" s="621"/>
      <c r="BG164" s="621"/>
      <c r="BH164" s="621"/>
      <c r="BI164" s="621"/>
      <c r="BJ164" s="621"/>
      <c r="BK164" s="621"/>
      <c r="BL164" s="621"/>
      <c r="BM164" s="621"/>
      <c r="BN164" s="621"/>
      <c r="BO164" s="621"/>
      <c r="BP164" s="621"/>
      <c r="BQ164" s="449"/>
      <c r="BR164" s="440"/>
      <c r="BS164" s="441"/>
      <c r="BT164" s="441"/>
      <c r="BU164" s="440"/>
      <c r="BV164" s="440"/>
      <c r="BW164" s="440"/>
      <c r="BX164" s="440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1:95" customFormat="1" ht="13.5" customHeight="1" x14ac:dyDescent="0.25">
      <c r="B165" s="225"/>
      <c r="C165" s="225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  <c r="AA165" s="367"/>
      <c r="AB165" s="367"/>
      <c r="AC165" s="367"/>
      <c r="AD165" s="367"/>
      <c r="AE165" s="367"/>
      <c r="AF165" s="367"/>
      <c r="AG165" s="367"/>
      <c r="AH165" s="367"/>
      <c r="AI165" s="367"/>
      <c r="AJ165" s="367"/>
      <c r="AK165" s="367"/>
      <c r="AL165" s="367"/>
      <c r="AM165" s="367"/>
      <c r="AN165" s="367"/>
      <c r="AO165" s="367"/>
      <c r="AP165" s="367"/>
      <c r="AQ165" s="367"/>
      <c r="AR165" s="367"/>
      <c r="AS165" s="367"/>
      <c r="AT165" s="367"/>
      <c r="AU165" s="367"/>
      <c r="AV165" s="367"/>
      <c r="AW165" s="367"/>
      <c r="AX165" s="367"/>
      <c r="AY165" s="367"/>
      <c r="AZ165" s="367"/>
      <c r="BA165" s="367"/>
      <c r="BB165" s="367"/>
      <c r="BC165" s="367"/>
      <c r="BD165" s="367"/>
      <c r="BE165" s="367"/>
      <c r="BF165" s="367"/>
      <c r="BG165" s="367"/>
      <c r="BH165" s="367"/>
      <c r="BI165" s="367"/>
      <c r="BJ165" s="367"/>
      <c r="BK165" s="367"/>
      <c r="BL165" s="367"/>
      <c r="BM165" s="367"/>
      <c r="BN165" s="367"/>
      <c r="BO165" s="367"/>
      <c r="BP165" s="367"/>
      <c r="BQ165" s="449"/>
      <c r="BR165" s="440"/>
      <c r="BS165" s="441"/>
      <c r="BT165" s="441"/>
      <c r="BU165" s="440"/>
      <c r="BV165" s="440"/>
      <c r="BW165" s="440"/>
      <c r="BX165" s="440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1:95" customFormat="1" ht="13.5" customHeight="1" x14ac:dyDescent="0.25">
      <c r="B166" s="225"/>
      <c r="C166" s="225" t="s">
        <v>434</v>
      </c>
      <c r="D166" s="367">
        <f>D161-D155</f>
        <v>0</v>
      </c>
      <c r="E166" s="367">
        <f t="shared" ref="E166:BP166" si="27">E161-E155</f>
        <v>0</v>
      </c>
      <c r="F166" s="367">
        <f t="shared" si="27"/>
        <v>0</v>
      </c>
      <c r="G166" s="367">
        <f t="shared" si="27"/>
        <v>0</v>
      </c>
      <c r="H166" s="367">
        <f t="shared" si="27"/>
        <v>0</v>
      </c>
      <c r="I166" s="367">
        <f t="shared" si="27"/>
        <v>0</v>
      </c>
      <c r="J166" s="367">
        <f t="shared" si="27"/>
        <v>0</v>
      </c>
      <c r="K166" s="367">
        <f t="shared" si="27"/>
        <v>0</v>
      </c>
      <c r="L166" s="367">
        <f t="shared" si="27"/>
        <v>0</v>
      </c>
      <c r="M166" s="367">
        <f t="shared" si="27"/>
        <v>0</v>
      </c>
      <c r="N166" s="367">
        <f t="shared" si="27"/>
        <v>0</v>
      </c>
      <c r="O166" s="367">
        <f t="shared" si="27"/>
        <v>0</v>
      </c>
      <c r="P166" s="367">
        <f t="shared" si="27"/>
        <v>0</v>
      </c>
      <c r="Q166" s="367">
        <f t="shared" si="27"/>
        <v>0</v>
      </c>
      <c r="R166" s="367">
        <f t="shared" si="27"/>
        <v>0</v>
      </c>
      <c r="S166" s="367">
        <f t="shared" si="27"/>
        <v>0</v>
      </c>
      <c r="T166" s="367">
        <f t="shared" si="27"/>
        <v>0</v>
      </c>
      <c r="U166" s="367">
        <f t="shared" si="27"/>
        <v>0</v>
      </c>
      <c r="V166" s="367">
        <f t="shared" si="27"/>
        <v>0</v>
      </c>
      <c r="W166" s="367">
        <f t="shared" si="27"/>
        <v>0</v>
      </c>
      <c r="X166" s="367">
        <f t="shared" si="27"/>
        <v>0</v>
      </c>
      <c r="Y166" s="367">
        <f t="shared" si="27"/>
        <v>0</v>
      </c>
      <c r="Z166" s="367">
        <f t="shared" si="27"/>
        <v>0</v>
      </c>
      <c r="AA166" s="367">
        <f t="shared" si="27"/>
        <v>0</v>
      </c>
      <c r="AB166" s="367">
        <f t="shared" si="27"/>
        <v>0</v>
      </c>
      <c r="AC166" s="367">
        <f t="shared" si="27"/>
        <v>0</v>
      </c>
      <c r="AD166" s="367">
        <f t="shared" si="27"/>
        <v>0</v>
      </c>
      <c r="AE166" s="367">
        <f t="shared" si="27"/>
        <v>0</v>
      </c>
      <c r="AF166" s="367">
        <f t="shared" si="27"/>
        <v>0</v>
      </c>
      <c r="AG166" s="367">
        <f t="shared" si="27"/>
        <v>0</v>
      </c>
      <c r="AH166" s="367">
        <f t="shared" si="27"/>
        <v>0</v>
      </c>
      <c r="AI166" s="367">
        <f t="shared" si="27"/>
        <v>0</v>
      </c>
      <c r="AJ166" s="367">
        <f t="shared" si="27"/>
        <v>0</v>
      </c>
      <c r="AK166" s="367">
        <f t="shared" si="27"/>
        <v>0</v>
      </c>
      <c r="AL166" s="367">
        <f t="shared" si="27"/>
        <v>0</v>
      </c>
      <c r="AM166" s="367">
        <f t="shared" si="27"/>
        <v>0</v>
      </c>
      <c r="AN166" s="367">
        <f t="shared" si="27"/>
        <v>0</v>
      </c>
      <c r="AO166" s="367">
        <f t="shared" si="27"/>
        <v>0</v>
      </c>
      <c r="AP166" s="367">
        <f t="shared" si="27"/>
        <v>0</v>
      </c>
      <c r="AQ166" s="367">
        <f t="shared" si="27"/>
        <v>0</v>
      </c>
      <c r="AR166" s="367">
        <f t="shared" si="27"/>
        <v>0</v>
      </c>
      <c r="AS166" s="367">
        <f t="shared" si="27"/>
        <v>0</v>
      </c>
      <c r="AT166" s="367">
        <f t="shared" si="27"/>
        <v>0</v>
      </c>
      <c r="AU166" s="367">
        <f t="shared" si="27"/>
        <v>0</v>
      </c>
      <c r="AV166" s="367">
        <f t="shared" si="27"/>
        <v>0</v>
      </c>
      <c r="AW166" s="367">
        <f t="shared" si="27"/>
        <v>0</v>
      </c>
      <c r="AX166" s="367">
        <f t="shared" si="27"/>
        <v>0</v>
      </c>
      <c r="AY166" s="367">
        <f t="shared" si="27"/>
        <v>0</v>
      </c>
      <c r="AZ166" s="367">
        <f t="shared" si="27"/>
        <v>0</v>
      </c>
      <c r="BA166" s="367">
        <f t="shared" si="27"/>
        <v>0</v>
      </c>
      <c r="BB166" s="367">
        <f t="shared" si="27"/>
        <v>0</v>
      </c>
      <c r="BC166" s="367">
        <f t="shared" si="27"/>
        <v>0</v>
      </c>
      <c r="BD166" s="367">
        <f t="shared" si="27"/>
        <v>0</v>
      </c>
      <c r="BE166" s="367">
        <f t="shared" si="27"/>
        <v>0</v>
      </c>
      <c r="BF166" s="367">
        <f t="shared" si="27"/>
        <v>0</v>
      </c>
      <c r="BG166" s="367">
        <f t="shared" si="27"/>
        <v>0</v>
      </c>
      <c r="BH166" s="367">
        <f t="shared" si="27"/>
        <v>0</v>
      </c>
      <c r="BI166" s="367">
        <f t="shared" si="27"/>
        <v>0</v>
      </c>
      <c r="BJ166" s="367">
        <f t="shared" si="27"/>
        <v>0</v>
      </c>
      <c r="BK166" s="367">
        <f t="shared" si="27"/>
        <v>0</v>
      </c>
      <c r="BL166" s="367">
        <f t="shared" si="27"/>
        <v>0</v>
      </c>
      <c r="BM166" s="367">
        <f t="shared" si="27"/>
        <v>0</v>
      </c>
      <c r="BN166" s="367">
        <f t="shared" si="27"/>
        <v>0</v>
      </c>
      <c r="BO166" s="367">
        <f t="shared" si="27"/>
        <v>0</v>
      </c>
      <c r="BP166" s="367">
        <f t="shared" si="27"/>
        <v>0</v>
      </c>
      <c r="BQ166" s="367">
        <f t="shared" ref="BQ166" si="28">BQ161-BQ155</f>
        <v>0</v>
      </c>
      <c r="BR166" s="440"/>
      <c r="BS166" s="441"/>
      <c r="BT166" s="441"/>
      <c r="BU166" s="440"/>
      <c r="BV166" s="440"/>
      <c r="BW166" s="440"/>
      <c r="BX166" s="440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1:95" customFormat="1" ht="12.75" customHeight="1" x14ac:dyDescent="0.25">
      <c r="B167" s="225"/>
      <c r="C167" s="225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  <c r="AA167" s="367"/>
      <c r="AB167" s="367"/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367"/>
      <c r="AO167" s="367"/>
      <c r="AP167" s="367"/>
      <c r="AQ167" s="367"/>
      <c r="AR167" s="367"/>
      <c r="AS167" s="367"/>
      <c r="AT167" s="367"/>
      <c r="AU167" s="367"/>
      <c r="AV167" s="367"/>
      <c r="AW167" s="367"/>
      <c r="AX167" s="367"/>
      <c r="AY167" s="367"/>
      <c r="AZ167" s="367"/>
      <c r="BA167" s="367"/>
      <c r="BB167" s="367"/>
      <c r="BC167" s="367"/>
      <c r="BD167" s="367"/>
      <c r="BE167" s="367"/>
      <c r="BF167" s="367"/>
      <c r="BG167" s="367"/>
      <c r="BH167" s="367"/>
      <c r="BI167" s="367"/>
      <c r="BJ167" s="367"/>
      <c r="BK167" s="367"/>
      <c r="BL167" s="367"/>
      <c r="BM167" s="367"/>
      <c r="BN167" s="367"/>
      <c r="BO167" s="367"/>
      <c r="BP167" s="367"/>
      <c r="BQ167" s="449"/>
      <c r="BR167" s="440"/>
      <c r="BS167" s="440"/>
      <c r="BT167" s="440"/>
      <c r="BU167" s="440"/>
      <c r="BV167" s="440"/>
      <c r="BW167" s="440"/>
      <c r="BX167" s="440"/>
      <c r="BY167" s="224"/>
      <c r="BZ167" s="224"/>
      <c r="CA167" s="224"/>
      <c r="CB167" s="449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1:95" customFormat="1" ht="14.25" customHeight="1" x14ac:dyDescent="0.25">
      <c r="B168" s="225"/>
      <c r="C168" s="225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  <c r="AA168" s="367"/>
      <c r="AB168" s="367"/>
      <c r="AC168" s="367"/>
      <c r="AD168" s="367"/>
      <c r="AE168" s="367"/>
      <c r="AF168" s="367"/>
      <c r="AG168" s="367"/>
      <c r="AH168" s="367"/>
      <c r="AI168" s="367"/>
      <c r="AJ168" s="367"/>
      <c r="AK168" s="367"/>
      <c r="AL168" s="367"/>
      <c r="AM168" s="367"/>
      <c r="AN168" s="367"/>
      <c r="AO168" s="367"/>
      <c r="AP168" s="367"/>
      <c r="AQ168" s="367"/>
      <c r="AR168" s="367"/>
      <c r="AS168" s="367"/>
      <c r="AT168" s="367"/>
      <c r="AU168" s="367"/>
      <c r="AV168" s="367"/>
      <c r="AW168" s="367"/>
      <c r="AX168" s="367"/>
      <c r="AY168" s="367"/>
      <c r="AZ168" s="367"/>
      <c r="BA168" s="367"/>
      <c r="BB168" s="367"/>
      <c r="BC168" s="367"/>
      <c r="BD168" s="367"/>
      <c r="BE168" s="367"/>
      <c r="BF168" s="367"/>
      <c r="BG168" s="367"/>
      <c r="BH168" s="367"/>
      <c r="BI168" s="367"/>
      <c r="BJ168" s="367"/>
      <c r="BK168" s="367"/>
      <c r="BL168" s="367"/>
      <c r="BM168" s="367"/>
      <c r="BN168" s="367"/>
      <c r="BO168" s="367"/>
      <c r="BP168" s="449"/>
      <c r="BQ168" s="402"/>
      <c r="BR168" s="440"/>
      <c r="BS168" s="440"/>
      <c r="BT168" s="440"/>
      <c r="BU168" s="440"/>
      <c r="BV168" s="440"/>
      <c r="BW168" s="440"/>
      <c r="BX168" s="440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1:95" customFormat="1" ht="24.75" customHeight="1" x14ac:dyDescent="0.25">
      <c r="B169" s="225"/>
      <c r="C169" s="225"/>
      <c r="D169" s="373" t="s">
        <v>356</v>
      </c>
      <c r="E169" s="368"/>
      <c r="F169" s="368"/>
      <c r="G169" s="368"/>
      <c r="H169" s="368"/>
      <c r="I169" s="368"/>
      <c r="J169" s="368"/>
      <c r="K169" s="368"/>
      <c r="L169" s="368"/>
      <c r="M169" s="368"/>
      <c r="N169" s="368"/>
      <c r="O169" s="368"/>
      <c r="P169" s="368"/>
      <c r="Q169" s="368"/>
      <c r="R169" s="368"/>
      <c r="S169" s="368"/>
      <c r="T169" s="368"/>
      <c r="U169" s="368"/>
      <c r="V169" s="368"/>
      <c r="W169" s="368"/>
      <c r="X169" s="368"/>
      <c r="Y169" s="368"/>
      <c r="Z169" s="368"/>
      <c r="AA169" s="368"/>
      <c r="AB169" s="368"/>
      <c r="AC169" s="368"/>
      <c r="AD169" s="368"/>
      <c r="AE169" s="368"/>
      <c r="AF169" s="368"/>
      <c r="AG169" s="368"/>
      <c r="AH169" s="368"/>
      <c r="AI169" s="368"/>
      <c r="AJ169" s="368"/>
      <c r="AK169" s="368"/>
      <c r="AL169" s="368"/>
      <c r="AM169" s="368"/>
      <c r="AN169" s="368"/>
      <c r="AO169" s="368"/>
      <c r="AP169" s="368"/>
      <c r="AQ169" s="368"/>
      <c r="AR169" s="368"/>
      <c r="AS169" s="368"/>
      <c r="AT169" s="368"/>
      <c r="AU169" s="368"/>
      <c r="AV169" s="368"/>
      <c r="AW169" s="368"/>
      <c r="AX169" s="368"/>
      <c r="AY169" s="368"/>
      <c r="AZ169" s="368"/>
      <c r="BA169" s="368"/>
      <c r="BB169" s="368"/>
      <c r="BC169" s="368"/>
      <c r="BD169" s="368"/>
      <c r="BE169" s="368"/>
      <c r="BF169" s="368"/>
      <c r="BG169" s="368"/>
      <c r="BH169" s="368"/>
      <c r="BI169" s="368"/>
      <c r="BJ169" s="368"/>
      <c r="BK169" s="368"/>
      <c r="BL169" s="368"/>
      <c r="BM169" s="368"/>
      <c r="BN169" s="368"/>
      <c r="BO169" s="368"/>
      <c r="BP169" s="368"/>
      <c r="BQ169" s="440">
        <f>SUM(BQ161,BQ164,BQ167)</f>
        <v>5286</v>
      </c>
      <c r="BR169" s="440"/>
      <c r="BS169" s="440"/>
      <c r="BT169" s="440"/>
      <c r="BU169" s="440"/>
      <c r="BV169" s="440"/>
      <c r="BW169" s="440"/>
      <c r="BX169" s="440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1:95" customFormat="1" ht="11.25" customHeight="1" x14ac:dyDescent="0.25">
      <c r="B170" s="225"/>
      <c r="C170" s="225"/>
      <c r="D170" s="368"/>
      <c r="E170" s="368"/>
      <c r="F170" s="368"/>
      <c r="G170" s="368"/>
      <c r="H170" s="368"/>
      <c r="I170" s="368"/>
      <c r="J170" s="368"/>
      <c r="K170" s="368"/>
      <c r="L170" s="368"/>
      <c r="M170" s="368"/>
      <c r="N170" s="368"/>
      <c r="O170" s="368"/>
      <c r="P170" s="368"/>
      <c r="Q170" s="368"/>
      <c r="R170" s="368"/>
      <c r="S170" s="368"/>
      <c r="T170" s="368"/>
      <c r="U170" s="368"/>
      <c r="V170" s="368"/>
      <c r="W170" s="368"/>
      <c r="X170" s="368"/>
      <c r="Y170" s="368"/>
      <c r="Z170" s="368"/>
      <c r="AA170" s="368"/>
      <c r="AB170" s="368"/>
      <c r="AC170" s="368"/>
      <c r="AD170" s="368"/>
      <c r="AE170" s="368"/>
      <c r="AF170" s="368"/>
      <c r="AG170" s="368"/>
      <c r="AH170" s="368"/>
      <c r="AI170" s="368"/>
      <c r="AJ170" s="368"/>
      <c r="AK170" s="368"/>
      <c r="AL170" s="368"/>
      <c r="AM170" s="368"/>
      <c r="AN170" s="368"/>
      <c r="AO170" s="368"/>
      <c r="AP170" s="368"/>
      <c r="AQ170" s="368"/>
      <c r="AR170" s="368"/>
      <c r="AS170" s="368"/>
      <c r="AT170" s="368"/>
      <c r="AU170" s="368"/>
      <c r="AV170" s="368"/>
      <c r="AW170" s="368"/>
      <c r="AX170" s="368"/>
      <c r="AY170" s="368"/>
      <c r="AZ170" s="368"/>
      <c r="BA170" s="368"/>
      <c r="BB170" s="368"/>
      <c r="BC170" s="368"/>
      <c r="BD170" s="368"/>
      <c r="BE170" s="368"/>
      <c r="BF170" s="368"/>
      <c r="BG170" s="368"/>
      <c r="BH170" s="368"/>
      <c r="BI170" s="368"/>
      <c r="BJ170" s="368"/>
      <c r="BK170" s="368"/>
      <c r="BL170" s="368"/>
      <c r="BM170" s="368"/>
      <c r="BN170" s="368"/>
      <c r="BO170" s="368"/>
      <c r="BP170" s="368"/>
      <c r="BQ170" s="440">
        <f>SUM(BQ162,BQ165,BQ168)</f>
        <v>3235</v>
      </c>
      <c r="BR170" s="440"/>
      <c r="BS170" s="440"/>
      <c r="BT170" s="440"/>
      <c r="BU170" s="440"/>
      <c r="BV170" s="440"/>
      <c r="BW170" s="440"/>
      <c r="BX170" s="440"/>
      <c r="BY170" s="224"/>
      <c r="BZ170" s="224"/>
      <c r="CA170" s="224"/>
      <c r="CB170" s="224"/>
      <c r="CC170" s="224"/>
      <c r="CD170" s="224"/>
      <c r="CE170" s="224"/>
      <c r="CF170" s="224"/>
      <c r="CG170" s="224"/>
      <c r="CH170" s="224"/>
      <c r="CI170" s="224"/>
      <c r="CJ170" s="224"/>
      <c r="CK170" s="224"/>
      <c r="CL170" s="224"/>
      <c r="CM170" s="224"/>
      <c r="CN170" s="224"/>
      <c r="CO170" s="224"/>
      <c r="CP170" s="224"/>
      <c r="CQ170" s="224"/>
    </row>
    <row r="171" spans="1:95" customFormat="1" ht="12.75" customHeight="1" x14ac:dyDescent="0.25">
      <c r="B171" s="225"/>
      <c r="C171" s="225"/>
      <c r="D171" s="368"/>
      <c r="E171" s="368"/>
      <c r="F171" s="368"/>
      <c r="G171" s="368"/>
      <c r="H171" s="368"/>
      <c r="I171" s="368"/>
      <c r="J171" s="368"/>
      <c r="K171" s="368"/>
      <c r="L171" s="368"/>
      <c r="M171" s="368"/>
      <c r="N171" s="368"/>
      <c r="O171" s="368"/>
      <c r="P171" s="368"/>
      <c r="Q171" s="368"/>
      <c r="R171" s="368"/>
      <c r="S171" s="368"/>
      <c r="T171" s="368"/>
      <c r="U171" s="368"/>
      <c r="V171" s="368"/>
      <c r="W171" s="368"/>
      <c r="X171" s="368"/>
      <c r="Y171" s="368"/>
      <c r="Z171" s="368"/>
      <c r="AA171" s="368"/>
      <c r="AB171" s="368"/>
      <c r="AC171" s="368"/>
      <c r="AD171" s="368"/>
      <c r="AE171" s="368"/>
      <c r="AF171" s="368"/>
      <c r="AG171" s="368"/>
      <c r="AH171" s="368"/>
      <c r="AI171" s="368"/>
      <c r="AJ171" s="368"/>
      <c r="AK171" s="368"/>
      <c r="AL171" s="368"/>
      <c r="AM171" s="368"/>
      <c r="AN171" s="368"/>
      <c r="AO171" s="368"/>
      <c r="AP171" s="368"/>
      <c r="AQ171" s="368"/>
      <c r="AR171" s="368"/>
      <c r="AS171" s="368"/>
      <c r="AT171" s="368"/>
      <c r="AU171" s="368"/>
      <c r="AV171" s="368"/>
      <c r="AW171" s="368"/>
      <c r="AX171" s="368"/>
      <c r="AY171" s="368"/>
      <c r="AZ171" s="368"/>
      <c r="BA171" s="368"/>
      <c r="BB171" s="368"/>
      <c r="BC171" s="368"/>
      <c r="BD171" s="368"/>
      <c r="BE171" s="368"/>
      <c r="BF171" s="368"/>
      <c r="BG171" s="368"/>
      <c r="BH171" s="368"/>
      <c r="BI171" s="368"/>
      <c r="BJ171" s="368"/>
      <c r="BK171" s="368"/>
      <c r="BL171" s="368"/>
      <c r="BM171" s="368"/>
      <c r="BN171" s="368"/>
      <c r="BO171" s="368"/>
      <c r="BP171" s="368"/>
      <c r="BQ171" s="440"/>
      <c r="BR171" s="440"/>
      <c r="BS171" s="440"/>
      <c r="BT171" s="440"/>
      <c r="BU171" s="440"/>
      <c r="BV171" s="440"/>
      <c r="BW171" s="440"/>
      <c r="BX171" s="440"/>
      <c r="BY171" s="224"/>
      <c r="BZ171" s="224"/>
      <c r="CA171" s="224"/>
      <c r="CB171" s="224"/>
      <c r="CC171" s="224"/>
      <c r="CD171" s="224"/>
      <c r="CE171" s="224"/>
      <c r="CF171" s="224"/>
      <c r="CG171" s="224"/>
      <c r="CH171" s="224"/>
      <c r="CI171" s="224"/>
      <c r="CJ171" s="224"/>
      <c r="CK171" s="224"/>
      <c r="CL171" s="224"/>
      <c r="CM171" s="224"/>
      <c r="CN171" s="224"/>
      <c r="CO171" s="224"/>
      <c r="CP171" s="224"/>
      <c r="CQ171" s="224"/>
    </row>
    <row r="172" spans="1:95" customFormat="1" ht="12.75" customHeight="1" x14ac:dyDescent="0.25">
      <c r="B172" s="225"/>
      <c r="C172" s="225"/>
      <c r="D172" s="368"/>
      <c r="E172" s="368"/>
      <c r="F172" s="368"/>
      <c r="G172" s="368"/>
      <c r="H172" s="368"/>
      <c r="I172" s="368"/>
      <c r="J172" s="368"/>
      <c r="K172" s="368"/>
      <c r="L172" s="368"/>
      <c r="M172" s="368"/>
      <c r="N172" s="368"/>
      <c r="O172" s="368"/>
      <c r="P172" s="368"/>
      <c r="Q172" s="368"/>
      <c r="R172" s="368"/>
      <c r="S172" s="368"/>
      <c r="T172" s="368"/>
      <c r="U172" s="368"/>
      <c r="V172" s="368"/>
      <c r="W172" s="368"/>
      <c r="X172" s="368"/>
      <c r="Y172" s="368"/>
      <c r="Z172" s="368"/>
      <c r="AA172" s="368"/>
      <c r="AB172" s="368"/>
      <c r="AC172" s="368"/>
      <c r="AD172" s="368"/>
      <c r="AE172" s="368"/>
      <c r="AF172" s="368"/>
      <c r="AG172" s="368"/>
      <c r="AH172" s="368"/>
      <c r="AI172" s="368"/>
      <c r="AJ172" s="368"/>
      <c r="AK172" s="368"/>
      <c r="AL172" s="368"/>
      <c r="AM172" s="368"/>
      <c r="AN172" s="368"/>
      <c r="AO172" s="368"/>
      <c r="AP172" s="368"/>
      <c r="AQ172" s="368"/>
      <c r="AR172" s="368"/>
      <c r="AS172" s="368"/>
      <c r="AT172" s="368"/>
      <c r="AU172" s="368"/>
      <c r="AV172" s="368"/>
      <c r="AW172" s="368"/>
      <c r="AX172" s="368"/>
      <c r="AY172" s="368"/>
      <c r="AZ172" s="368"/>
      <c r="BA172" s="368"/>
      <c r="BB172" s="368"/>
      <c r="BC172" s="368"/>
      <c r="BD172" s="368"/>
      <c r="BE172" s="368"/>
      <c r="BF172" s="368"/>
      <c r="BG172" s="368"/>
      <c r="BH172" s="368"/>
      <c r="BI172" s="368"/>
      <c r="BJ172" s="368"/>
      <c r="BK172" s="368"/>
      <c r="BL172" s="368"/>
      <c r="BM172" s="368"/>
      <c r="BN172" s="368"/>
      <c r="BO172" s="368"/>
      <c r="BP172" s="368"/>
      <c r="BQ172" s="440"/>
      <c r="BR172" s="440"/>
      <c r="BS172" s="440"/>
      <c r="BT172" s="440"/>
      <c r="BU172" s="440"/>
      <c r="BV172" s="440"/>
      <c r="BW172" s="440"/>
      <c r="BX172" s="440"/>
      <c r="BY172" s="224"/>
      <c r="BZ172" s="224"/>
      <c r="CA172" s="224"/>
      <c r="CB172" s="224"/>
      <c r="CC172" s="224"/>
      <c r="CD172" s="224"/>
      <c r="CE172" s="224"/>
      <c r="CF172" s="224"/>
      <c r="CG172" s="224"/>
      <c r="CH172" s="224"/>
      <c r="CI172" s="224"/>
      <c r="CJ172" s="224"/>
      <c r="CK172" s="224"/>
      <c r="CL172" s="224"/>
      <c r="CM172" s="224"/>
      <c r="CN172" s="224"/>
      <c r="CO172" s="224"/>
      <c r="CP172" s="224"/>
      <c r="CQ172" s="224"/>
    </row>
    <row r="173" spans="1:95" customFormat="1" ht="12.75" customHeight="1" x14ac:dyDescent="0.25">
      <c r="B173" s="225"/>
      <c r="C173" s="225"/>
      <c r="D173" s="368"/>
      <c r="E173" s="368"/>
      <c r="F173" s="368"/>
      <c r="G173" s="368"/>
      <c r="H173" s="368"/>
      <c r="I173" s="368"/>
      <c r="J173" s="368"/>
      <c r="K173" s="368"/>
      <c r="L173" s="368"/>
      <c r="M173" s="368"/>
      <c r="N173" s="368"/>
      <c r="O173" s="368"/>
      <c r="P173" s="368"/>
      <c r="Q173" s="368"/>
      <c r="R173" s="368"/>
      <c r="S173" s="368"/>
      <c r="T173" s="368"/>
      <c r="U173" s="368"/>
      <c r="V173" s="368"/>
      <c r="W173" s="368"/>
      <c r="X173" s="368"/>
      <c r="Y173" s="368"/>
      <c r="Z173" s="368"/>
      <c r="AA173" s="368"/>
      <c r="AB173" s="368"/>
      <c r="AC173" s="368"/>
      <c r="AD173" s="368"/>
      <c r="AE173" s="368"/>
      <c r="AF173" s="368"/>
      <c r="AG173" s="368"/>
      <c r="AH173" s="368"/>
      <c r="AI173" s="368"/>
      <c r="AJ173" s="368"/>
      <c r="AK173" s="368"/>
      <c r="AL173" s="368"/>
      <c r="AM173" s="368"/>
      <c r="AN173" s="368"/>
      <c r="AO173" s="368"/>
      <c r="AP173" s="368"/>
      <c r="AQ173" s="368"/>
      <c r="AR173" s="368"/>
      <c r="AS173" s="368"/>
      <c r="AT173" s="368"/>
      <c r="AU173" s="368"/>
      <c r="AV173" s="368"/>
      <c r="AW173" s="368"/>
      <c r="AX173" s="368"/>
      <c r="AY173" s="368"/>
      <c r="AZ173" s="368"/>
      <c r="BA173" s="368"/>
      <c r="BB173" s="368"/>
      <c r="BC173" s="368"/>
      <c r="BD173" s="368"/>
      <c r="BE173" s="368"/>
      <c r="BF173" s="368"/>
      <c r="BG173" s="368"/>
      <c r="BH173" s="368"/>
      <c r="BI173" s="368"/>
      <c r="BJ173" s="368"/>
      <c r="BK173" s="368"/>
      <c r="BL173" s="368"/>
      <c r="BM173" s="368"/>
      <c r="BN173" s="368"/>
      <c r="BO173" s="368"/>
      <c r="BP173" s="368"/>
      <c r="BQ173" s="440"/>
      <c r="BR173" s="440"/>
      <c r="BS173" s="440"/>
      <c r="BT173" s="440"/>
      <c r="BU173" s="440"/>
      <c r="BV173" s="440"/>
      <c r="BW173" s="440"/>
      <c r="BX173" s="440"/>
      <c r="BY173" s="224"/>
      <c r="BZ173" s="224"/>
      <c r="CA173" s="224"/>
      <c r="CB173" s="224"/>
      <c r="CC173" s="224"/>
      <c r="CD173" s="224"/>
      <c r="CE173" s="224"/>
      <c r="CF173" s="224"/>
      <c r="CG173" s="224"/>
      <c r="CH173" s="224"/>
      <c r="CI173" s="224"/>
      <c r="CJ173" s="224"/>
      <c r="CK173" s="224"/>
      <c r="CL173" s="224"/>
      <c r="CM173" s="224"/>
      <c r="CN173" s="224"/>
      <c r="CO173" s="224"/>
      <c r="CP173" s="224"/>
      <c r="CQ173" s="224"/>
    </row>
    <row r="174" spans="1:95" customFormat="1" ht="12.75" customHeight="1" x14ac:dyDescent="0.25">
      <c r="B174" s="225"/>
      <c r="C174" s="225"/>
      <c r="D174" s="368"/>
      <c r="E174" s="368"/>
      <c r="F174" s="368"/>
      <c r="G174" s="368"/>
      <c r="H174" s="368"/>
      <c r="I174" s="368"/>
      <c r="J174" s="368"/>
      <c r="K174" s="368"/>
      <c r="L174" s="368"/>
      <c r="M174" s="368"/>
      <c r="N174" s="368"/>
      <c r="O174" s="368"/>
      <c r="P174" s="368"/>
      <c r="Q174" s="368"/>
      <c r="R174" s="368"/>
      <c r="S174" s="368"/>
      <c r="T174" s="368"/>
      <c r="U174" s="368"/>
      <c r="V174" s="368"/>
      <c r="W174" s="368"/>
      <c r="X174" s="368"/>
      <c r="Y174" s="368"/>
      <c r="Z174" s="368"/>
      <c r="AA174" s="368"/>
      <c r="AB174" s="368"/>
      <c r="AC174" s="368"/>
      <c r="AD174" s="368"/>
      <c r="AE174" s="368"/>
      <c r="AF174" s="368"/>
      <c r="AG174" s="368"/>
      <c r="AH174" s="368"/>
      <c r="AI174" s="368"/>
      <c r="AJ174" s="368"/>
      <c r="AK174" s="368"/>
      <c r="AL174" s="368"/>
      <c r="AM174" s="368"/>
      <c r="AN174" s="368"/>
      <c r="AO174" s="368"/>
      <c r="AP174" s="368"/>
      <c r="AQ174" s="368"/>
      <c r="AR174" s="368"/>
      <c r="AS174" s="368"/>
      <c r="AT174" s="368"/>
      <c r="AU174" s="368"/>
      <c r="AV174" s="368"/>
      <c r="AW174" s="368"/>
      <c r="AX174" s="368"/>
      <c r="AY174" s="368"/>
      <c r="AZ174" s="368"/>
      <c r="BA174" s="368"/>
      <c r="BB174" s="368"/>
      <c r="BC174" s="368"/>
      <c r="BD174" s="368"/>
      <c r="BE174" s="368"/>
      <c r="BF174" s="368"/>
      <c r="BG174" s="368"/>
      <c r="BH174" s="368"/>
      <c r="BI174" s="368"/>
      <c r="BJ174" s="368"/>
      <c r="BK174" s="368"/>
      <c r="BL174" s="368"/>
      <c r="BM174" s="368"/>
      <c r="BN174" s="368"/>
      <c r="BO174" s="368"/>
      <c r="BP174" s="368"/>
      <c r="BQ174" s="440"/>
      <c r="BR174" s="440"/>
      <c r="BS174" s="440"/>
      <c r="BT174" s="440"/>
      <c r="BU174" s="440"/>
      <c r="BV174" s="440"/>
      <c r="BW174" s="440"/>
      <c r="BX174" s="440"/>
      <c r="BY174" s="224"/>
      <c r="BZ174" s="224"/>
      <c r="CA174" s="224"/>
      <c r="CB174" s="224"/>
      <c r="CC174" s="224"/>
      <c r="CD174" s="224"/>
      <c r="CE174" s="224"/>
      <c r="CF174" s="224"/>
      <c r="CG174" s="224"/>
      <c r="CH174" s="224"/>
      <c r="CI174" s="224"/>
      <c r="CJ174" s="224"/>
      <c r="CK174" s="224"/>
      <c r="CL174" s="224"/>
      <c r="CM174" s="224"/>
      <c r="CN174" s="224"/>
      <c r="CO174" s="224"/>
      <c r="CP174" s="224"/>
      <c r="CQ174" s="224"/>
    </row>
    <row r="175" spans="1:95" customFormat="1" ht="12.75" customHeight="1" x14ac:dyDescent="0.25">
      <c r="B175" s="225"/>
      <c r="C175" s="225"/>
      <c r="D175" s="368"/>
      <c r="E175" s="368"/>
      <c r="F175" s="368"/>
      <c r="G175" s="368"/>
      <c r="H175" s="368"/>
      <c r="I175" s="368"/>
      <c r="J175" s="368"/>
      <c r="K175" s="368"/>
      <c r="L175" s="368"/>
      <c r="M175" s="368"/>
      <c r="N175" s="368"/>
      <c r="O175" s="368"/>
      <c r="P175" s="368"/>
      <c r="Q175" s="368"/>
      <c r="R175" s="368"/>
      <c r="S175" s="368"/>
      <c r="T175" s="368"/>
      <c r="U175" s="368"/>
      <c r="V175" s="368"/>
      <c r="W175" s="368"/>
      <c r="X175" s="368"/>
      <c r="Y175" s="368"/>
      <c r="Z175" s="368"/>
      <c r="AA175" s="368"/>
      <c r="AB175" s="368"/>
      <c r="AC175" s="368"/>
      <c r="AD175" s="368"/>
      <c r="AE175" s="368"/>
      <c r="AF175" s="368"/>
      <c r="AG175" s="368"/>
      <c r="AH175" s="368"/>
      <c r="AI175" s="368"/>
      <c r="AJ175" s="368"/>
      <c r="AK175" s="368"/>
      <c r="AL175" s="368"/>
      <c r="AM175" s="368"/>
      <c r="AN175" s="368"/>
      <c r="AO175" s="368"/>
      <c r="AP175" s="368"/>
      <c r="AQ175" s="368"/>
      <c r="AR175" s="368"/>
      <c r="AS175" s="368"/>
      <c r="AT175" s="368"/>
      <c r="AU175" s="368"/>
      <c r="AV175" s="368"/>
      <c r="AW175" s="368"/>
      <c r="AX175" s="368"/>
      <c r="AY175" s="368"/>
      <c r="AZ175" s="368"/>
      <c r="BA175" s="368"/>
      <c r="BB175" s="368"/>
      <c r="BC175" s="368"/>
      <c r="BD175" s="368"/>
      <c r="BE175" s="368"/>
      <c r="BF175" s="368"/>
      <c r="BG175" s="368"/>
      <c r="BH175" s="368"/>
      <c r="BI175" s="368"/>
      <c r="BJ175" s="368"/>
      <c r="BK175" s="368"/>
      <c r="BL175" s="368"/>
      <c r="BM175" s="368"/>
      <c r="BN175" s="368"/>
      <c r="BO175" s="368"/>
      <c r="BP175" s="368"/>
      <c r="BQ175" s="440"/>
      <c r="BR175" s="440"/>
      <c r="BS175" s="440"/>
      <c r="BT175" s="440"/>
      <c r="BU175" s="440"/>
      <c r="BV175" s="440"/>
      <c r="BW175" s="440"/>
      <c r="BX175" s="440"/>
      <c r="BY175" s="224"/>
      <c r="BZ175" s="224"/>
      <c r="CA175" s="224"/>
      <c r="CB175" s="224"/>
      <c r="CC175" s="224"/>
      <c r="CD175" s="224"/>
      <c r="CE175" s="224"/>
      <c r="CF175" s="224"/>
      <c r="CG175" s="224"/>
      <c r="CH175" s="224"/>
      <c r="CI175" s="224"/>
      <c r="CJ175" s="224"/>
      <c r="CK175" s="224"/>
      <c r="CL175" s="224"/>
      <c r="CM175" s="224"/>
      <c r="CN175" s="224"/>
      <c r="CO175" s="224"/>
      <c r="CP175" s="224"/>
      <c r="CQ175" s="224"/>
    </row>
    <row r="176" spans="1:95" customFormat="1" ht="12.75" customHeight="1" x14ac:dyDescent="0.25">
      <c r="B176" s="225"/>
      <c r="C176" s="225"/>
      <c r="D176" s="368"/>
      <c r="E176" s="368"/>
      <c r="F176" s="368"/>
      <c r="G176" s="368"/>
      <c r="H176" s="368"/>
      <c r="I176" s="368"/>
      <c r="J176" s="368"/>
      <c r="K176" s="368"/>
      <c r="L176" s="368"/>
      <c r="M176" s="368"/>
      <c r="N176" s="368"/>
      <c r="O176" s="368"/>
      <c r="P176" s="368"/>
      <c r="Q176" s="368"/>
      <c r="R176" s="368"/>
      <c r="S176" s="368"/>
      <c r="T176" s="368"/>
      <c r="U176" s="368"/>
      <c r="V176" s="368"/>
      <c r="W176" s="368"/>
      <c r="X176" s="368"/>
      <c r="Y176" s="368"/>
      <c r="Z176" s="368"/>
      <c r="AA176" s="368"/>
      <c r="AB176" s="368"/>
      <c r="AC176" s="368"/>
      <c r="AD176" s="368"/>
      <c r="AE176" s="368"/>
      <c r="AF176" s="368"/>
      <c r="AG176" s="368"/>
      <c r="AH176" s="368"/>
      <c r="AI176" s="368"/>
      <c r="AJ176" s="368"/>
      <c r="AK176" s="368"/>
      <c r="AL176" s="368"/>
      <c r="AM176" s="368"/>
      <c r="AN176" s="368"/>
      <c r="AO176" s="368"/>
      <c r="AP176" s="368"/>
      <c r="AQ176" s="368"/>
      <c r="AR176" s="368"/>
      <c r="AS176" s="368"/>
      <c r="AT176" s="368"/>
      <c r="AU176" s="368"/>
      <c r="AV176" s="368"/>
      <c r="AW176" s="368"/>
      <c r="AX176" s="368"/>
      <c r="AY176" s="368"/>
      <c r="AZ176" s="368"/>
      <c r="BA176" s="368"/>
      <c r="BB176" s="368"/>
      <c r="BC176" s="368"/>
      <c r="BD176" s="368"/>
      <c r="BE176" s="368"/>
      <c r="BF176" s="368"/>
      <c r="BG176" s="368"/>
      <c r="BH176" s="368"/>
      <c r="BI176" s="368"/>
      <c r="BJ176" s="368"/>
      <c r="BK176" s="368"/>
      <c r="BL176" s="368"/>
      <c r="BM176" s="368"/>
      <c r="BN176" s="368"/>
      <c r="BO176" s="368"/>
      <c r="BP176" s="368"/>
      <c r="BQ176" s="440"/>
      <c r="BR176" s="440"/>
      <c r="BS176" s="440"/>
      <c r="BT176" s="440"/>
      <c r="BU176" s="440"/>
      <c r="BV176" s="440"/>
      <c r="BW176" s="440"/>
      <c r="BX176" s="440"/>
      <c r="BY176" s="224"/>
      <c r="BZ176" s="224"/>
      <c r="CA176" s="224"/>
      <c r="CB176" s="224"/>
      <c r="CC176" s="224"/>
      <c r="CD176" s="224"/>
      <c r="CE176" s="224"/>
      <c r="CF176" s="224"/>
      <c r="CG176" s="224"/>
      <c r="CH176" s="224"/>
      <c r="CI176" s="224"/>
      <c r="CJ176" s="224"/>
      <c r="CK176" s="224"/>
      <c r="CL176" s="224"/>
      <c r="CM176" s="224"/>
      <c r="CN176" s="224"/>
      <c r="CO176" s="224"/>
      <c r="CP176" s="224"/>
      <c r="CQ176" s="224"/>
    </row>
    <row r="177" spans="2:95" customFormat="1" ht="12.75" customHeight="1" x14ac:dyDescent="0.25">
      <c r="B177" s="225"/>
      <c r="C177" s="225"/>
      <c r="D177" s="368"/>
      <c r="E177" s="368"/>
      <c r="F177" s="368"/>
      <c r="G177" s="368"/>
      <c r="H177" s="368"/>
      <c r="I177" s="368"/>
      <c r="J177" s="368"/>
      <c r="K177" s="368"/>
      <c r="L177" s="368"/>
      <c r="M177" s="368"/>
      <c r="N177" s="368"/>
      <c r="O177" s="368"/>
      <c r="P177" s="368"/>
      <c r="Q177" s="368"/>
      <c r="R177" s="368"/>
      <c r="S177" s="368"/>
      <c r="T177" s="368"/>
      <c r="U177" s="368"/>
      <c r="V177" s="368"/>
      <c r="W177" s="368"/>
      <c r="X177" s="368"/>
      <c r="Y177" s="368"/>
      <c r="Z177" s="368"/>
      <c r="AA177" s="368"/>
      <c r="AB177" s="368"/>
      <c r="AC177" s="368"/>
      <c r="AD177" s="368"/>
      <c r="AE177" s="368"/>
      <c r="AF177" s="368"/>
      <c r="AG177" s="368"/>
      <c r="AH177" s="368"/>
      <c r="AI177" s="368"/>
      <c r="AJ177" s="368"/>
      <c r="AK177" s="368"/>
      <c r="AL177" s="368"/>
      <c r="AM177" s="368"/>
      <c r="AN177" s="368"/>
      <c r="AO177" s="368"/>
      <c r="AP177" s="368"/>
      <c r="AQ177" s="368"/>
      <c r="AR177" s="368"/>
      <c r="AS177" s="368"/>
      <c r="AT177" s="368"/>
      <c r="AU177" s="368"/>
      <c r="AV177" s="368"/>
      <c r="AW177" s="368"/>
      <c r="AX177" s="368"/>
      <c r="AY177" s="368"/>
      <c r="AZ177" s="368"/>
      <c r="BA177" s="368"/>
      <c r="BB177" s="368"/>
      <c r="BC177" s="368"/>
      <c r="BD177" s="368"/>
      <c r="BE177" s="368"/>
      <c r="BF177" s="368"/>
      <c r="BG177" s="368"/>
      <c r="BH177" s="368"/>
      <c r="BI177" s="368"/>
      <c r="BJ177" s="368"/>
      <c r="BK177" s="368"/>
      <c r="BL177" s="368"/>
      <c r="BM177" s="368"/>
      <c r="BN177" s="368"/>
      <c r="BO177" s="368"/>
      <c r="BP177" s="368"/>
      <c r="BQ177" s="440"/>
      <c r="BR177" s="440"/>
      <c r="BS177" s="440"/>
      <c r="BT177" s="440"/>
      <c r="BU177" s="440"/>
      <c r="BV177" s="440"/>
      <c r="BW177" s="440"/>
      <c r="BX177" s="440"/>
      <c r="BY177" s="224"/>
      <c r="BZ177" s="224"/>
      <c r="CA177" s="224"/>
      <c r="CB177" s="224"/>
      <c r="CC177" s="224"/>
      <c r="CD177" s="224"/>
      <c r="CE177" s="224"/>
      <c r="CF177" s="224"/>
      <c r="CG177" s="224"/>
      <c r="CH177" s="224"/>
      <c r="CI177" s="224"/>
      <c r="CJ177" s="224"/>
      <c r="CK177" s="224"/>
      <c r="CL177" s="224"/>
      <c r="CM177" s="224"/>
      <c r="CN177" s="224"/>
      <c r="CO177" s="224"/>
      <c r="CP177" s="224"/>
      <c r="CQ177" s="224"/>
    </row>
    <row r="178" spans="2:95" customFormat="1" ht="12.75" customHeight="1" x14ac:dyDescent="0.25">
      <c r="B178" s="225"/>
      <c r="C178" s="225"/>
      <c r="D178" s="368"/>
      <c r="E178" s="368"/>
      <c r="F178" s="368"/>
      <c r="G178" s="368"/>
      <c r="H178" s="368"/>
      <c r="I178" s="368"/>
      <c r="J178" s="368"/>
      <c r="K178" s="368"/>
      <c r="L178" s="368"/>
      <c r="M178" s="368"/>
      <c r="N178" s="368"/>
      <c r="O178" s="368"/>
      <c r="P178" s="368"/>
      <c r="Q178" s="368"/>
      <c r="R178" s="368"/>
      <c r="S178" s="368"/>
      <c r="T178" s="368"/>
      <c r="U178" s="368"/>
      <c r="V178" s="368"/>
      <c r="W178" s="368"/>
      <c r="X178" s="368"/>
      <c r="Y178" s="368"/>
      <c r="Z178" s="368"/>
      <c r="AA178" s="368"/>
      <c r="AB178" s="368"/>
      <c r="AC178" s="368"/>
      <c r="AD178" s="368"/>
      <c r="AE178" s="368"/>
      <c r="AF178" s="368"/>
      <c r="AG178" s="368"/>
      <c r="AH178" s="368"/>
      <c r="AI178" s="368"/>
      <c r="AJ178" s="368"/>
      <c r="AK178" s="368"/>
      <c r="AL178" s="368"/>
      <c r="AM178" s="368"/>
      <c r="AN178" s="368"/>
      <c r="AO178" s="368"/>
      <c r="AP178" s="368"/>
      <c r="AQ178" s="368"/>
      <c r="AR178" s="368"/>
      <c r="AS178" s="368"/>
      <c r="AT178" s="368"/>
      <c r="AU178" s="368"/>
      <c r="AV178" s="368"/>
      <c r="AW178" s="368"/>
      <c r="AX178" s="368"/>
      <c r="AY178" s="368"/>
      <c r="AZ178" s="368"/>
      <c r="BA178" s="368"/>
      <c r="BB178" s="368"/>
      <c r="BC178" s="368"/>
      <c r="BD178" s="368"/>
      <c r="BE178" s="368"/>
      <c r="BF178" s="368"/>
      <c r="BG178" s="368"/>
      <c r="BH178" s="368"/>
      <c r="BI178" s="368"/>
      <c r="BJ178" s="368"/>
      <c r="BK178" s="368"/>
      <c r="BL178" s="368"/>
      <c r="BM178" s="368"/>
      <c r="BN178" s="368"/>
      <c r="BO178" s="368"/>
      <c r="BP178" s="368"/>
      <c r="BQ178" s="440"/>
      <c r="BR178" s="440"/>
      <c r="BS178" s="440"/>
      <c r="BT178" s="440"/>
      <c r="BU178" s="440"/>
      <c r="BV178" s="440"/>
      <c r="BW178" s="440"/>
      <c r="BX178" s="440"/>
      <c r="BY178" s="224"/>
      <c r="BZ178" s="224"/>
      <c r="CA178" s="224"/>
      <c r="CB178" s="224"/>
      <c r="CC178" s="224"/>
      <c r="CD178" s="224"/>
      <c r="CE178" s="224"/>
      <c r="CF178" s="224"/>
      <c r="CG178" s="224"/>
      <c r="CH178" s="224"/>
      <c r="CI178" s="224"/>
      <c r="CJ178" s="224"/>
      <c r="CK178" s="224"/>
      <c r="CL178" s="224"/>
      <c r="CM178" s="224"/>
      <c r="CN178" s="224"/>
      <c r="CO178" s="224"/>
      <c r="CP178" s="224"/>
      <c r="CQ178" s="224"/>
    </row>
    <row r="179" spans="2:95" customFormat="1" ht="12.75" customHeight="1" x14ac:dyDescent="0.25">
      <c r="B179" s="225"/>
      <c r="C179" s="225"/>
      <c r="D179" s="368"/>
      <c r="E179" s="368"/>
      <c r="F179" s="368"/>
      <c r="G179" s="368"/>
      <c r="H179" s="368"/>
      <c r="I179" s="368"/>
      <c r="J179" s="368"/>
      <c r="K179" s="368"/>
      <c r="L179" s="368"/>
      <c r="M179" s="368"/>
      <c r="N179" s="368"/>
      <c r="O179" s="368"/>
      <c r="P179" s="368"/>
      <c r="Q179" s="368"/>
      <c r="R179" s="368"/>
      <c r="S179" s="368"/>
      <c r="T179" s="368"/>
      <c r="U179" s="368"/>
      <c r="V179" s="368"/>
      <c r="W179" s="368"/>
      <c r="X179" s="368"/>
      <c r="Y179" s="368"/>
      <c r="Z179" s="368"/>
      <c r="AA179" s="368"/>
      <c r="AB179" s="368"/>
      <c r="AC179" s="368"/>
      <c r="AD179" s="368"/>
      <c r="AE179" s="368"/>
      <c r="AF179" s="368"/>
      <c r="AG179" s="368"/>
      <c r="AH179" s="368"/>
      <c r="AI179" s="368"/>
      <c r="AJ179" s="368"/>
      <c r="AK179" s="368"/>
      <c r="AL179" s="368"/>
      <c r="AM179" s="368"/>
      <c r="AN179" s="368"/>
      <c r="AO179" s="368"/>
      <c r="AP179" s="368"/>
      <c r="AQ179" s="368"/>
      <c r="AR179" s="368"/>
      <c r="AS179" s="368"/>
      <c r="AT179" s="368"/>
      <c r="AU179" s="368"/>
      <c r="AV179" s="368"/>
      <c r="AW179" s="368"/>
      <c r="AX179" s="368"/>
      <c r="AY179" s="368"/>
      <c r="AZ179" s="368"/>
      <c r="BA179" s="368"/>
      <c r="BB179" s="368"/>
      <c r="BC179" s="368"/>
      <c r="BD179" s="368"/>
      <c r="BE179" s="368"/>
      <c r="BF179" s="368"/>
      <c r="BG179" s="368"/>
      <c r="BH179" s="368"/>
      <c r="BI179" s="368"/>
      <c r="BJ179" s="368"/>
      <c r="BK179" s="368"/>
      <c r="BL179" s="368"/>
      <c r="BM179" s="368"/>
      <c r="BN179" s="368"/>
      <c r="BO179" s="368"/>
      <c r="BP179" s="368"/>
      <c r="BQ179" s="440"/>
      <c r="BR179" s="440"/>
      <c r="BS179" s="440"/>
      <c r="BT179" s="440"/>
      <c r="BU179" s="440"/>
      <c r="BV179" s="440"/>
      <c r="BW179" s="440"/>
      <c r="BX179" s="440"/>
      <c r="BY179" s="224"/>
      <c r="BZ179" s="224"/>
      <c r="CA179" s="224"/>
      <c r="CB179" s="224"/>
      <c r="CC179" s="224"/>
      <c r="CD179" s="224"/>
      <c r="CE179" s="224"/>
      <c r="CF179" s="224"/>
      <c r="CG179" s="224"/>
      <c r="CH179" s="224"/>
      <c r="CI179" s="224"/>
      <c r="CJ179" s="224"/>
      <c r="CK179" s="224"/>
      <c r="CL179" s="224"/>
      <c r="CM179" s="224"/>
      <c r="CN179" s="224"/>
      <c r="CO179" s="224"/>
      <c r="CP179" s="224"/>
      <c r="CQ179" s="224"/>
    </row>
    <row r="180" spans="2:95" customFormat="1" ht="12.75" customHeight="1" x14ac:dyDescent="0.25">
      <c r="B180" s="225"/>
      <c r="C180" s="225"/>
      <c r="D180" s="368"/>
      <c r="E180" s="368"/>
      <c r="F180" s="368"/>
      <c r="G180" s="368"/>
      <c r="H180" s="368"/>
      <c r="I180" s="368"/>
      <c r="J180" s="368"/>
      <c r="K180" s="368"/>
      <c r="L180" s="368"/>
      <c r="M180" s="368"/>
      <c r="N180" s="368"/>
      <c r="O180" s="368"/>
      <c r="P180" s="368"/>
      <c r="Q180" s="368"/>
      <c r="R180" s="368"/>
      <c r="S180" s="368"/>
      <c r="T180" s="368"/>
      <c r="U180" s="368"/>
      <c r="V180" s="368"/>
      <c r="W180" s="368"/>
      <c r="X180" s="368"/>
      <c r="Y180" s="368"/>
      <c r="Z180" s="368"/>
      <c r="AA180" s="368"/>
      <c r="AB180" s="368"/>
      <c r="AC180" s="368"/>
      <c r="AD180" s="368"/>
      <c r="AE180" s="368"/>
      <c r="AF180" s="368"/>
      <c r="AG180" s="368"/>
      <c r="AH180" s="368"/>
      <c r="AI180" s="368"/>
      <c r="AJ180" s="368"/>
      <c r="AK180" s="368"/>
      <c r="AL180" s="368"/>
      <c r="AM180" s="368"/>
      <c r="AN180" s="368"/>
      <c r="AO180" s="368"/>
      <c r="AP180" s="368"/>
      <c r="AQ180" s="368"/>
      <c r="AR180" s="368"/>
      <c r="AS180" s="368"/>
      <c r="AT180" s="368"/>
      <c r="AU180" s="368"/>
      <c r="AV180" s="368"/>
      <c r="AW180" s="368"/>
      <c r="AX180" s="368"/>
      <c r="AY180" s="368"/>
      <c r="AZ180" s="368"/>
      <c r="BA180" s="368"/>
      <c r="BB180" s="368"/>
      <c r="BC180" s="368"/>
      <c r="BD180" s="368"/>
      <c r="BE180" s="368"/>
      <c r="BF180" s="368"/>
      <c r="BG180" s="368"/>
      <c r="BH180" s="368"/>
      <c r="BI180" s="368"/>
      <c r="BJ180" s="368"/>
      <c r="BK180" s="368"/>
      <c r="BL180" s="368"/>
      <c r="BM180" s="368"/>
      <c r="BN180" s="368"/>
      <c r="BO180" s="368"/>
      <c r="BP180" s="368"/>
      <c r="BQ180" s="440"/>
      <c r="BR180" s="440"/>
      <c r="BS180" s="440"/>
      <c r="BT180" s="440"/>
      <c r="BU180" s="440"/>
      <c r="BV180" s="440"/>
      <c r="BW180" s="440"/>
      <c r="BX180" s="440"/>
      <c r="BY180" s="224"/>
      <c r="BZ180" s="224"/>
      <c r="CA180" s="224"/>
      <c r="CB180" s="224"/>
      <c r="CC180" s="224"/>
      <c r="CD180" s="224"/>
      <c r="CE180" s="224"/>
      <c r="CF180" s="224"/>
      <c r="CG180" s="224"/>
      <c r="CH180" s="224"/>
      <c r="CI180" s="224"/>
      <c r="CJ180" s="224"/>
      <c r="CK180" s="224"/>
      <c r="CL180" s="224"/>
      <c r="CM180" s="224"/>
      <c r="CN180" s="224"/>
      <c r="CO180" s="224"/>
      <c r="CP180" s="224"/>
      <c r="CQ180" s="224"/>
    </row>
    <row r="181" spans="2:95" customFormat="1" ht="12.75" customHeight="1" x14ac:dyDescent="0.25">
      <c r="B181" s="225"/>
      <c r="C181" s="225"/>
      <c r="D181" s="369"/>
      <c r="E181" s="369"/>
      <c r="F181" s="369"/>
      <c r="G181" s="369"/>
      <c r="H181" s="369"/>
      <c r="I181" s="369"/>
      <c r="J181" s="369"/>
      <c r="K181" s="369"/>
      <c r="L181" s="369"/>
      <c r="M181" s="369"/>
      <c r="N181" s="369"/>
      <c r="O181" s="369"/>
      <c r="P181" s="369"/>
      <c r="Q181" s="369"/>
      <c r="R181" s="369"/>
      <c r="S181" s="369"/>
      <c r="T181" s="369"/>
      <c r="U181" s="369"/>
      <c r="V181" s="369"/>
      <c r="W181" s="369"/>
      <c r="X181" s="369"/>
      <c r="Y181" s="369"/>
      <c r="Z181" s="369"/>
      <c r="AA181" s="369"/>
      <c r="AB181" s="369"/>
      <c r="AC181" s="369"/>
      <c r="AD181" s="369"/>
      <c r="AE181" s="369"/>
      <c r="AF181" s="369"/>
      <c r="AG181" s="369"/>
      <c r="AH181" s="369"/>
      <c r="AI181" s="369"/>
      <c r="AJ181" s="369"/>
      <c r="AK181" s="369"/>
      <c r="AL181" s="369"/>
      <c r="AM181" s="369"/>
      <c r="AN181" s="369"/>
      <c r="AO181" s="369"/>
      <c r="AP181" s="369"/>
      <c r="AQ181" s="369"/>
      <c r="AR181" s="369"/>
      <c r="AS181" s="369"/>
      <c r="AT181" s="369"/>
      <c r="AU181" s="369"/>
      <c r="AV181" s="369"/>
      <c r="AW181" s="369"/>
      <c r="AX181" s="369"/>
      <c r="AY181" s="369"/>
      <c r="AZ181" s="369"/>
      <c r="BA181" s="369"/>
      <c r="BB181" s="369"/>
      <c r="BC181" s="369"/>
      <c r="BD181" s="369"/>
      <c r="BE181" s="369"/>
      <c r="BF181" s="369"/>
      <c r="BG181" s="369"/>
      <c r="BH181" s="369"/>
      <c r="BI181" s="369"/>
      <c r="BJ181" s="369"/>
      <c r="BK181" s="369"/>
      <c r="BL181" s="369"/>
      <c r="BM181" s="369"/>
      <c r="BN181" s="369"/>
      <c r="BO181" s="369"/>
      <c r="BP181" s="369"/>
      <c r="BQ181" s="225"/>
      <c r="BR181" s="225"/>
      <c r="BS181" s="225"/>
      <c r="BT181" s="225"/>
      <c r="BU181" s="225"/>
      <c r="BV181" s="225"/>
      <c r="BW181" s="225"/>
      <c r="BX181" s="225"/>
    </row>
    <row r="182" spans="2:95" customFormat="1" ht="12.75" customHeight="1" x14ac:dyDescent="0.25">
      <c r="B182" s="225"/>
      <c r="C182" s="225"/>
      <c r="D182" s="369"/>
      <c r="E182" s="369"/>
      <c r="F182" s="369"/>
      <c r="G182" s="369"/>
      <c r="H182" s="369"/>
      <c r="I182" s="369"/>
      <c r="J182" s="369"/>
      <c r="K182" s="369"/>
      <c r="L182" s="369"/>
      <c r="M182" s="369"/>
      <c r="N182" s="369"/>
      <c r="O182" s="369"/>
      <c r="P182" s="369"/>
      <c r="Q182" s="369"/>
      <c r="R182" s="369"/>
      <c r="S182" s="369"/>
      <c r="T182" s="369"/>
      <c r="U182" s="369"/>
      <c r="V182" s="369"/>
      <c r="W182" s="369"/>
      <c r="X182" s="369"/>
      <c r="Y182" s="369"/>
      <c r="Z182" s="369"/>
      <c r="AA182" s="369"/>
      <c r="AB182" s="369"/>
      <c r="AC182" s="369"/>
      <c r="AD182" s="369"/>
      <c r="AE182" s="369"/>
      <c r="AF182" s="369"/>
      <c r="AG182" s="369"/>
      <c r="AH182" s="369"/>
      <c r="AI182" s="369"/>
      <c r="AJ182" s="369"/>
      <c r="AK182" s="369"/>
      <c r="AL182" s="369"/>
      <c r="AM182" s="369"/>
      <c r="AN182" s="369"/>
      <c r="AO182" s="369"/>
      <c r="AP182" s="369"/>
      <c r="AQ182" s="369"/>
      <c r="AR182" s="369"/>
      <c r="AS182" s="369"/>
      <c r="AT182" s="369"/>
      <c r="AU182" s="369"/>
      <c r="AV182" s="369"/>
      <c r="AW182" s="369"/>
      <c r="AX182" s="369"/>
      <c r="AY182" s="369"/>
      <c r="AZ182" s="369"/>
      <c r="BA182" s="369"/>
      <c r="BB182" s="369"/>
      <c r="BC182" s="369"/>
      <c r="BD182" s="369"/>
      <c r="BE182" s="369"/>
      <c r="BF182" s="369"/>
      <c r="BG182" s="369"/>
      <c r="BH182" s="369"/>
      <c r="BI182" s="369"/>
      <c r="BJ182" s="369"/>
      <c r="BK182" s="369"/>
      <c r="BL182" s="369"/>
      <c r="BM182" s="369"/>
      <c r="BN182" s="369"/>
      <c r="BO182" s="369"/>
      <c r="BP182" s="369"/>
      <c r="BQ182" s="225"/>
      <c r="BR182" s="225"/>
      <c r="BS182" s="225"/>
      <c r="BT182" s="225"/>
      <c r="BU182" s="225"/>
      <c r="BV182" s="225"/>
      <c r="BW182" s="225"/>
      <c r="BX182" s="225"/>
    </row>
    <row r="183" spans="2:95" customFormat="1" ht="12.75" customHeight="1" x14ac:dyDescent="0.25">
      <c r="B183" s="225"/>
      <c r="C183" s="225"/>
      <c r="D183" s="369"/>
      <c r="E183" s="369"/>
      <c r="F183" s="369"/>
      <c r="G183" s="369"/>
      <c r="H183" s="369"/>
      <c r="I183" s="369"/>
      <c r="J183" s="369"/>
      <c r="K183" s="369"/>
      <c r="L183" s="369"/>
      <c r="M183" s="369"/>
      <c r="N183" s="369"/>
      <c r="O183" s="369"/>
      <c r="P183" s="369"/>
      <c r="Q183" s="369"/>
      <c r="R183" s="369"/>
      <c r="S183" s="369"/>
      <c r="T183" s="369"/>
      <c r="U183" s="369"/>
      <c r="V183" s="369"/>
      <c r="W183" s="369"/>
      <c r="X183" s="369"/>
      <c r="Y183" s="369"/>
      <c r="Z183" s="369"/>
      <c r="AA183" s="369"/>
      <c r="AB183" s="369"/>
      <c r="AC183" s="369"/>
      <c r="AD183" s="369"/>
      <c r="AE183" s="369"/>
      <c r="AF183" s="369"/>
      <c r="AG183" s="369"/>
      <c r="AH183" s="369"/>
      <c r="AI183" s="369"/>
      <c r="AJ183" s="369"/>
      <c r="AK183" s="369"/>
      <c r="AL183" s="369"/>
      <c r="AM183" s="369"/>
      <c r="AN183" s="369"/>
      <c r="AO183" s="369"/>
      <c r="AP183" s="369"/>
      <c r="AQ183" s="369"/>
      <c r="AR183" s="369"/>
      <c r="AS183" s="369"/>
      <c r="AT183" s="369"/>
      <c r="AU183" s="369"/>
      <c r="AV183" s="369"/>
      <c r="AW183" s="369"/>
      <c r="AX183" s="369"/>
      <c r="AY183" s="369"/>
      <c r="AZ183" s="369"/>
      <c r="BA183" s="369"/>
      <c r="BB183" s="369"/>
      <c r="BC183" s="369"/>
      <c r="BD183" s="369"/>
      <c r="BE183" s="369"/>
      <c r="BF183" s="369"/>
      <c r="BG183" s="369"/>
      <c r="BH183" s="369"/>
      <c r="BI183" s="369"/>
      <c r="BJ183" s="369"/>
      <c r="BK183" s="369"/>
      <c r="BL183" s="369"/>
      <c r="BM183" s="369"/>
      <c r="BN183" s="369"/>
      <c r="BO183" s="369"/>
      <c r="BP183" s="369"/>
      <c r="BQ183" s="225"/>
      <c r="BR183" s="225"/>
      <c r="BS183" s="225"/>
      <c r="BT183" s="225"/>
      <c r="BU183" s="225"/>
      <c r="BV183" s="225"/>
      <c r="BW183" s="225"/>
      <c r="BX183" s="225"/>
    </row>
    <row r="184" spans="2:95" ht="12.75" customHeight="1" x14ac:dyDescent="0.2">
      <c r="BQ184" s="225"/>
    </row>
    <row r="185" spans="2:95" ht="12.75" customHeight="1" x14ac:dyDescent="0.2">
      <c r="BQ185" s="225"/>
    </row>
    <row r="186" spans="2:95" ht="12.75" customHeight="1" x14ac:dyDescent="0.2">
      <c r="BQ186" s="225"/>
    </row>
    <row r="187" spans="2:95" ht="12.75" customHeight="1" x14ac:dyDescent="0.2">
      <c r="BQ187" s="225"/>
    </row>
    <row r="188" spans="2:95" ht="12.75" customHeight="1" x14ac:dyDescent="0.2">
      <c r="BQ188" s="225"/>
    </row>
    <row r="189" spans="2:95" ht="12.75" customHeight="1" x14ac:dyDescent="0.2">
      <c r="BQ189" s="225"/>
    </row>
    <row r="190" spans="2:95" ht="12.75" customHeight="1" x14ac:dyDescent="0.2">
      <c r="BQ190" s="225"/>
    </row>
    <row r="191" spans="2:95" ht="12.75" customHeight="1" x14ac:dyDescent="0.2">
      <c r="BQ191" s="225"/>
    </row>
    <row r="192" spans="2:95" ht="12.75" customHeight="1" x14ac:dyDescent="0.2">
      <c r="BQ192" s="225"/>
    </row>
    <row r="193" spans="69:69" ht="12.75" customHeight="1" x14ac:dyDescent="0.2">
      <c r="BQ193" s="225"/>
    </row>
    <row r="194" spans="69:69" ht="12.75" customHeight="1" x14ac:dyDescent="0.2">
      <c r="BQ194" s="225"/>
    </row>
    <row r="195" spans="69:69" ht="12.75" customHeight="1" x14ac:dyDescent="0.2">
      <c r="BQ195" s="225"/>
    </row>
    <row r="196" spans="69:69" ht="12.75" customHeight="1" x14ac:dyDescent="0.2">
      <c r="BQ196" s="225"/>
    </row>
    <row r="197" spans="69:69" ht="12.75" customHeight="1" x14ac:dyDescent="0.2">
      <c r="BQ197" s="225"/>
    </row>
    <row r="198" spans="69:69" ht="12.75" customHeight="1" x14ac:dyDescent="0.2">
      <c r="BQ198" s="225"/>
    </row>
    <row r="199" spans="69:69" ht="12.75" customHeight="1" x14ac:dyDescent="0.2">
      <c r="BQ199" s="225"/>
    </row>
    <row r="527" spans="6:14" ht="12.75" customHeight="1" x14ac:dyDescent="0.25">
      <c r="F527" s="374"/>
      <c r="G527" s="131"/>
      <c r="H527" s="131"/>
      <c r="I527" s="131"/>
      <c r="J527" s="131"/>
      <c r="K527" s="131"/>
      <c r="L527" s="131"/>
      <c r="M527" s="131"/>
      <c r="N527" s="375"/>
    </row>
  </sheetData>
  <mergeCells count="1">
    <mergeCell ref="D5:BO5"/>
  </mergeCells>
  <phoneticPr fontId="6" type="noConversion"/>
  <printOptions horizontalCentered="1" gridLines="1"/>
  <pageMargins left="0.23622047244094499" right="0.196850393700787" top="0.62992125984252001" bottom="0.31496062992126" header="0.27559055118110198" footer="0"/>
  <pageSetup paperSize="9" scale="72" firstPageNumber="13" fitToHeight="5" orientation="landscape" useFirstPageNumber="1" r:id="rId1"/>
  <headerFooter alignWithMargins="0">
    <oddHeader xml:space="preserve">&amp;C&amp;"Arial,Regular"&amp;10C/48/7
page &amp;P / Seite &amp;P / página &amp;P </oddHeader>
  </headerFooter>
  <rowBreaks count="1" manualBreakCount="1">
    <brk id="54" min="1" max="6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536"/>
  <sheetViews>
    <sheetView showGridLines="0" view="pageBreakPreview" zoomScale="115" zoomScaleNormal="100" workbookViewId="0">
      <pane xSplit="6" ySplit="10" topLeftCell="G29" activePane="bottomRight" state="frozen"/>
      <selection pane="topRight" activeCell="G1" sqref="G1"/>
      <selection pane="bottomLeft" activeCell="A9" sqref="A9"/>
      <selection pane="bottomRight" activeCell="L119" sqref="L119"/>
    </sheetView>
  </sheetViews>
  <sheetFormatPr defaultRowHeight="15" x14ac:dyDescent="0.2"/>
  <cols>
    <col min="1" max="2" width="6.28515625" style="180" customWidth="1"/>
    <col min="3" max="3" width="4.7109375" style="180" customWidth="1"/>
    <col min="4" max="4" width="4.28515625" style="179" customWidth="1"/>
    <col min="5" max="5" width="43.7109375" style="180" customWidth="1"/>
    <col min="6" max="6" width="0.42578125" style="180" hidden="1" customWidth="1"/>
    <col min="7" max="7" width="4.42578125" style="180" hidden="1" customWidth="1"/>
    <col min="8" max="8" width="4.28515625" style="180" customWidth="1"/>
    <col min="9" max="9" width="4.42578125" style="180" hidden="1" customWidth="1"/>
    <col min="10" max="15" width="4.42578125" style="180" customWidth="1"/>
    <col min="16" max="16" width="4.42578125" style="180" bestFit="1" customWidth="1"/>
    <col min="17" max="17" width="3.140625" style="180" bestFit="1" customWidth="1"/>
    <col min="18" max="18" width="4.42578125" style="180" customWidth="1"/>
    <col min="19" max="19" width="4.42578125" style="180" hidden="1" customWidth="1"/>
    <col min="20" max="21" width="4.42578125" style="180" customWidth="1"/>
    <col min="22" max="22" width="6.7109375" style="180" customWidth="1"/>
    <col min="23" max="23" width="6.42578125" style="180" customWidth="1"/>
    <col min="24" max="24" width="5.5703125" style="180" customWidth="1"/>
    <col min="25" max="16384" width="9.140625" style="180"/>
  </cols>
  <sheetData>
    <row r="1" spans="1:22" s="291" customFormat="1" ht="35.25" customHeight="1" x14ac:dyDescent="0.25">
      <c r="D1" s="292" t="s">
        <v>418</v>
      </c>
      <c r="E1" s="457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</row>
    <row r="2" spans="1:22" s="291" customFormat="1" ht="35.25" customHeight="1" x14ac:dyDescent="0.25">
      <c r="D2" s="292" t="s">
        <v>419</v>
      </c>
      <c r="E2" s="457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</row>
    <row r="3" spans="1:22" s="291" customFormat="1" ht="35.25" customHeight="1" x14ac:dyDescent="0.25">
      <c r="D3" s="292" t="s">
        <v>420</v>
      </c>
      <c r="E3" s="457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</row>
    <row r="4" spans="1:22" s="291" customFormat="1" ht="35.25" customHeight="1" x14ac:dyDescent="0.25">
      <c r="D4" s="292" t="s">
        <v>421</v>
      </c>
      <c r="E4" s="457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</row>
    <row r="5" spans="1:22" s="140" customFormat="1" ht="12" customHeight="1" x14ac:dyDescent="0.25">
      <c r="D5" s="139"/>
      <c r="E5" s="45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</row>
    <row r="6" spans="1:22" s="140" customFormat="1" ht="6.75" customHeight="1" x14ac:dyDescent="0.25">
      <c r="D6" s="139"/>
      <c r="E6" s="458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</row>
    <row r="7" spans="1:22" s="140" customFormat="1" ht="6.75" customHeight="1" x14ac:dyDescent="0.25">
      <c r="D7" s="139"/>
      <c r="E7" s="45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</row>
    <row r="8" spans="1:22" s="146" customFormat="1" ht="13.5" customHeight="1" x14ac:dyDescent="0.2">
      <c r="D8" s="141"/>
      <c r="E8" s="142"/>
      <c r="G8" s="459"/>
      <c r="H8" s="455" t="s">
        <v>272</v>
      </c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4"/>
      <c r="V8" s="145"/>
    </row>
    <row r="9" spans="1:22" s="150" customFormat="1" ht="15" customHeight="1" x14ac:dyDescent="0.2">
      <c r="D9" s="147" t="s">
        <v>273</v>
      </c>
      <c r="E9" s="114"/>
      <c r="G9" s="460"/>
      <c r="H9" s="456" t="s">
        <v>274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9"/>
    </row>
    <row r="10" spans="1:22" s="152" customFormat="1" x14ac:dyDescent="0.2">
      <c r="D10" s="116" t="s">
        <v>259</v>
      </c>
      <c r="E10" s="151"/>
      <c r="F10" s="214" t="s">
        <v>131</v>
      </c>
      <c r="G10" s="452" t="s">
        <v>386</v>
      </c>
      <c r="H10" s="452" t="s">
        <v>133</v>
      </c>
      <c r="I10" s="452" t="s">
        <v>190</v>
      </c>
      <c r="J10" s="452" t="s">
        <v>134</v>
      </c>
      <c r="K10" s="452" t="s">
        <v>425</v>
      </c>
      <c r="L10" s="452" t="s">
        <v>198</v>
      </c>
      <c r="M10" s="452" t="s">
        <v>194</v>
      </c>
      <c r="N10" s="452" t="s">
        <v>423</v>
      </c>
      <c r="O10" s="452" t="s">
        <v>422</v>
      </c>
      <c r="P10" s="452" t="s">
        <v>347</v>
      </c>
      <c r="Q10" s="452" t="s">
        <v>424</v>
      </c>
      <c r="R10" s="452" t="s">
        <v>137</v>
      </c>
      <c r="S10" s="452" t="s">
        <v>387</v>
      </c>
      <c r="T10" s="452" t="s">
        <v>388</v>
      </c>
      <c r="U10" s="452" t="s">
        <v>275</v>
      </c>
    </row>
    <row r="11" spans="1:22" s="463" customFormat="1" ht="12" x14ac:dyDescent="0.2">
      <c r="D11" s="245"/>
      <c r="E11" s="246"/>
      <c r="F11" s="247"/>
      <c r="G11" s="249"/>
      <c r="H11" s="248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87"/>
    </row>
    <row r="12" spans="1:22" s="150" customFormat="1" ht="12" hidden="1" x14ac:dyDescent="0.2">
      <c r="A12" s="118">
        <v>1</v>
      </c>
      <c r="B12" s="118"/>
      <c r="C12" s="118"/>
      <c r="D12" s="153" t="s">
        <v>276</v>
      </c>
      <c r="E12" s="154" t="s">
        <v>183</v>
      </c>
      <c r="F12" s="250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2"/>
    </row>
    <row r="13" spans="1:22" s="157" customFormat="1" ht="12" hidden="1" x14ac:dyDescent="0.2">
      <c r="A13" s="121"/>
      <c r="B13" s="121"/>
      <c r="C13" s="121"/>
      <c r="D13" s="155"/>
      <c r="E13" s="156"/>
      <c r="F13" s="251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88"/>
    </row>
    <row r="14" spans="1:22" s="157" customFormat="1" ht="12" hidden="1" x14ac:dyDescent="0.2">
      <c r="A14" s="118">
        <v>3</v>
      </c>
      <c r="B14" s="118"/>
      <c r="C14" s="118"/>
      <c r="D14" s="160" t="s">
        <v>4</v>
      </c>
      <c r="E14" s="159" t="s">
        <v>68</v>
      </c>
      <c r="F14" s="251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88"/>
    </row>
    <row r="15" spans="1:22" s="157" customFormat="1" ht="12" hidden="1" x14ac:dyDescent="0.2">
      <c r="A15" s="121"/>
      <c r="B15" s="121"/>
      <c r="C15" s="121"/>
      <c r="D15" s="155"/>
      <c r="E15" s="156"/>
      <c r="F15" s="251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88"/>
    </row>
    <row r="16" spans="1:22" s="150" customFormat="1" ht="12" x14ac:dyDescent="0.2">
      <c r="A16" s="118">
        <v>4</v>
      </c>
      <c r="B16" s="118"/>
      <c r="C16" s="118"/>
      <c r="D16" s="158" t="s">
        <v>7</v>
      </c>
      <c r="E16" s="159" t="s">
        <v>69</v>
      </c>
      <c r="F16" s="252"/>
      <c r="G16" s="265"/>
      <c r="H16" s="264"/>
      <c r="I16" s="265"/>
      <c r="J16" s="265">
        <v>1</v>
      </c>
      <c r="K16" s="265"/>
      <c r="L16" s="265"/>
      <c r="M16" s="265"/>
      <c r="N16" s="265"/>
      <c r="O16" s="265"/>
      <c r="P16" s="265"/>
      <c r="Q16" s="265"/>
      <c r="R16" s="265"/>
      <c r="S16" s="264"/>
      <c r="T16" s="265"/>
      <c r="U16" s="289"/>
    </row>
    <row r="17" spans="1:21" s="152" customFormat="1" ht="12" x14ac:dyDescent="0.2">
      <c r="A17" s="125"/>
      <c r="B17" s="125"/>
      <c r="C17" s="125"/>
      <c r="D17" s="155"/>
      <c r="E17" s="156"/>
      <c r="F17" s="253"/>
      <c r="G17" s="263"/>
      <c r="H17" s="263">
        <v>1</v>
      </c>
      <c r="I17" s="263"/>
      <c r="J17" s="263"/>
      <c r="K17" s="263"/>
      <c r="L17" s="263"/>
      <c r="M17" s="263"/>
      <c r="N17" s="263"/>
      <c r="O17" s="263"/>
      <c r="P17" s="263"/>
      <c r="Q17" s="263"/>
      <c r="R17" s="263">
        <v>1</v>
      </c>
      <c r="S17" s="263"/>
      <c r="T17" s="263"/>
      <c r="U17" s="288"/>
    </row>
    <row r="18" spans="1:21" s="150" customFormat="1" ht="12" hidden="1" x14ac:dyDescent="0.2">
      <c r="A18" s="118">
        <v>5</v>
      </c>
      <c r="B18" s="118"/>
      <c r="C18" s="118"/>
      <c r="D18" s="158" t="s">
        <v>184</v>
      </c>
      <c r="E18" s="159" t="s">
        <v>185</v>
      </c>
      <c r="F18" s="252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88"/>
    </row>
    <row r="19" spans="1:21" s="157" customFormat="1" ht="12" hidden="1" x14ac:dyDescent="0.2">
      <c r="A19" s="125"/>
      <c r="B19" s="125"/>
      <c r="C19" s="125"/>
      <c r="D19" s="155"/>
      <c r="E19" s="156"/>
      <c r="F19" s="251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88"/>
    </row>
    <row r="20" spans="1:21" s="150" customFormat="1" ht="12" hidden="1" x14ac:dyDescent="0.2">
      <c r="A20" s="118">
        <v>6</v>
      </c>
      <c r="B20" s="118"/>
      <c r="C20" s="118"/>
      <c r="D20" s="158" t="s">
        <v>8</v>
      </c>
      <c r="E20" s="159" t="s">
        <v>140</v>
      </c>
      <c r="F20" s="252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88"/>
    </row>
    <row r="21" spans="1:21" s="157" customFormat="1" ht="12" hidden="1" x14ac:dyDescent="0.2">
      <c r="A21" s="125"/>
      <c r="B21" s="125"/>
      <c r="C21" s="125"/>
      <c r="D21" s="155"/>
      <c r="E21" s="156"/>
      <c r="F21" s="251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88"/>
    </row>
    <row r="22" spans="1:21" s="150" customFormat="1" ht="12" hidden="1" x14ac:dyDescent="0.2">
      <c r="A22" s="118">
        <v>7</v>
      </c>
      <c r="B22" s="118"/>
      <c r="C22" s="118"/>
      <c r="D22" s="158" t="s">
        <v>9</v>
      </c>
      <c r="E22" s="159" t="s">
        <v>71</v>
      </c>
      <c r="F22" s="252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88"/>
    </row>
    <row r="23" spans="1:21" s="157" customFormat="1" ht="12" hidden="1" x14ac:dyDescent="0.2">
      <c r="A23" s="125"/>
      <c r="B23" s="125"/>
      <c r="C23" s="125"/>
      <c r="D23" s="155"/>
      <c r="E23" s="156"/>
      <c r="F23" s="251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88"/>
    </row>
    <row r="24" spans="1:21" s="150" customFormat="1" ht="12" hidden="1" x14ac:dyDescent="0.2">
      <c r="A24" s="118">
        <v>8</v>
      </c>
      <c r="B24" s="118"/>
      <c r="C24" s="118"/>
      <c r="D24" s="158" t="s">
        <v>10</v>
      </c>
      <c r="E24" s="159" t="s">
        <v>72</v>
      </c>
      <c r="F24" s="252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88"/>
    </row>
    <row r="25" spans="1:21" s="157" customFormat="1" ht="12" hidden="1" x14ac:dyDescent="0.2">
      <c r="A25" s="125"/>
      <c r="B25" s="125"/>
      <c r="C25" s="125"/>
      <c r="D25" s="155"/>
      <c r="E25" s="156"/>
      <c r="F25" s="251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88"/>
    </row>
    <row r="26" spans="1:21" s="150" customFormat="1" ht="12" x14ac:dyDescent="0.2">
      <c r="A26" s="118">
        <v>9</v>
      </c>
      <c r="B26" s="118"/>
      <c r="C26" s="118"/>
      <c r="D26" s="158" t="s">
        <v>11</v>
      </c>
      <c r="E26" s="159" t="s">
        <v>141</v>
      </c>
      <c r="F26" s="252"/>
      <c r="G26" s="263"/>
      <c r="H26" s="264"/>
      <c r="I26" s="263"/>
      <c r="J26" s="263"/>
      <c r="K26" s="263"/>
      <c r="L26" s="263"/>
      <c r="M26" s="263"/>
      <c r="N26" s="263"/>
      <c r="O26" s="263"/>
      <c r="P26" s="263"/>
      <c r="Q26" s="263"/>
      <c r="R26" s="263">
        <v>1</v>
      </c>
      <c r="S26" s="263"/>
      <c r="T26" s="263"/>
      <c r="U26" s="288"/>
    </row>
    <row r="27" spans="1:21" s="152" customFormat="1" ht="12" x14ac:dyDescent="0.2">
      <c r="A27" s="125"/>
      <c r="B27" s="125"/>
      <c r="C27" s="125"/>
      <c r="D27" s="155"/>
      <c r="E27" s="163"/>
      <c r="F27" s="270"/>
      <c r="G27" s="263"/>
      <c r="H27" s="263">
        <v>2</v>
      </c>
      <c r="I27" s="263"/>
      <c r="J27" s="264"/>
      <c r="K27" s="264"/>
      <c r="L27" s="263"/>
      <c r="M27" s="263"/>
      <c r="N27" s="263"/>
      <c r="O27" s="263"/>
      <c r="P27" s="263"/>
      <c r="Q27" s="263"/>
      <c r="R27" s="263"/>
      <c r="S27" s="263"/>
      <c r="T27" s="263"/>
      <c r="U27" s="288"/>
    </row>
    <row r="28" spans="1:21" s="150" customFormat="1" ht="12" x14ac:dyDescent="0.2">
      <c r="A28" s="118">
        <v>10</v>
      </c>
      <c r="B28" s="118"/>
      <c r="C28" s="118"/>
      <c r="D28" s="158" t="s">
        <v>64</v>
      </c>
      <c r="E28" s="159" t="s">
        <v>74</v>
      </c>
      <c r="F28" s="250"/>
      <c r="G28" s="263"/>
      <c r="H28" s="264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88"/>
    </row>
    <row r="29" spans="1:21" s="157" customFormat="1" ht="12" x14ac:dyDescent="0.2">
      <c r="A29" s="125"/>
      <c r="B29" s="125"/>
      <c r="C29" s="125"/>
      <c r="D29" s="155"/>
      <c r="E29" s="156"/>
      <c r="F29" s="251"/>
      <c r="G29" s="263"/>
      <c r="H29" s="263">
        <v>1</v>
      </c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88"/>
    </row>
    <row r="30" spans="1:21" s="150" customFormat="1" ht="12" hidden="1" x14ac:dyDescent="0.2">
      <c r="A30" s="128">
        <v>11</v>
      </c>
      <c r="B30" s="128"/>
      <c r="C30" s="128"/>
      <c r="D30" s="158" t="s">
        <v>12</v>
      </c>
      <c r="E30" s="159" t="s">
        <v>75</v>
      </c>
      <c r="F30" s="252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88"/>
    </row>
    <row r="31" spans="1:21" s="157" customFormat="1" ht="12" hidden="1" x14ac:dyDescent="0.2">
      <c r="A31" s="125"/>
      <c r="B31" s="125"/>
      <c r="C31" s="125"/>
      <c r="D31" s="155"/>
      <c r="E31" s="161"/>
      <c r="F31" s="251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88"/>
    </row>
    <row r="32" spans="1:21" s="150" customFormat="1" ht="12" hidden="1" x14ac:dyDescent="0.2">
      <c r="A32" s="118">
        <v>12</v>
      </c>
      <c r="B32" s="118"/>
      <c r="C32" s="118"/>
      <c r="D32" s="158" t="s">
        <v>13</v>
      </c>
      <c r="E32" s="159" t="s">
        <v>142</v>
      </c>
      <c r="F32" s="252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88"/>
    </row>
    <row r="33" spans="1:21" s="157" customFormat="1" ht="12" hidden="1" x14ac:dyDescent="0.2">
      <c r="A33" s="125"/>
      <c r="B33" s="125"/>
      <c r="C33" s="125"/>
      <c r="D33" s="155"/>
      <c r="E33" s="156"/>
      <c r="F33" s="251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88"/>
    </row>
    <row r="34" spans="1:21" s="150" customFormat="1" ht="12" hidden="1" x14ac:dyDescent="0.2">
      <c r="A34" s="118">
        <v>13</v>
      </c>
      <c r="B34" s="118"/>
      <c r="C34" s="118"/>
      <c r="D34" s="158" t="s">
        <v>277</v>
      </c>
      <c r="E34" s="159" t="s">
        <v>143</v>
      </c>
      <c r="F34" s="252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88"/>
    </row>
    <row r="35" spans="1:21" s="157" customFormat="1" ht="12" hidden="1" x14ac:dyDescent="0.2">
      <c r="A35" s="125"/>
      <c r="B35" s="125"/>
      <c r="C35" s="125"/>
      <c r="D35" s="155"/>
      <c r="E35" s="156"/>
      <c r="F35" s="251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88"/>
    </row>
    <row r="36" spans="1:21" s="150" customFormat="1" ht="11.25" hidden="1" customHeight="1" x14ac:dyDescent="0.2">
      <c r="A36" s="130">
        <v>14</v>
      </c>
      <c r="B36" s="130"/>
      <c r="C36" s="130"/>
      <c r="D36" s="158" t="s">
        <v>54</v>
      </c>
      <c r="E36" s="159" t="s">
        <v>78</v>
      </c>
      <c r="F36" s="252"/>
      <c r="G36" s="263"/>
      <c r="H36" s="263"/>
      <c r="I36" s="264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88"/>
    </row>
    <row r="37" spans="1:21" s="152" customFormat="1" ht="11.25" hidden="1" customHeight="1" x14ac:dyDescent="0.2">
      <c r="A37" s="125"/>
      <c r="B37" s="125"/>
      <c r="C37" s="125"/>
      <c r="D37" s="155"/>
      <c r="E37" s="162"/>
      <c r="F37" s="25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88"/>
    </row>
    <row r="38" spans="1:21" s="150" customFormat="1" ht="12" x14ac:dyDescent="0.2">
      <c r="A38" s="118">
        <v>15</v>
      </c>
      <c r="B38" s="118"/>
      <c r="C38" s="118"/>
      <c r="D38" s="158" t="s">
        <v>15</v>
      </c>
      <c r="E38" s="159" t="s">
        <v>79</v>
      </c>
      <c r="F38" s="252"/>
      <c r="G38" s="263"/>
      <c r="H38" s="264">
        <v>2</v>
      </c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88"/>
    </row>
    <row r="39" spans="1:21" s="157" customFormat="1" ht="12" x14ac:dyDescent="0.2">
      <c r="A39" s="125"/>
      <c r="B39" s="125"/>
      <c r="C39" s="125"/>
      <c r="D39" s="155"/>
      <c r="E39" s="156"/>
      <c r="F39" s="251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88"/>
    </row>
    <row r="40" spans="1:21" s="150" customFormat="1" ht="12" hidden="1" x14ac:dyDescent="0.2">
      <c r="A40" s="118">
        <v>16</v>
      </c>
      <c r="B40" s="118"/>
      <c r="C40" s="118"/>
      <c r="D40" s="158" t="s">
        <v>132</v>
      </c>
      <c r="E40" s="159" t="s">
        <v>195</v>
      </c>
      <c r="F40" s="252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88"/>
    </row>
    <row r="41" spans="1:21" s="157" customFormat="1" ht="12" hidden="1" x14ac:dyDescent="0.2">
      <c r="A41" s="125"/>
      <c r="B41" s="125"/>
      <c r="C41" s="125"/>
      <c r="D41" s="155"/>
      <c r="E41" s="156"/>
      <c r="F41" s="251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88"/>
    </row>
    <row r="42" spans="1:21" s="150" customFormat="1" ht="12" hidden="1" x14ac:dyDescent="0.2">
      <c r="A42" s="120">
        <v>17</v>
      </c>
      <c r="B42" s="120"/>
      <c r="C42" s="120"/>
      <c r="D42" s="158" t="s">
        <v>16</v>
      </c>
      <c r="E42" s="159" t="s">
        <v>144</v>
      </c>
      <c r="F42" s="252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88"/>
    </row>
    <row r="43" spans="1:21" s="152" customFormat="1" ht="12" hidden="1" x14ac:dyDescent="0.2">
      <c r="A43" s="123"/>
      <c r="B43" s="123"/>
      <c r="C43" s="123"/>
      <c r="D43" s="155"/>
      <c r="E43" s="156" t="s">
        <v>145</v>
      </c>
      <c r="F43" s="251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88"/>
    </row>
    <row r="44" spans="1:21" s="150" customFormat="1" ht="12" hidden="1" x14ac:dyDescent="0.2">
      <c r="A44" s="118">
        <v>18</v>
      </c>
      <c r="B44" s="118"/>
      <c r="C44" s="118"/>
      <c r="D44" s="158" t="s">
        <v>17</v>
      </c>
      <c r="E44" s="159" t="s">
        <v>146</v>
      </c>
      <c r="F44" s="252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88"/>
    </row>
    <row r="45" spans="1:21" s="157" customFormat="1" ht="12" hidden="1" x14ac:dyDescent="0.2">
      <c r="A45" s="125"/>
      <c r="B45" s="125"/>
      <c r="C45" s="125"/>
      <c r="D45" s="155"/>
      <c r="E45" s="156" t="s">
        <v>147</v>
      </c>
      <c r="F45" s="25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88"/>
    </row>
    <row r="46" spans="1:21" s="150" customFormat="1" ht="12" hidden="1" x14ac:dyDescent="0.2">
      <c r="A46" s="118">
        <v>19</v>
      </c>
      <c r="B46" s="118"/>
      <c r="C46" s="118"/>
      <c r="D46" s="158" t="s">
        <v>18</v>
      </c>
      <c r="E46" s="159" t="s">
        <v>148</v>
      </c>
      <c r="F46" s="252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88"/>
    </row>
    <row r="47" spans="1:21" s="157" customFormat="1" ht="12" hidden="1" x14ac:dyDescent="0.2">
      <c r="A47" s="125"/>
      <c r="B47" s="125"/>
      <c r="C47" s="125"/>
      <c r="D47" s="155"/>
      <c r="E47" s="156" t="s">
        <v>19</v>
      </c>
      <c r="F47" s="251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88"/>
    </row>
    <row r="48" spans="1:21" s="150" customFormat="1" ht="12" hidden="1" x14ac:dyDescent="0.2">
      <c r="A48" s="118">
        <v>20</v>
      </c>
      <c r="B48" s="118"/>
      <c r="C48" s="118"/>
      <c r="D48" s="158" t="s">
        <v>181</v>
      </c>
      <c r="E48" s="159" t="s">
        <v>192</v>
      </c>
      <c r="F48" s="252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88"/>
    </row>
    <row r="49" spans="1:21" s="157" customFormat="1" ht="12" hidden="1" x14ac:dyDescent="0.2">
      <c r="A49" s="125"/>
      <c r="B49" s="125"/>
      <c r="C49" s="125"/>
      <c r="D49" s="155"/>
      <c r="E49" s="156"/>
      <c r="F49" s="251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88"/>
    </row>
    <row r="50" spans="1:21" s="150" customFormat="1" ht="12" x14ac:dyDescent="0.2">
      <c r="A50" s="118">
        <v>21</v>
      </c>
      <c r="B50" s="118"/>
      <c r="C50" s="118"/>
      <c r="D50" s="158" t="s">
        <v>278</v>
      </c>
      <c r="E50" s="159" t="s">
        <v>149</v>
      </c>
      <c r="F50" s="254"/>
      <c r="G50" s="263"/>
      <c r="H50" s="264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88"/>
    </row>
    <row r="51" spans="1:21" s="157" customFormat="1" ht="12" x14ac:dyDescent="0.2">
      <c r="A51" s="125"/>
      <c r="B51" s="125"/>
      <c r="C51" s="125"/>
      <c r="D51" s="155"/>
      <c r="E51" s="156"/>
      <c r="F51" s="253"/>
      <c r="G51" s="263"/>
      <c r="H51" s="263">
        <v>1</v>
      </c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90"/>
    </row>
    <row r="52" spans="1:21" s="150" customFormat="1" ht="12" hidden="1" x14ac:dyDescent="0.2">
      <c r="A52" s="118">
        <v>22</v>
      </c>
      <c r="B52" s="118"/>
      <c r="C52" s="118"/>
      <c r="D52" s="158" t="s">
        <v>53</v>
      </c>
      <c r="E52" s="159" t="s">
        <v>84</v>
      </c>
      <c r="F52" s="252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88"/>
    </row>
    <row r="53" spans="1:21" s="157" customFormat="1" ht="12" hidden="1" x14ac:dyDescent="0.2">
      <c r="A53" s="125"/>
      <c r="B53" s="125"/>
      <c r="C53" s="125"/>
      <c r="D53" s="155"/>
      <c r="E53" s="156"/>
      <c r="F53" s="251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88"/>
    </row>
    <row r="54" spans="1:21" s="150" customFormat="1" ht="12" hidden="1" x14ac:dyDescent="0.2">
      <c r="A54" s="118">
        <v>23</v>
      </c>
      <c r="B54" s="118"/>
      <c r="C54" s="118"/>
      <c r="D54" s="158" t="s">
        <v>21</v>
      </c>
      <c r="E54" s="159" t="s">
        <v>150</v>
      </c>
      <c r="F54" s="252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88"/>
    </row>
    <row r="55" spans="1:21" s="157" customFormat="1" ht="12" hidden="1" x14ac:dyDescent="0.2">
      <c r="A55" s="125"/>
      <c r="B55" s="125"/>
      <c r="C55" s="125"/>
      <c r="D55" s="155"/>
      <c r="E55" s="156"/>
      <c r="F55" s="251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88"/>
    </row>
    <row r="56" spans="1:21" s="150" customFormat="1" ht="12" hidden="1" x14ac:dyDescent="0.2">
      <c r="A56" s="118">
        <v>24</v>
      </c>
      <c r="B56" s="118"/>
      <c r="C56" s="118"/>
      <c r="D56" s="158" t="s">
        <v>22</v>
      </c>
      <c r="E56" s="159" t="s">
        <v>151</v>
      </c>
      <c r="F56" s="252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88"/>
    </row>
    <row r="57" spans="1:21" s="157" customFormat="1" ht="12" hidden="1" x14ac:dyDescent="0.2">
      <c r="A57" s="125"/>
      <c r="B57" s="125"/>
      <c r="C57" s="125"/>
      <c r="D57" s="155"/>
      <c r="E57" s="156"/>
      <c r="F57" s="251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88"/>
    </row>
    <row r="58" spans="1:21" s="150" customFormat="1" ht="12" hidden="1" x14ac:dyDescent="0.2">
      <c r="A58" s="118">
        <v>25</v>
      </c>
      <c r="B58" s="118"/>
      <c r="C58" s="118"/>
      <c r="D58" s="158" t="s">
        <v>23</v>
      </c>
      <c r="E58" s="159" t="s">
        <v>87</v>
      </c>
      <c r="F58" s="252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88"/>
    </row>
    <row r="59" spans="1:21" s="157" customFormat="1" ht="12" hidden="1" x14ac:dyDescent="0.2">
      <c r="A59" s="125"/>
      <c r="B59" s="125"/>
      <c r="C59" s="125"/>
      <c r="D59" s="155"/>
      <c r="E59" s="156"/>
      <c r="F59" s="251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88"/>
    </row>
    <row r="60" spans="1:21" s="150" customFormat="1" ht="12" hidden="1" x14ac:dyDescent="0.2">
      <c r="A60" s="118">
        <v>26</v>
      </c>
      <c r="B60" s="118"/>
      <c r="C60" s="118"/>
      <c r="D60" s="158" t="s">
        <v>24</v>
      </c>
      <c r="E60" s="159" t="s">
        <v>152</v>
      </c>
      <c r="F60" s="252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88"/>
    </row>
    <row r="61" spans="1:21" s="157" customFormat="1" ht="12" hidden="1" x14ac:dyDescent="0.2">
      <c r="A61" s="125"/>
      <c r="B61" s="125"/>
      <c r="C61" s="125"/>
      <c r="D61" s="155"/>
      <c r="E61" s="156" t="s">
        <v>153</v>
      </c>
      <c r="F61" s="251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88"/>
    </row>
    <row r="62" spans="1:21" s="150" customFormat="1" ht="12" x14ac:dyDescent="0.2">
      <c r="A62" s="120">
        <v>27</v>
      </c>
      <c r="B62" s="120"/>
      <c r="C62" s="120"/>
      <c r="D62" s="158" t="s">
        <v>196</v>
      </c>
      <c r="E62" s="159" t="s">
        <v>213</v>
      </c>
      <c r="F62" s="252"/>
      <c r="G62" s="263"/>
      <c r="H62" s="263"/>
      <c r="I62" s="263"/>
      <c r="J62" s="263"/>
      <c r="K62" s="263"/>
      <c r="L62" s="263"/>
      <c r="M62" s="263">
        <v>11</v>
      </c>
      <c r="N62" s="263"/>
      <c r="O62" s="263"/>
      <c r="P62" s="263"/>
      <c r="Q62" s="263"/>
      <c r="R62" s="263"/>
      <c r="S62" s="263"/>
      <c r="T62" s="263"/>
      <c r="U62" s="288"/>
    </row>
    <row r="63" spans="1:21" s="157" customFormat="1" ht="12" x14ac:dyDescent="0.2">
      <c r="A63" s="123"/>
      <c r="B63" s="123"/>
      <c r="C63" s="123"/>
      <c r="D63" s="155"/>
      <c r="E63" s="163"/>
      <c r="F63" s="251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88"/>
    </row>
    <row r="64" spans="1:21" s="150" customFormat="1" ht="12" hidden="1" x14ac:dyDescent="0.2">
      <c r="A64" s="120">
        <v>28</v>
      </c>
      <c r="B64" s="120"/>
      <c r="C64" s="120"/>
      <c r="D64" s="158" t="s">
        <v>58</v>
      </c>
      <c r="E64" s="159" t="s">
        <v>154</v>
      </c>
      <c r="F64" s="252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88"/>
    </row>
    <row r="65" spans="1:21" s="157" customFormat="1" ht="12" hidden="1" x14ac:dyDescent="0.2">
      <c r="A65" s="123"/>
      <c r="B65" s="123"/>
      <c r="C65" s="123"/>
      <c r="D65" s="155"/>
      <c r="E65" s="163"/>
      <c r="F65" s="251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88"/>
    </row>
    <row r="66" spans="1:21" s="157" customFormat="1" ht="12" hidden="1" x14ac:dyDescent="0.2">
      <c r="A66" s="118">
        <v>29</v>
      </c>
      <c r="B66" s="118"/>
      <c r="C66" s="118"/>
      <c r="D66" s="158" t="s">
        <v>25</v>
      </c>
      <c r="E66" s="159" t="s">
        <v>155</v>
      </c>
      <c r="F66" s="252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88"/>
    </row>
    <row r="67" spans="1:21" s="157" customFormat="1" ht="12" hidden="1" x14ac:dyDescent="0.2">
      <c r="A67" s="125"/>
      <c r="B67" s="125"/>
      <c r="C67" s="125"/>
      <c r="D67" s="155"/>
      <c r="E67" s="156"/>
      <c r="F67" s="255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88"/>
    </row>
    <row r="68" spans="1:21" s="157" customFormat="1" ht="12" hidden="1" x14ac:dyDescent="0.2">
      <c r="A68" s="118">
        <v>30</v>
      </c>
      <c r="B68" s="118"/>
      <c r="C68" s="118"/>
      <c r="D68" s="158" t="s">
        <v>26</v>
      </c>
      <c r="E68" s="159" t="s">
        <v>91</v>
      </c>
      <c r="F68" s="252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88"/>
    </row>
    <row r="69" spans="1:21" s="157" customFormat="1" ht="12" hidden="1" x14ac:dyDescent="0.2">
      <c r="A69" s="125"/>
      <c r="B69" s="125"/>
      <c r="C69" s="125"/>
      <c r="D69" s="155"/>
      <c r="E69" s="156"/>
      <c r="F69" s="251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88"/>
    </row>
    <row r="70" spans="1:21" s="157" customFormat="1" ht="12" x14ac:dyDescent="0.2">
      <c r="A70" s="118">
        <v>31</v>
      </c>
      <c r="B70" s="118"/>
      <c r="C70" s="118"/>
      <c r="D70" s="160" t="s">
        <v>27</v>
      </c>
      <c r="E70" s="159" t="s">
        <v>156</v>
      </c>
      <c r="F70" s="251"/>
      <c r="G70" s="263"/>
      <c r="H70" s="263"/>
      <c r="I70" s="263"/>
      <c r="J70" s="263"/>
      <c r="K70" s="263"/>
      <c r="L70" s="263"/>
      <c r="M70" s="263"/>
      <c r="N70" s="263"/>
      <c r="O70" s="263">
        <v>1</v>
      </c>
      <c r="P70" s="263"/>
      <c r="Q70" s="263"/>
      <c r="R70" s="263"/>
      <c r="S70" s="263"/>
      <c r="T70" s="263"/>
      <c r="U70" s="288"/>
    </row>
    <row r="71" spans="1:21" s="157" customFormat="1" ht="12" x14ac:dyDescent="0.2">
      <c r="A71" s="125"/>
      <c r="B71" s="125"/>
      <c r="C71" s="125"/>
      <c r="D71" s="155"/>
      <c r="E71" s="156"/>
      <c r="F71" s="251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88"/>
    </row>
    <row r="72" spans="1:21" s="157" customFormat="1" ht="12" hidden="1" x14ac:dyDescent="0.2">
      <c r="A72" s="118">
        <v>32</v>
      </c>
      <c r="B72" s="118"/>
      <c r="C72" s="118"/>
      <c r="D72" s="160" t="s">
        <v>135</v>
      </c>
      <c r="E72" s="159" t="s">
        <v>186</v>
      </c>
      <c r="F72" s="251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88"/>
    </row>
    <row r="73" spans="1:21" s="157" customFormat="1" ht="12" hidden="1" x14ac:dyDescent="0.2">
      <c r="A73" s="125"/>
      <c r="B73" s="125"/>
      <c r="C73" s="125"/>
      <c r="D73" s="155"/>
      <c r="E73" s="156"/>
      <c r="F73" s="251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88"/>
    </row>
    <row r="74" spans="1:21" s="150" customFormat="1" ht="12" hidden="1" x14ac:dyDescent="0.2">
      <c r="A74" s="118">
        <v>33</v>
      </c>
      <c r="B74" s="118"/>
      <c r="C74" s="118"/>
      <c r="D74" s="160" t="s">
        <v>28</v>
      </c>
      <c r="E74" s="159" t="s">
        <v>93</v>
      </c>
      <c r="F74" s="251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88"/>
    </row>
    <row r="75" spans="1:21" s="157" customFormat="1" ht="12" hidden="1" x14ac:dyDescent="0.2">
      <c r="A75" s="125"/>
      <c r="B75" s="125"/>
      <c r="C75" s="125"/>
      <c r="D75" s="155"/>
      <c r="E75" s="156"/>
      <c r="F75" s="251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88"/>
    </row>
    <row r="76" spans="1:21" s="150" customFormat="1" ht="12" hidden="1" x14ac:dyDescent="0.2">
      <c r="A76" s="118">
        <v>34</v>
      </c>
      <c r="B76" s="118"/>
      <c r="C76" s="118"/>
      <c r="D76" s="160" t="s">
        <v>125</v>
      </c>
      <c r="E76" s="159" t="s">
        <v>126</v>
      </c>
      <c r="F76" s="251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88"/>
    </row>
    <row r="77" spans="1:21" s="157" customFormat="1" ht="12" hidden="1" x14ac:dyDescent="0.2">
      <c r="A77" s="123"/>
      <c r="B77" s="123"/>
      <c r="C77" s="123"/>
      <c r="D77" s="155"/>
      <c r="E77" s="156"/>
      <c r="F77" s="251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88"/>
    </row>
    <row r="78" spans="1:21" s="157" customFormat="1" ht="12" x14ac:dyDescent="0.2">
      <c r="A78" s="118">
        <v>35</v>
      </c>
      <c r="B78" s="118"/>
      <c r="C78" s="118"/>
      <c r="D78" s="158" t="s">
        <v>279</v>
      </c>
      <c r="E78" s="159" t="s">
        <v>94</v>
      </c>
      <c r="F78" s="252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90">
        <v>1</v>
      </c>
    </row>
    <row r="79" spans="1:21" s="157" customFormat="1" ht="12" x14ac:dyDescent="0.2">
      <c r="A79" s="125"/>
      <c r="B79" s="125"/>
      <c r="C79" s="125"/>
      <c r="D79" s="155"/>
      <c r="E79" s="156"/>
      <c r="F79" s="251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90">
        <v>6</v>
      </c>
    </row>
    <row r="80" spans="1:21" s="157" customFormat="1" ht="12" hidden="1" x14ac:dyDescent="0.2">
      <c r="A80" s="118">
        <v>36</v>
      </c>
      <c r="B80" s="118"/>
      <c r="C80" s="118"/>
      <c r="D80" s="158" t="s">
        <v>280</v>
      </c>
      <c r="E80" s="159" t="s">
        <v>95</v>
      </c>
      <c r="F80" s="252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88"/>
    </row>
    <row r="81" spans="1:21" s="157" customFormat="1" ht="12" hidden="1" x14ac:dyDescent="0.2">
      <c r="A81" s="125"/>
      <c r="B81" s="125"/>
      <c r="C81" s="125"/>
      <c r="D81" s="155"/>
      <c r="E81" s="156"/>
      <c r="F81" s="251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88"/>
    </row>
    <row r="82" spans="1:21" s="157" customFormat="1" ht="12" hidden="1" x14ac:dyDescent="0.2">
      <c r="A82" s="118">
        <v>37</v>
      </c>
      <c r="B82" s="118"/>
      <c r="C82" s="118"/>
      <c r="D82" s="160" t="s">
        <v>52</v>
      </c>
      <c r="E82" s="159" t="s">
        <v>157</v>
      </c>
      <c r="F82" s="251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88"/>
    </row>
    <row r="83" spans="1:21" s="157" customFormat="1" ht="12" hidden="1" x14ac:dyDescent="0.2">
      <c r="A83" s="125"/>
      <c r="B83" s="125"/>
      <c r="C83" s="125"/>
      <c r="D83" s="155"/>
      <c r="E83" s="156" t="s">
        <v>158</v>
      </c>
      <c r="F83" s="251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88"/>
    </row>
    <row r="84" spans="1:21" s="157" customFormat="1" ht="12" hidden="1" x14ac:dyDescent="0.2">
      <c r="A84" s="118">
        <v>38</v>
      </c>
      <c r="B84" s="118"/>
      <c r="C84" s="118"/>
      <c r="D84" s="160" t="s">
        <v>59</v>
      </c>
      <c r="E84" s="159" t="s">
        <v>159</v>
      </c>
      <c r="F84" s="251"/>
      <c r="G84" s="263"/>
      <c r="H84" s="263"/>
      <c r="I84" s="263"/>
      <c r="J84" s="263"/>
      <c r="K84" s="263"/>
      <c r="L84" s="263"/>
      <c r="M84" s="264"/>
      <c r="N84" s="264"/>
      <c r="O84" s="264"/>
      <c r="P84" s="263"/>
      <c r="Q84" s="263"/>
      <c r="R84" s="263"/>
      <c r="S84" s="263"/>
      <c r="T84" s="263"/>
      <c r="U84" s="288"/>
    </row>
    <row r="85" spans="1:21" s="157" customFormat="1" ht="12" hidden="1" x14ac:dyDescent="0.2">
      <c r="A85" s="125"/>
      <c r="B85" s="125"/>
      <c r="C85" s="125"/>
      <c r="D85" s="155"/>
      <c r="E85" s="156" t="s">
        <v>160</v>
      </c>
      <c r="F85" s="251"/>
      <c r="G85" s="263"/>
      <c r="H85" s="263"/>
      <c r="I85" s="263"/>
      <c r="J85" s="263"/>
      <c r="K85" s="263"/>
      <c r="L85" s="264"/>
      <c r="M85" s="263"/>
      <c r="N85" s="263"/>
      <c r="O85" s="263"/>
      <c r="P85" s="263"/>
      <c r="Q85" s="263"/>
      <c r="R85" s="263"/>
      <c r="S85" s="263"/>
      <c r="T85" s="263"/>
      <c r="U85" s="290"/>
    </row>
    <row r="86" spans="1:21" s="150" customFormat="1" ht="12" hidden="1" x14ac:dyDescent="0.2">
      <c r="A86" s="118">
        <v>39</v>
      </c>
      <c r="B86" s="118"/>
      <c r="C86" s="118"/>
      <c r="D86" s="160" t="s">
        <v>122</v>
      </c>
      <c r="E86" s="159" t="s">
        <v>161</v>
      </c>
      <c r="F86" s="251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88"/>
    </row>
    <row r="87" spans="1:21" s="152" customFormat="1" ht="12" hidden="1" x14ac:dyDescent="0.2">
      <c r="A87" s="125"/>
      <c r="B87" s="125"/>
      <c r="C87" s="125"/>
      <c r="D87" s="155"/>
      <c r="E87" s="164"/>
      <c r="F87" s="251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88"/>
    </row>
    <row r="88" spans="1:21" s="157" customFormat="1" ht="12" hidden="1" x14ac:dyDescent="0.2">
      <c r="A88" s="118">
        <v>40</v>
      </c>
      <c r="B88" s="118"/>
      <c r="C88" s="118"/>
      <c r="D88" s="160" t="s">
        <v>60</v>
      </c>
      <c r="E88" s="159" t="s">
        <v>162</v>
      </c>
      <c r="F88" s="251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88"/>
    </row>
    <row r="89" spans="1:21" s="157" customFormat="1" ht="12" hidden="1" x14ac:dyDescent="0.2">
      <c r="A89" s="125"/>
      <c r="B89" s="125"/>
      <c r="C89" s="125"/>
      <c r="D89" s="155"/>
      <c r="E89" s="164"/>
      <c r="F89" s="251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88"/>
    </row>
    <row r="90" spans="1:21" s="150" customFormat="1" ht="12" hidden="1" x14ac:dyDescent="0.2">
      <c r="A90" s="118">
        <v>41</v>
      </c>
      <c r="B90" s="118"/>
      <c r="C90" s="118"/>
      <c r="D90" s="158" t="s">
        <v>281</v>
      </c>
      <c r="E90" s="165" t="s">
        <v>264</v>
      </c>
      <c r="F90" s="252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88"/>
    </row>
    <row r="91" spans="1:21" s="157" customFormat="1" ht="12" hidden="1" x14ac:dyDescent="0.2">
      <c r="A91" s="125"/>
      <c r="B91" s="125"/>
      <c r="C91" s="125"/>
      <c r="D91" s="155"/>
      <c r="E91" s="164"/>
      <c r="F91" s="25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90"/>
    </row>
    <row r="92" spans="1:21" s="157" customFormat="1" ht="12" hidden="1" x14ac:dyDescent="0.2">
      <c r="A92" s="240">
        <v>42</v>
      </c>
      <c r="B92" s="240"/>
      <c r="C92" s="240"/>
      <c r="D92" s="160" t="s">
        <v>55</v>
      </c>
      <c r="E92" s="159" t="s">
        <v>163</v>
      </c>
      <c r="F92" s="251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88"/>
    </row>
    <row r="93" spans="1:21" s="157" customFormat="1" ht="12" hidden="1" x14ac:dyDescent="0.2">
      <c r="A93" s="123"/>
      <c r="B93" s="123"/>
      <c r="C93" s="123"/>
      <c r="D93" s="155"/>
      <c r="E93" s="156" t="s">
        <v>164</v>
      </c>
      <c r="F93" s="251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88"/>
    </row>
    <row r="94" spans="1:21" s="150" customFormat="1" ht="12" hidden="1" x14ac:dyDescent="0.2">
      <c r="A94" s="120">
        <v>43</v>
      </c>
      <c r="B94" s="120"/>
      <c r="C94" s="120"/>
      <c r="D94" s="158" t="s">
        <v>358</v>
      </c>
      <c r="E94" s="154" t="s">
        <v>370</v>
      </c>
      <c r="F94" s="252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88"/>
    </row>
    <row r="95" spans="1:21" s="157" customFormat="1" ht="12" hidden="1" x14ac:dyDescent="0.2">
      <c r="A95" s="123"/>
      <c r="B95" s="123"/>
      <c r="C95" s="123"/>
      <c r="D95" s="155"/>
      <c r="E95" s="156" t="s">
        <v>371</v>
      </c>
      <c r="F95" s="251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88"/>
    </row>
    <row r="96" spans="1:21" s="157" customFormat="1" ht="12" hidden="1" x14ac:dyDescent="0.2">
      <c r="A96" s="118">
        <v>44</v>
      </c>
      <c r="B96" s="118"/>
      <c r="C96" s="118"/>
      <c r="D96" s="158" t="s">
        <v>282</v>
      </c>
      <c r="E96" s="159" t="s">
        <v>165</v>
      </c>
      <c r="F96" s="252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88"/>
    </row>
    <row r="97" spans="1:21" s="157" customFormat="1" ht="12" hidden="1" x14ac:dyDescent="0.2">
      <c r="A97" s="125"/>
      <c r="B97" s="125"/>
      <c r="C97" s="125"/>
      <c r="D97" s="155"/>
      <c r="E97" s="156"/>
      <c r="F97" s="251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88"/>
    </row>
    <row r="98" spans="1:21" s="150" customFormat="1" ht="2.25" hidden="1" customHeight="1" x14ac:dyDescent="0.2">
      <c r="A98" s="118">
        <v>45</v>
      </c>
      <c r="B98" s="118"/>
      <c r="C98" s="118"/>
      <c r="D98" s="160" t="s">
        <v>61</v>
      </c>
      <c r="E98" s="159" t="s">
        <v>62</v>
      </c>
      <c r="F98" s="251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88"/>
    </row>
    <row r="99" spans="1:21" s="157" customFormat="1" ht="12" hidden="1" x14ac:dyDescent="0.2">
      <c r="A99" s="125"/>
      <c r="B99" s="125"/>
      <c r="C99" s="125"/>
      <c r="D99" s="155"/>
      <c r="E99" s="156"/>
      <c r="F99" s="251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88"/>
    </row>
    <row r="100" spans="1:21" s="157" customFormat="1" ht="12" x14ac:dyDescent="0.2">
      <c r="A100" s="118">
        <v>46</v>
      </c>
      <c r="B100" s="118"/>
      <c r="C100" s="118"/>
      <c r="D100" s="158" t="s">
        <v>283</v>
      </c>
      <c r="E100" s="159" t="s">
        <v>166</v>
      </c>
      <c r="F100" s="252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88"/>
    </row>
    <row r="101" spans="1:21" s="157" customFormat="1" ht="11.25" customHeight="1" x14ac:dyDescent="0.2">
      <c r="A101" s="123"/>
      <c r="B101" s="123"/>
      <c r="C101" s="123"/>
      <c r="D101" s="155"/>
      <c r="E101" s="156" t="s">
        <v>167</v>
      </c>
      <c r="F101" s="251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63">
        <v>1</v>
      </c>
      <c r="S101" s="263"/>
      <c r="T101" s="263"/>
      <c r="U101" s="288"/>
    </row>
    <row r="102" spans="1:21" s="157" customFormat="1" ht="12" hidden="1" x14ac:dyDescent="0.2">
      <c r="A102" s="118">
        <v>47</v>
      </c>
      <c r="B102" s="118"/>
      <c r="C102" s="118"/>
      <c r="D102" s="160" t="s">
        <v>33</v>
      </c>
      <c r="E102" s="159" t="s">
        <v>102</v>
      </c>
      <c r="F102" s="251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88"/>
    </row>
    <row r="103" spans="1:21" s="157" customFormat="1" ht="12" hidden="1" x14ac:dyDescent="0.2">
      <c r="A103" s="125"/>
      <c r="B103" s="125"/>
      <c r="C103" s="125"/>
      <c r="D103" s="155"/>
      <c r="E103" s="156" t="s">
        <v>34</v>
      </c>
      <c r="F103" s="251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88"/>
    </row>
    <row r="104" spans="1:21" s="157" customFormat="1" ht="12" hidden="1" x14ac:dyDescent="0.2">
      <c r="A104" s="118">
        <v>48</v>
      </c>
      <c r="B104" s="118"/>
      <c r="C104" s="118"/>
      <c r="D104" s="158" t="s">
        <v>284</v>
      </c>
      <c r="E104" s="159" t="s">
        <v>168</v>
      </c>
      <c r="F104" s="252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88"/>
    </row>
    <row r="105" spans="1:21" s="157" customFormat="1" ht="12" hidden="1" x14ac:dyDescent="0.2">
      <c r="A105" s="125"/>
      <c r="B105" s="125"/>
      <c r="C105" s="125"/>
      <c r="D105" s="155"/>
      <c r="E105" s="156" t="s">
        <v>104</v>
      </c>
      <c r="F105" s="251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3"/>
      <c r="R105" s="263"/>
      <c r="S105" s="263"/>
      <c r="T105" s="263"/>
      <c r="U105" s="288"/>
    </row>
    <row r="106" spans="1:21" s="157" customFormat="1" ht="12" hidden="1" x14ac:dyDescent="0.2">
      <c r="A106" s="120">
        <v>49</v>
      </c>
      <c r="B106" s="120"/>
      <c r="C106" s="120"/>
      <c r="D106" s="160" t="s">
        <v>197</v>
      </c>
      <c r="E106" s="159" t="s">
        <v>227</v>
      </c>
      <c r="F106" s="251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263"/>
      <c r="U106" s="288"/>
    </row>
    <row r="107" spans="1:21" s="157" customFormat="1" ht="12" hidden="1" x14ac:dyDescent="0.2">
      <c r="A107" s="123"/>
      <c r="B107" s="123"/>
      <c r="C107" s="123"/>
      <c r="D107" s="155"/>
      <c r="E107" s="156"/>
      <c r="F107" s="251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3"/>
      <c r="U107" s="288"/>
    </row>
    <row r="108" spans="1:21" s="150" customFormat="1" ht="12" hidden="1" x14ac:dyDescent="0.2">
      <c r="A108" s="120">
        <v>50</v>
      </c>
      <c r="B108" s="120"/>
      <c r="C108" s="120"/>
      <c r="D108" s="160" t="s">
        <v>56</v>
      </c>
      <c r="E108" s="159" t="s">
        <v>105</v>
      </c>
      <c r="F108" s="251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88"/>
    </row>
    <row r="109" spans="1:21" s="152" customFormat="1" ht="12" hidden="1" x14ac:dyDescent="0.2">
      <c r="A109" s="123"/>
      <c r="B109" s="123"/>
      <c r="C109" s="123"/>
      <c r="D109" s="155"/>
      <c r="E109" s="156"/>
      <c r="F109" s="251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88"/>
    </row>
    <row r="110" spans="1:21" s="157" customFormat="1" ht="12" hidden="1" x14ac:dyDescent="0.2">
      <c r="A110" s="120">
        <v>51</v>
      </c>
      <c r="B110" s="120"/>
      <c r="C110" s="120"/>
      <c r="D110" s="160" t="s">
        <v>361</v>
      </c>
      <c r="E110" s="159" t="s">
        <v>372</v>
      </c>
      <c r="F110" s="251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88"/>
    </row>
    <row r="111" spans="1:21" s="157" customFormat="1" ht="12" hidden="1" x14ac:dyDescent="0.2">
      <c r="A111" s="123"/>
      <c r="B111" s="123"/>
      <c r="C111" s="123"/>
      <c r="D111" s="155"/>
      <c r="E111" s="156"/>
      <c r="F111" s="251"/>
      <c r="G111" s="263"/>
      <c r="H111" s="264"/>
      <c r="I111" s="263"/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3"/>
      <c r="U111" s="288"/>
    </row>
    <row r="112" spans="1:21" s="150" customFormat="1" ht="12" hidden="1" x14ac:dyDescent="0.2">
      <c r="A112" s="118">
        <v>52</v>
      </c>
      <c r="B112" s="118"/>
      <c r="C112" s="118"/>
      <c r="D112" s="160" t="s">
        <v>36</v>
      </c>
      <c r="E112" s="159" t="s">
        <v>169</v>
      </c>
      <c r="F112" s="251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3"/>
      <c r="U112" s="288"/>
    </row>
    <row r="113" spans="1:21" s="152" customFormat="1" ht="12" hidden="1" x14ac:dyDescent="0.2">
      <c r="A113" s="125"/>
      <c r="B113" s="125"/>
      <c r="C113" s="125"/>
      <c r="D113" s="155"/>
      <c r="E113" s="156"/>
      <c r="F113" s="251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88"/>
    </row>
    <row r="114" spans="1:21" s="166" customFormat="1" ht="12" hidden="1" x14ac:dyDescent="0.2">
      <c r="A114" s="118">
        <v>53</v>
      </c>
      <c r="B114" s="118"/>
      <c r="C114" s="118"/>
      <c r="D114" s="160" t="s">
        <v>37</v>
      </c>
      <c r="E114" s="159" t="s">
        <v>170</v>
      </c>
      <c r="F114" s="251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88"/>
    </row>
    <row r="115" spans="1:21" s="166" customFormat="1" ht="12" hidden="1" x14ac:dyDescent="0.2">
      <c r="A115" s="125"/>
      <c r="B115" s="125"/>
      <c r="C115" s="125"/>
      <c r="D115" s="155"/>
      <c r="E115" s="156"/>
      <c r="F115" s="251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  <c r="T115" s="263"/>
      <c r="U115" s="288"/>
    </row>
    <row r="116" spans="1:21" s="166" customFormat="1" ht="11.25" hidden="1" customHeight="1" x14ac:dyDescent="0.2">
      <c r="A116" s="118">
        <v>54</v>
      </c>
      <c r="B116" s="118"/>
      <c r="C116" s="118"/>
      <c r="D116" s="160" t="s">
        <v>39</v>
      </c>
      <c r="E116" s="159" t="s">
        <v>40</v>
      </c>
      <c r="F116" s="251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88"/>
    </row>
    <row r="117" spans="1:21" s="166" customFormat="1" ht="12" hidden="1" x14ac:dyDescent="0.2">
      <c r="A117" s="125"/>
      <c r="B117" s="125"/>
      <c r="C117" s="125"/>
      <c r="D117" s="155"/>
      <c r="E117" s="156"/>
      <c r="F117" s="251"/>
      <c r="G117" s="263"/>
      <c r="H117" s="263"/>
      <c r="I117" s="263"/>
      <c r="J117" s="263"/>
      <c r="K117" s="263"/>
      <c r="L117" s="263"/>
      <c r="M117" s="263"/>
      <c r="N117" s="263"/>
      <c r="O117" s="263"/>
      <c r="P117" s="263"/>
      <c r="Q117" s="263"/>
      <c r="R117" s="263"/>
      <c r="S117" s="263"/>
      <c r="T117" s="263"/>
      <c r="U117" s="288"/>
    </row>
    <row r="118" spans="1:21" s="166" customFormat="1" ht="12" x14ac:dyDescent="0.2">
      <c r="A118" s="118">
        <v>55</v>
      </c>
      <c r="B118" s="118"/>
      <c r="C118" s="118"/>
      <c r="D118" s="158" t="s">
        <v>285</v>
      </c>
      <c r="E118" s="159" t="s">
        <v>324</v>
      </c>
      <c r="F118" s="256"/>
      <c r="G118" s="263"/>
      <c r="H118" s="263"/>
      <c r="I118" s="263"/>
      <c r="J118" s="263"/>
      <c r="K118" s="263"/>
      <c r="L118" s="264"/>
      <c r="M118" s="263"/>
      <c r="N118" s="263">
        <v>1</v>
      </c>
      <c r="O118" s="263"/>
      <c r="P118" s="263"/>
      <c r="Q118" s="263"/>
      <c r="R118" s="263">
        <v>38</v>
      </c>
      <c r="S118" s="264"/>
      <c r="T118" s="263"/>
      <c r="U118" s="290">
        <v>19</v>
      </c>
    </row>
    <row r="119" spans="1:21" s="166" customFormat="1" ht="12" x14ac:dyDescent="0.2">
      <c r="A119" s="125"/>
      <c r="B119" s="125"/>
      <c r="C119" s="125"/>
      <c r="D119" s="155"/>
      <c r="E119" s="156" t="s">
        <v>265</v>
      </c>
      <c r="F119" s="257"/>
      <c r="G119" s="263"/>
      <c r="H119" s="263"/>
      <c r="I119" s="263"/>
      <c r="J119" s="263"/>
      <c r="K119" s="263"/>
      <c r="L119" s="263">
        <v>1</v>
      </c>
      <c r="M119" s="263"/>
      <c r="N119" s="263"/>
      <c r="O119" s="263"/>
      <c r="P119" s="264"/>
      <c r="Q119" s="264"/>
      <c r="R119" s="263">
        <v>14</v>
      </c>
      <c r="S119" s="264"/>
      <c r="T119" s="264"/>
      <c r="U119" s="290">
        <v>14</v>
      </c>
    </row>
    <row r="120" spans="1:21" s="166" customFormat="1" ht="12" hidden="1" x14ac:dyDescent="0.2">
      <c r="A120" s="118">
        <v>56</v>
      </c>
      <c r="B120" s="118"/>
      <c r="C120" s="118"/>
      <c r="D120" s="160" t="s">
        <v>63</v>
      </c>
      <c r="E120" s="159" t="s">
        <v>171</v>
      </c>
      <c r="F120" s="251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  <c r="T120" s="263"/>
      <c r="U120" s="288"/>
    </row>
    <row r="121" spans="1:21" s="166" customFormat="1" ht="12" hidden="1" x14ac:dyDescent="0.2">
      <c r="A121" s="125"/>
      <c r="B121" s="125"/>
      <c r="C121" s="125"/>
      <c r="D121" s="155"/>
      <c r="E121" s="156" t="s">
        <v>172</v>
      </c>
      <c r="F121" s="251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  <c r="T121" s="263"/>
      <c r="U121" s="288"/>
    </row>
    <row r="122" spans="1:21" s="157" customFormat="1" ht="12" x14ac:dyDescent="0.2">
      <c r="A122" s="118">
        <v>46</v>
      </c>
      <c r="B122" s="118"/>
      <c r="C122" s="118"/>
      <c r="D122" s="158" t="s">
        <v>189</v>
      </c>
      <c r="E122" s="159" t="s">
        <v>384</v>
      </c>
      <c r="F122" s="252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88"/>
    </row>
    <row r="123" spans="1:21" s="157" customFormat="1" ht="12" x14ac:dyDescent="0.2">
      <c r="A123" s="123"/>
      <c r="B123" s="123"/>
      <c r="C123" s="123"/>
      <c r="D123" s="155"/>
      <c r="E123" s="156"/>
      <c r="F123" s="251"/>
      <c r="G123" s="263"/>
      <c r="H123" s="263"/>
      <c r="I123" s="263"/>
      <c r="J123" s="263"/>
      <c r="K123" s="263"/>
      <c r="L123" s="263"/>
      <c r="M123" s="263">
        <v>1</v>
      </c>
      <c r="N123" s="263"/>
      <c r="O123" s="263"/>
      <c r="P123" s="263"/>
      <c r="Q123" s="263">
        <v>2</v>
      </c>
      <c r="R123" s="263"/>
      <c r="S123" s="263"/>
      <c r="T123" s="263"/>
      <c r="U123" s="288"/>
    </row>
    <row r="124" spans="1:21" s="166" customFormat="1" ht="12" hidden="1" x14ac:dyDescent="0.2">
      <c r="A124" s="118">
        <v>57</v>
      </c>
      <c r="B124" s="118"/>
      <c r="C124" s="118"/>
      <c r="D124" s="158" t="s">
        <v>286</v>
      </c>
      <c r="E124" s="159" t="s">
        <v>173</v>
      </c>
      <c r="F124" s="252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88"/>
    </row>
    <row r="125" spans="1:21" s="166" customFormat="1" ht="12" hidden="1" x14ac:dyDescent="0.2">
      <c r="A125" s="125"/>
      <c r="B125" s="125"/>
      <c r="C125" s="125"/>
      <c r="D125" s="155"/>
      <c r="E125" s="156" t="s">
        <v>174</v>
      </c>
      <c r="F125" s="253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88"/>
    </row>
    <row r="126" spans="1:21" s="166" customFormat="1" ht="12" hidden="1" x14ac:dyDescent="0.2">
      <c r="A126" s="118">
        <v>58</v>
      </c>
      <c r="B126" s="118"/>
      <c r="C126" s="118"/>
      <c r="D126" s="160" t="s">
        <v>42</v>
      </c>
      <c r="E126" s="159" t="s">
        <v>175</v>
      </c>
      <c r="F126" s="251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88"/>
    </row>
    <row r="127" spans="1:21" s="166" customFormat="1" ht="12" hidden="1" x14ac:dyDescent="0.2">
      <c r="A127" s="125"/>
      <c r="B127" s="125"/>
      <c r="C127" s="125"/>
      <c r="D127" s="155"/>
      <c r="E127" s="156"/>
      <c r="F127" s="251"/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88"/>
    </row>
    <row r="128" spans="1:21" s="166" customFormat="1" ht="12" hidden="1" x14ac:dyDescent="0.2">
      <c r="A128" s="118">
        <v>59</v>
      </c>
      <c r="B128" s="118"/>
      <c r="C128" s="118"/>
      <c r="D128" s="160" t="s">
        <v>127</v>
      </c>
      <c r="E128" s="159" t="s">
        <v>128</v>
      </c>
      <c r="F128" s="251"/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88"/>
    </row>
    <row r="129" spans="1:21" s="166" customFormat="1" ht="12" hidden="1" x14ac:dyDescent="0.2">
      <c r="A129" s="125"/>
      <c r="B129" s="125"/>
      <c r="C129" s="125"/>
      <c r="D129" s="155"/>
      <c r="E129" s="156"/>
      <c r="F129" s="251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88"/>
    </row>
    <row r="130" spans="1:21" s="150" customFormat="1" ht="12" hidden="1" x14ac:dyDescent="0.2">
      <c r="A130" s="118">
        <v>60</v>
      </c>
      <c r="B130" s="118"/>
      <c r="C130" s="118"/>
      <c r="D130" s="160" t="s">
        <v>43</v>
      </c>
      <c r="E130" s="159" t="s">
        <v>109</v>
      </c>
      <c r="F130" s="251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88"/>
    </row>
    <row r="131" spans="1:21" s="152" customFormat="1" ht="12" hidden="1" x14ac:dyDescent="0.2">
      <c r="A131" s="125"/>
      <c r="B131" s="125"/>
      <c r="C131" s="125"/>
      <c r="D131" s="155"/>
      <c r="E131" s="163" t="s">
        <v>44</v>
      </c>
      <c r="F131" s="251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88"/>
    </row>
    <row r="132" spans="1:21" s="150" customFormat="1" ht="12" hidden="1" x14ac:dyDescent="0.2">
      <c r="A132" s="118">
        <v>61</v>
      </c>
      <c r="B132" s="118"/>
      <c r="C132" s="118"/>
      <c r="D132" s="167" t="s">
        <v>45</v>
      </c>
      <c r="E132" s="154" t="s">
        <v>176</v>
      </c>
      <c r="F132" s="251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263"/>
      <c r="R132" s="263"/>
      <c r="S132" s="263"/>
      <c r="T132" s="263"/>
      <c r="U132" s="288"/>
    </row>
    <row r="133" spans="1:21" s="152" customFormat="1" ht="12" hidden="1" x14ac:dyDescent="0.2">
      <c r="A133" s="125"/>
      <c r="B133" s="125"/>
      <c r="C133" s="125"/>
      <c r="D133" s="155"/>
      <c r="E133" s="156" t="s">
        <v>46</v>
      </c>
      <c r="F133" s="251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88"/>
    </row>
    <row r="134" spans="1:21" s="150" customFormat="1" ht="12" hidden="1" x14ac:dyDescent="0.2">
      <c r="A134" s="118">
        <v>62</v>
      </c>
      <c r="B134" s="118"/>
      <c r="C134" s="118"/>
      <c r="D134" s="160" t="s">
        <v>65</v>
      </c>
      <c r="E134" s="159" t="s">
        <v>111</v>
      </c>
      <c r="F134" s="251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88"/>
    </row>
    <row r="135" spans="1:21" s="166" customFormat="1" ht="12" hidden="1" x14ac:dyDescent="0.2">
      <c r="A135" s="123"/>
      <c r="B135" s="123"/>
      <c r="C135" s="123"/>
      <c r="D135" s="155"/>
      <c r="E135" s="156"/>
      <c r="F135" s="251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88"/>
    </row>
    <row r="136" spans="1:21" s="166" customFormat="1" ht="12" hidden="1" x14ac:dyDescent="0.2">
      <c r="A136" s="120">
        <v>63</v>
      </c>
      <c r="B136" s="120"/>
      <c r="C136" s="120"/>
      <c r="D136" s="160" t="s">
        <v>138</v>
      </c>
      <c r="E136" s="159" t="s">
        <v>193</v>
      </c>
      <c r="F136" s="251"/>
      <c r="G136" s="263"/>
      <c r="H136" s="263"/>
      <c r="I136" s="264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90"/>
    </row>
    <row r="137" spans="1:21" s="166" customFormat="1" ht="12" hidden="1" x14ac:dyDescent="0.2">
      <c r="A137" s="123"/>
      <c r="B137" s="123"/>
      <c r="C137" s="123"/>
      <c r="D137" s="155"/>
      <c r="E137" s="156"/>
      <c r="F137" s="251"/>
      <c r="G137" s="263"/>
      <c r="H137" s="264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90"/>
    </row>
    <row r="138" spans="1:21" s="166" customFormat="1" ht="12" hidden="1" x14ac:dyDescent="0.2">
      <c r="A138" s="120">
        <v>64</v>
      </c>
      <c r="B138" s="120"/>
      <c r="C138" s="120"/>
      <c r="D138" s="167" t="s">
        <v>57</v>
      </c>
      <c r="E138" s="159" t="s">
        <v>177</v>
      </c>
      <c r="F138" s="251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88"/>
    </row>
    <row r="139" spans="1:21" s="166" customFormat="1" ht="12" hidden="1" x14ac:dyDescent="0.2">
      <c r="A139" s="125"/>
      <c r="B139" s="125"/>
      <c r="C139" s="125"/>
      <c r="D139" s="155"/>
      <c r="E139" s="156" t="s">
        <v>266</v>
      </c>
      <c r="F139" s="251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88"/>
    </row>
    <row r="140" spans="1:21" s="150" customFormat="1" ht="12" x14ac:dyDescent="0.2">
      <c r="A140" s="118">
        <v>65</v>
      </c>
      <c r="B140" s="118"/>
      <c r="C140" s="118"/>
      <c r="D140" s="153" t="s">
        <v>287</v>
      </c>
      <c r="E140" s="159" t="s">
        <v>113</v>
      </c>
      <c r="F140" s="252"/>
      <c r="G140" s="263"/>
      <c r="H140" s="264"/>
      <c r="I140" s="453"/>
      <c r="J140" s="263"/>
      <c r="K140" s="263"/>
      <c r="L140" s="263"/>
      <c r="M140" s="263">
        <v>70</v>
      </c>
      <c r="N140" s="263"/>
      <c r="O140" s="263"/>
      <c r="P140" s="263">
        <v>1</v>
      </c>
      <c r="Q140" s="263">
        <v>2</v>
      </c>
      <c r="R140" s="264"/>
      <c r="S140" s="263"/>
      <c r="T140" s="263"/>
      <c r="U140" s="288"/>
    </row>
    <row r="141" spans="1:21" s="152" customFormat="1" ht="12" x14ac:dyDescent="0.2">
      <c r="A141" s="123"/>
      <c r="B141" s="123"/>
      <c r="C141" s="123"/>
      <c r="D141" s="155"/>
      <c r="E141" s="156"/>
      <c r="F141" s="253"/>
      <c r="G141" s="263"/>
      <c r="H141" s="264"/>
      <c r="I141" s="263"/>
      <c r="J141" s="263"/>
      <c r="K141" s="263"/>
      <c r="L141" s="263"/>
      <c r="M141" s="264"/>
      <c r="N141" s="264"/>
      <c r="O141" s="264"/>
      <c r="P141" s="263">
        <v>1</v>
      </c>
      <c r="Q141" s="263"/>
      <c r="R141" s="263"/>
      <c r="S141" s="263"/>
      <c r="T141" s="263"/>
      <c r="U141" s="288"/>
    </row>
    <row r="142" spans="1:21" s="150" customFormat="1" ht="12" x14ac:dyDescent="0.2">
      <c r="A142" s="120">
        <v>66</v>
      </c>
      <c r="B142" s="120"/>
      <c r="C142" s="120"/>
      <c r="D142" s="158" t="s">
        <v>288</v>
      </c>
      <c r="E142" s="168" t="s">
        <v>348</v>
      </c>
      <c r="F142" s="252"/>
      <c r="G142" s="264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88"/>
    </row>
    <row r="143" spans="1:21" s="152" customFormat="1" ht="12" x14ac:dyDescent="0.2">
      <c r="A143" s="125"/>
      <c r="B143" s="125"/>
      <c r="C143" s="125"/>
      <c r="D143" s="167"/>
      <c r="E143" s="163" t="s">
        <v>178</v>
      </c>
      <c r="F143" s="25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88"/>
    </row>
    <row r="144" spans="1:21" s="166" customFormat="1" ht="12" customHeight="1" x14ac:dyDescent="0.2">
      <c r="A144" s="120"/>
      <c r="B144" s="120"/>
      <c r="C144" s="120"/>
      <c r="D144" s="153"/>
      <c r="E144" s="159" t="s">
        <v>323</v>
      </c>
      <c r="F144" s="258"/>
      <c r="G144" s="263"/>
      <c r="H144" s="263"/>
      <c r="I144" s="263"/>
      <c r="J144" s="263">
        <v>1</v>
      </c>
      <c r="K144" s="263"/>
      <c r="L144" s="264"/>
      <c r="M144" s="263"/>
      <c r="N144" s="263"/>
      <c r="O144" s="263"/>
      <c r="P144" s="263"/>
      <c r="Q144" s="263"/>
      <c r="R144" s="263">
        <v>19</v>
      </c>
      <c r="S144" s="264"/>
      <c r="T144" s="263"/>
      <c r="U144" s="618">
        <v>1</v>
      </c>
    </row>
    <row r="145" spans="1:24" s="166" customFormat="1" ht="11.25" customHeight="1" x14ac:dyDescent="0.2">
      <c r="A145" s="123"/>
      <c r="B145" s="123"/>
      <c r="C145" s="123"/>
      <c r="D145" s="155"/>
      <c r="E145" s="156" t="s">
        <v>179</v>
      </c>
      <c r="F145" s="259"/>
      <c r="G145" s="263"/>
      <c r="H145" s="263"/>
      <c r="I145" s="263"/>
      <c r="J145" s="263">
        <v>3</v>
      </c>
      <c r="K145" s="263"/>
      <c r="L145" s="263"/>
      <c r="M145" s="263"/>
      <c r="N145" s="263"/>
      <c r="O145" s="263"/>
      <c r="P145" s="263"/>
      <c r="Q145" s="263"/>
      <c r="R145" s="263">
        <v>3</v>
      </c>
      <c r="S145" s="264"/>
      <c r="T145" s="263"/>
      <c r="U145" s="290"/>
    </row>
    <row r="146" spans="1:24" s="166" customFormat="1" ht="12" hidden="1" x14ac:dyDescent="0.2">
      <c r="A146" s="120">
        <v>67</v>
      </c>
      <c r="B146" s="120"/>
      <c r="C146" s="120"/>
      <c r="D146" s="158" t="s">
        <v>49</v>
      </c>
      <c r="E146" s="159" t="s">
        <v>50</v>
      </c>
      <c r="F146" s="260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88"/>
    </row>
    <row r="147" spans="1:24" s="157" customFormat="1" hidden="1" x14ac:dyDescent="0.2">
      <c r="A147" s="123"/>
      <c r="B147" s="123"/>
      <c r="C147" s="123"/>
      <c r="D147" s="155"/>
      <c r="E147" s="163"/>
      <c r="F147" s="260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88"/>
      <c r="V147" s="173"/>
      <c r="W147" s="173"/>
      <c r="X147" s="173"/>
    </row>
    <row r="148" spans="1:24" s="157" customFormat="1" hidden="1" x14ac:dyDescent="0.2">
      <c r="A148" s="120">
        <v>68</v>
      </c>
      <c r="B148" s="120"/>
      <c r="C148" s="120"/>
      <c r="D148" s="158" t="s">
        <v>129</v>
      </c>
      <c r="E148" s="154" t="s">
        <v>267</v>
      </c>
      <c r="F148" s="260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88"/>
      <c r="V148" s="173"/>
      <c r="W148" s="173"/>
      <c r="X148" s="173"/>
    </row>
    <row r="149" spans="1:24" s="157" customFormat="1" hidden="1" x14ac:dyDescent="0.2">
      <c r="A149" s="125"/>
      <c r="B149" s="125"/>
      <c r="C149" s="125"/>
      <c r="D149" s="155"/>
      <c r="E149" s="156" t="s">
        <v>268</v>
      </c>
      <c r="F149" s="260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88"/>
      <c r="V149" s="173"/>
      <c r="W149" s="173"/>
      <c r="X149" s="173"/>
    </row>
    <row r="150" spans="1:24" s="157" customFormat="1" ht="1.5" hidden="1" customHeight="1" x14ac:dyDescent="0.2">
      <c r="A150" s="118">
        <v>69</v>
      </c>
      <c r="B150" s="118"/>
      <c r="C150" s="118"/>
      <c r="D150" s="158" t="s">
        <v>289</v>
      </c>
      <c r="E150" s="159" t="s">
        <v>269</v>
      </c>
      <c r="F150" s="252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88"/>
    </row>
    <row r="151" spans="1:24" s="157" customFormat="1" ht="12" hidden="1" x14ac:dyDescent="0.2">
      <c r="A151" s="123"/>
      <c r="B151" s="123"/>
      <c r="C151" s="123"/>
      <c r="D151" s="155"/>
      <c r="E151" s="163"/>
      <c r="F151" s="253"/>
      <c r="G151" s="263"/>
      <c r="H151" s="263"/>
      <c r="I151" s="263"/>
      <c r="J151" s="263"/>
      <c r="K151" s="263"/>
      <c r="L151" s="264"/>
      <c r="M151" s="263"/>
      <c r="N151" s="263"/>
      <c r="O151" s="263"/>
      <c r="P151" s="263"/>
      <c r="Q151" s="263"/>
      <c r="R151" s="263"/>
      <c r="S151" s="263"/>
      <c r="T151" s="263"/>
      <c r="U151" s="288"/>
    </row>
    <row r="152" spans="1:24" s="150" customFormat="1" ht="12" x14ac:dyDescent="0.2">
      <c r="A152" s="118">
        <v>65</v>
      </c>
      <c r="B152" s="118"/>
      <c r="C152" s="118"/>
      <c r="D152" s="153" t="s">
        <v>188</v>
      </c>
      <c r="E152" s="159" t="s">
        <v>269</v>
      </c>
      <c r="F152" s="252"/>
      <c r="G152" s="263"/>
      <c r="H152" s="264"/>
      <c r="I152" s="453"/>
      <c r="J152" s="263"/>
      <c r="K152" s="263"/>
      <c r="L152" s="263"/>
      <c r="M152" s="263"/>
      <c r="N152" s="263"/>
      <c r="O152" s="263"/>
      <c r="P152" s="263"/>
      <c r="Q152" s="263"/>
      <c r="R152" s="264"/>
      <c r="S152" s="263"/>
      <c r="T152" s="263"/>
      <c r="U152" s="288"/>
    </row>
    <row r="153" spans="1:24" s="152" customFormat="1" ht="12" x14ac:dyDescent="0.2">
      <c r="A153" s="123"/>
      <c r="B153" s="123"/>
      <c r="C153" s="123"/>
      <c r="D153" s="155"/>
      <c r="E153" s="156"/>
      <c r="F153" s="253"/>
      <c r="G153" s="263"/>
      <c r="H153" s="264"/>
      <c r="I153" s="263"/>
      <c r="J153" s="263"/>
      <c r="K153" s="263"/>
      <c r="L153" s="263"/>
      <c r="M153" s="264"/>
      <c r="N153" s="264"/>
      <c r="O153" s="264"/>
      <c r="P153" s="263"/>
      <c r="Q153" s="263"/>
      <c r="R153" s="263">
        <v>1</v>
      </c>
      <c r="S153" s="263"/>
      <c r="T153" s="263"/>
      <c r="U153" s="288"/>
    </row>
    <row r="154" spans="1:24" s="157" customFormat="1" ht="12" x14ac:dyDescent="0.2">
      <c r="A154" s="120">
        <v>70</v>
      </c>
      <c r="B154" s="120"/>
      <c r="C154" s="120"/>
      <c r="D154" s="158" t="s">
        <v>290</v>
      </c>
      <c r="E154" s="159" t="s">
        <v>114</v>
      </c>
      <c r="F154" s="252"/>
      <c r="G154" s="263"/>
      <c r="H154" s="263"/>
      <c r="I154" s="263"/>
      <c r="J154" s="263"/>
      <c r="K154" s="263">
        <v>2</v>
      </c>
      <c r="L154" s="263"/>
      <c r="M154" s="263"/>
      <c r="N154" s="263"/>
      <c r="O154" s="263"/>
      <c r="P154" s="263"/>
      <c r="Q154" s="263">
        <v>3</v>
      </c>
      <c r="R154" s="263"/>
      <c r="S154" s="263"/>
      <c r="T154" s="263">
        <v>1</v>
      </c>
      <c r="U154" s="288"/>
    </row>
    <row r="155" spans="1:24" s="157" customFormat="1" ht="12" x14ac:dyDescent="0.2">
      <c r="A155" s="123"/>
      <c r="B155" s="123"/>
      <c r="C155" s="123"/>
      <c r="D155" s="499"/>
      <c r="E155" s="156" t="s">
        <v>180</v>
      </c>
      <c r="F155" s="270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71">
        <v>1</v>
      </c>
      <c r="U155" s="454"/>
    </row>
    <row r="156" spans="1:24" s="157" customFormat="1" x14ac:dyDescent="0.25">
      <c r="D156" s="521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</row>
    <row r="157" spans="1:24" s="157" customFormat="1" x14ac:dyDescent="0.25">
      <c r="D157" s="169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</row>
    <row r="158" spans="1:24" s="166" customFormat="1" ht="12" hidden="1" x14ac:dyDescent="0.2">
      <c r="A158" s="118">
        <v>55</v>
      </c>
      <c r="B158" s="118"/>
      <c r="C158" s="118"/>
      <c r="D158" s="273" t="s">
        <v>285</v>
      </c>
      <c r="E158" s="274" t="s">
        <v>341</v>
      </c>
      <c r="F158" s="275"/>
      <c r="G158" s="276"/>
      <c r="H158" s="276"/>
      <c r="I158" s="277"/>
      <c r="J158" s="276"/>
      <c r="K158" s="276"/>
      <c r="L158" s="278"/>
      <c r="M158" s="276"/>
      <c r="N158" s="276"/>
      <c r="O158" s="276"/>
      <c r="P158" s="276"/>
      <c r="Q158" s="276"/>
      <c r="R158" s="276"/>
      <c r="S158" s="278"/>
      <c r="T158" s="276"/>
      <c r="U158" s="285"/>
    </row>
    <row r="159" spans="1:24" s="166" customFormat="1" ht="12" hidden="1" x14ac:dyDescent="0.2">
      <c r="A159" s="125"/>
      <c r="B159" s="125"/>
      <c r="C159" s="125"/>
      <c r="D159" s="279"/>
      <c r="E159" s="280" t="s">
        <v>342</v>
      </c>
      <c r="F159" s="281"/>
      <c r="G159" s="282"/>
      <c r="H159" s="282"/>
      <c r="I159" s="283"/>
      <c r="J159" s="282"/>
      <c r="K159" s="282"/>
      <c r="L159" s="282"/>
      <c r="M159" s="282"/>
      <c r="N159" s="282"/>
      <c r="O159" s="282"/>
      <c r="P159" s="284"/>
      <c r="Q159" s="284"/>
      <c r="R159" s="282"/>
      <c r="S159" s="284"/>
      <c r="T159" s="284"/>
      <c r="U159" s="286"/>
    </row>
    <row r="160" spans="1:24" s="166" customFormat="1" ht="12" x14ac:dyDescent="0.2">
      <c r="A160" s="125"/>
      <c r="B160" s="125"/>
      <c r="C160" s="125"/>
      <c r="D160" s="267"/>
      <c r="E160" s="268"/>
      <c r="F160" s="269"/>
      <c r="G160" s="261"/>
      <c r="H160" s="261"/>
      <c r="I160" s="261"/>
      <c r="J160" s="261"/>
      <c r="K160" s="261"/>
      <c r="L160" s="261"/>
      <c r="M160" s="261"/>
      <c r="N160" s="261"/>
      <c r="O160" s="261"/>
      <c r="P160" s="262"/>
      <c r="Q160" s="262"/>
      <c r="R160" s="261"/>
      <c r="S160" s="262"/>
      <c r="T160" s="262"/>
      <c r="U160" s="262"/>
    </row>
    <row r="161" spans="1:24" s="166" customFormat="1" ht="12" x14ac:dyDescent="0.2">
      <c r="A161" s="125"/>
      <c r="B161" s="125"/>
      <c r="C161" s="125"/>
      <c r="D161" s="267"/>
      <c r="E161" s="268"/>
      <c r="F161" s="269"/>
      <c r="G161" s="261"/>
      <c r="H161" s="261"/>
      <c r="I161" s="261"/>
      <c r="J161" s="261"/>
      <c r="K161" s="261"/>
      <c r="L161" s="261"/>
      <c r="M161" s="261"/>
      <c r="N161" s="261"/>
      <c r="O161" s="261"/>
      <c r="P161" s="262"/>
      <c r="Q161" s="262"/>
      <c r="R161" s="261"/>
      <c r="S161" s="262"/>
      <c r="T161" s="262"/>
      <c r="U161" s="262"/>
    </row>
    <row r="162" spans="1:24" s="166" customFormat="1" ht="12" x14ac:dyDescent="0.2">
      <c r="A162" s="125"/>
      <c r="B162" s="125"/>
      <c r="C162" s="125"/>
      <c r="D162" s="267"/>
      <c r="E162" s="268"/>
      <c r="F162" s="269"/>
      <c r="G162" s="261"/>
      <c r="H162" s="261"/>
      <c r="I162" s="261"/>
      <c r="J162" s="261"/>
      <c r="K162" s="261"/>
      <c r="L162" s="261"/>
      <c r="M162" s="261"/>
      <c r="N162" s="261"/>
      <c r="O162" s="261"/>
      <c r="P162" s="262"/>
      <c r="Q162" s="262"/>
      <c r="R162" s="261"/>
      <c r="S162" s="262"/>
      <c r="T162" s="262"/>
      <c r="U162" s="262"/>
    </row>
    <row r="163" spans="1:24" s="166" customFormat="1" ht="12" x14ac:dyDescent="0.2">
      <c r="A163" s="125"/>
      <c r="B163" s="125"/>
      <c r="C163" s="125"/>
      <c r="D163" s="267"/>
      <c r="E163" s="268"/>
      <c r="F163" s="269"/>
      <c r="G163" s="261"/>
      <c r="H163" s="261"/>
      <c r="I163" s="261"/>
      <c r="J163" s="261"/>
      <c r="K163" s="261"/>
      <c r="L163" s="261"/>
      <c r="M163" s="261"/>
      <c r="N163" s="261"/>
      <c r="O163" s="261"/>
      <c r="P163" s="262"/>
      <c r="Q163" s="262"/>
      <c r="R163" s="261"/>
      <c r="S163" s="262"/>
      <c r="T163" s="262"/>
      <c r="U163" s="262"/>
    </row>
    <row r="164" spans="1:24" s="166" customFormat="1" ht="12" x14ac:dyDescent="0.2">
      <c r="A164" s="125"/>
      <c r="B164" s="125"/>
      <c r="C164" s="125"/>
      <c r="D164" s="267"/>
      <c r="E164" s="268"/>
      <c r="F164" s="269"/>
      <c r="G164" s="261"/>
      <c r="H164" s="261"/>
      <c r="I164" s="261"/>
      <c r="J164" s="261"/>
      <c r="K164" s="261"/>
      <c r="L164" s="261"/>
      <c r="M164" s="261"/>
      <c r="N164" s="261"/>
      <c r="O164" s="261"/>
      <c r="P164" s="262"/>
      <c r="Q164" s="262"/>
      <c r="R164" s="261"/>
      <c r="S164" s="262"/>
      <c r="T164" s="262"/>
      <c r="U164" s="262"/>
    </row>
    <row r="165" spans="1:24" s="157" customFormat="1" ht="12" x14ac:dyDescent="0.2">
      <c r="C165" s="170" t="s">
        <v>291</v>
      </c>
      <c r="D165" s="171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</row>
    <row r="166" spans="1:24" s="157" customFormat="1" ht="12" x14ac:dyDescent="0.2">
      <c r="C166" s="171"/>
      <c r="D166" s="171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</row>
    <row r="167" spans="1:24" s="157" customFormat="1" ht="13.5" hidden="1" customHeight="1" x14ac:dyDescent="0.25">
      <c r="C167" s="157" t="s">
        <v>131</v>
      </c>
      <c r="D167" s="157" t="s">
        <v>345</v>
      </c>
      <c r="F167" s="174"/>
      <c r="G167" s="173"/>
      <c r="H167" s="174"/>
      <c r="I167" s="174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</row>
    <row r="168" spans="1:24" s="157" customFormat="1" ht="13.5" hidden="1" customHeight="1" x14ac:dyDescent="0.25">
      <c r="D168" s="157" t="s">
        <v>346</v>
      </c>
      <c r="F168" s="174"/>
      <c r="G168" s="173"/>
      <c r="H168" s="174"/>
      <c r="I168" s="174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</row>
    <row r="169" spans="1:24" s="157" customFormat="1" ht="13.5" hidden="1" customHeight="1" x14ac:dyDescent="0.25">
      <c r="C169" s="157" t="s">
        <v>389</v>
      </c>
      <c r="D169" s="157" t="s">
        <v>390</v>
      </c>
      <c r="F169" s="174"/>
      <c r="G169" s="173"/>
      <c r="H169" s="174"/>
      <c r="I169" s="174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</row>
    <row r="170" spans="1:24" s="157" customFormat="1" ht="11.25" customHeight="1" x14ac:dyDescent="0.25">
      <c r="C170" s="157" t="s">
        <v>292</v>
      </c>
      <c r="D170" s="157" t="s">
        <v>293</v>
      </c>
      <c r="F170" s="174"/>
      <c r="G170" s="173"/>
      <c r="H170" s="174"/>
      <c r="I170" s="174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</row>
    <row r="171" spans="1:24" s="157" customFormat="1" ht="11.25" hidden="1" customHeight="1" x14ac:dyDescent="0.25">
      <c r="C171" s="157" t="s">
        <v>294</v>
      </c>
      <c r="D171" s="175" t="s">
        <v>295</v>
      </c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</row>
    <row r="172" spans="1:24" s="157" customFormat="1" ht="11.25" hidden="1" customHeight="1" x14ac:dyDescent="0.25">
      <c r="C172" s="157" t="s">
        <v>296</v>
      </c>
      <c r="D172" s="175" t="s">
        <v>297</v>
      </c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3"/>
      <c r="W172" s="173"/>
      <c r="X172" s="173"/>
    </row>
    <row r="173" spans="1:24" s="157" customFormat="1" ht="11.25" hidden="1" customHeight="1" x14ac:dyDescent="0.25">
      <c r="C173" s="157" t="s">
        <v>298</v>
      </c>
      <c r="D173" s="175" t="s">
        <v>299</v>
      </c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</row>
    <row r="174" spans="1:24" s="157" customFormat="1" ht="11.25" customHeight="1" x14ac:dyDescent="0.25">
      <c r="C174" s="157" t="s">
        <v>300</v>
      </c>
      <c r="D174" s="175" t="s">
        <v>301</v>
      </c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</row>
    <row r="175" spans="1:24" s="157" customFormat="1" ht="11.25" customHeight="1" x14ac:dyDescent="0.25">
      <c r="C175" s="157" t="s">
        <v>426</v>
      </c>
      <c r="D175" s="175" t="s">
        <v>427</v>
      </c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</row>
    <row r="176" spans="1:24" s="157" customFormat="1" ht="11.25" hidden="1" customHeight="1" x14ac:dyDescent="0.25">
      <c r="C176" s="157" t="s">
        <v>391</v>
      </c>
      <c r="D176" s="175" t="s">
        <v>392</v>
      </c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</row>
    <row r="177" spans="3:21" s="157" customFormat="1" ht="11.25" hidden="1" customHeight="1" x14ac:dyDescent="0.25">
      <c r="D177" s="175" t="s">
        <v>393</v>
      </c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</row>
    <row r="178" spans="3:21" s="157" customFormat="1" ht="11.25" hidden="1" customHeight="1" x14ac:dyDescent="0.25">
      <c r="C178" s="157" t="s">
        <v>308</v>
      </c>
      <c r="D178" s="175" t="s">
        <v>309</v>
      </c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</row>
    <row r="179" spans="3:21" s="157" customFormat="1" ht="11.25" customHeight="1" x14ac:dyDescent="0.25">
      <c r="C179" s="157" t="s">
        <v>326</v>
      </c>
      <c r="D179" s="175" t="s">
        <v>327</v>
      </c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</row>
    <row r="180" spans="3:21" s="157" customFormat="1" ht="11.25" customHeight="1" x14ac:dyDescent="0.25">
      <c r="C180" s="157" t="s">
        <v>194</v>
      </c>
      <c r="D180" s="157" t="s">
        <v>302</v>
      </c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</row>
    <row r="181" spans="3:21" s="157" customFormat="1" ht="11.25" customHeight="1" x14ac:dyDescent="0.25">
      <c r="C181" s="157" t="s">
        <v>428</v>
      </c>
      <c r="D181" s="157" t="s">
        <v>429</v>
      </c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</row>
    <row r="182" spans="3:21" s="157" customFormat="1" ht="9" customHeight="1" x14ac:dyDescent="0.25">
      <c r="C182" s="157" t="s">
        <v>430</v>
      </c>
      <c r="D182" s="157" t="s">
        <v>431</v>
      </c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</row>
    <row r="183" spans="3:21" s="157" customFormat="1" ht="11.25" hidden="1" customHeight="1" x14ac:dyDescent="0.25">
      <c r="C183" s="157" t="s">
        <v>303</v>
      </c>
      <c r="D183" s="175" t="s">
        <v>304</v>
      </c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</row>
    <row r="184" spans="3:21" s="157" customFormat="1" ht="12" x14ac:dyDescent="0.25">
      <c r="C184" s="157" t="s">
        <v>351</v>
      </c>
      <c r="D184" s="175" t="s">
        <v>352</v>
      </c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</row>
    <row r="185" spans="3:21" s="157" customFormat="1" ht="12" hidden="1" x14ac:dyDescent="0.25">
      <c r="C185" s="157" t="s">
        <v>373</v>
      </c>
      <c r="D185" s="175" t="s">
        <v>374</v>
      </c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</row>
    <row r="186" spans="3:21" s="157" customFormat="1" ht="12" hidden="1" x14ac:dyDescent="0.25">
      <c r="C186" s="157" t="s">
        <v>437</v>
      </c>
      <c r="D186" s="175" t="s">
        <v>438</v>
      </c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</row>
    <row r="187" spans="3:21" s="157" customFormat="1" ht="12" hidden="1" x14ac:dyDescent="0.25">
      <c r="C187" s="157" t="s">
        <v>375</v>
      </c>
      <c r="D187" s="175" t="s">
        <v>376</v>
      </c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</row>
    <row r="188" spans="3:21" s="157" customFormat="1" ht="12" hidden="1" x14ac:dyDescent="0.25">
      <c r="C188" s="157" t="s">
        <v>305</v>
      </c>
      <c r="D188" s="175" t="s">
        <v>306</v>
      </c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</row>
    <row r="189" spans="3:21" s="157" customFormat="1" ht="12" hidden="1" x14ac:dyDescent="0.25">
      <c r="C189" s="157" t="s">
        <v>307</v>
      </c>
      <c r="D189" s="175" t="s">
        <v>353</v>
      </c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</row>
    <row r="190" spans="3:21" s="178" customFormat="1" x14ac:dyDescent="0.25">
      <c r="C190" s="157" t="s">
        <v>310</v>
      </c>
      <c r="D190" s="175" t="s">
        <v>311</v>
      </c>
      <c r="F190" s="174"/>
      <c r="G190" s="173"/>
      <c r="H190" s="174"/>
      <c r="I190" s="174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</row>
    <row r="191" spans="3:21" s="178" customFormat="1" ht="11.25" customHeight="1" x14ac:dyDescent="0.25">
      <c r="C191" s="157" t="s">
        <v>312</v>
      </c>
      <c r="D191" s="175" t="s">
        <v>313</v>
      </c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</row>
    <row r="192" spans="3:21" s="178" customFormat="1" ht="11.25" hidden="1" customHeight="1" x14ac:dyDescent="0.25">
      <c r="C192" s="157" t="s">
        <v>314</v>
      </c>
      <c r="D192" s="175" t="s">
        <v>315</v>
      </c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</row>
    <row r="193" spans="3:23" ht="11.25" hidden="1" customHeight="1" x14ac:dyDescent="0.2">
      <c r="C193" s="157" t="s">
        <v>354</v>
      </c>
      <c r="D193" s="175" t="s">
        <v>355</v>
      </c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</row>
    <row r="194" spans="3:23" ht="11.25" hidden="1" customHeight="1" x14ac:dyDescent="0.2">
      <c r="C194" s="157" t="s">
        <v>349</v>
      </c>
      <c r="D194" s="175" t="s">
        <v>350</v>
      </c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</row>
    <row r="195" spans="3:23" ht="11.25" customHeight="1" x14ac:dyDescent="0.2">
      <c r="C195" s="157" t="s">
        <v>316</v>
      </c>
      <c r="D195" s="157" t="s">
        <v>317</v>
      </c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</row>
    <row r="196" spans="3:23" ht="11.25" customHeight="1" x14ac:dyDescent="0.2">
      <c r="C196" s="157" t="s">
        <v>377</v>
      </c>
      <c r="D196" s="175" t="s">
        <v>318</v>
      </c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</row>
    <row r="197" spans="3:23" x14ac:dyDescent="0.2">
      <c r="C197" s="157"/>
      <c r="D197" s="175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</row>
    <row r="198" spans="3:23" x14ac:dyDescent="0.2">
      <c r="C198" s="157"/>
      <c r="D198" s="175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</row>
    <row r="199" spans="3:23" ht="13.5" customHeight="1" x14ac:dyDescent="0.2">
      <c r="D199" s="180"/>
      <c r="F199" s="176"/>
      <c r="G199" s="176"/>
      <c r="H199" s="176"/>
      <c r="I199" s="176"/>
      <c r="J199" s="176"/>
      <c r="K199" s="176"/>
      <c r="L199" s="157"/>
      <c r="M199" s="176"/>
      <c r="N199" s="176"/>
      <c r="O199" s="176"/>
      <c r="P199" s="176"/>
      <c r="Q199" s="176"/>
      <c r="R199" s="176"/>
      <c r="S199" s="176"/>
      <c r="T199" s="176"/>
      <c r="U199" s="176"/>
    </row>
    <row r="200" spans="3:23" ht="15.75" x14ac:dyDescent="0.25">
      <c r="D200" s="177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W200" s="266" t="s">
        <v>319</v>
      </c>
    </row>
    <row r="201" spans="3:23" ht="15.75" x14ac:dyDescent="0.25">
      <c r="D201" s="177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W201" s="266" t="s">
        <v>320</v>
      </c>
    </row>
    <row r="202" spans="3:23" ht="15.75" x14ac:dyDescent="0.25">
      <c r="D202" s="177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W202" s="266" t="s">
        <v>321</v>
      </c>
    </row>
    <row r="203" spans="3:23" x14ac:dyDescent="0.2">
      <c r="L203" s="181"/>
      <c r="W203" s="266" t="s">
        <v>322</v>
      </c>
    </row>
    <row r="204" spans="3:23" x14ac:dyDescent="0.2">
      <c r="E204" s="180" t="s">
        <v>435</v>
      </c>
      <c r="H204" s="180">
        <f>H16+H26+H28+H38+H50+H62+H70+H78+H100+H118+H122+H140+H142+H144+H152+H154</f>
        <v>2</v>
      </c>
      <c r="I204" s="180">
        <f t="shared" ref="I204:U204" si="0">I16+I26+I28+I38+I50+I62+I70+I78+I100+I118+I122+I140+I142+I144+I152+I154</f>
        <v>0</v>
      </c>
      <c r="J204" s="180">
        <f t="shared" si="0"/>
        <v>2</v>
      </c>
      <c r="K204" s="180">
        <f t="shared" si="0"/>
        <v>2</v>
      </c>
      <c r="L204" s="180">
        <f t="shared" si="0"/>
        <v>0</v>
      </c>
      <c r="M204" s="180">
        <f t="shared" si="0"/>
        <v>81</v>
      </c>
      <c r="N204" s="180">
        <f t="shared" si="0"/>
        <v>1</v>
      </c>
      <c r="O204" s="180">
        <f t="shared" si="0"/>
        <v>1</v>
      </c>
      <c r="P204" s="180">
        <f t="shared" si="0"/>
        <v>1</v>
      </c>
      <c r="Q204" s="180">
        <f t="shared" si="0"/>
        <v>5</v>
      </c>
      <c r="R204" s="180">
        <f t="shared" si="0"/>
        <v>58</v>
      </c>
      <c r="S204" s="180">
        <f t="shared" si="0"/>
        <v>0</v>
      </c>
      <c r="T204" s="180">
        <f t="shared" si="0"/>
        <v>1</v>
      </c>
      <c r="U204" s="180">
        <f t="shared" si="0"/>
        <v>21</v>
      </c>
      <c r="V204" s="180">
        <f>SUM(H204:U204)</f>
        <v>175</v>
      </c>
    </row>
    <row r="205" spans="3:23" x14ac:dyDescent="0.2">
      <c r="E205" s="180" t="s">
        <v>436</v>
      </c>
      <c r="H205" s="180">
        <f>H17+H27+H29+H39+H51+H63+H71+H79+H101+H119+H123+H141+H143+H145+H153+H155</f>
        <v>5</v>
      </c>
      <c r="I205" s="180">
        <f t="shared" ref="I205:U205" si="1">I17+I27+I29+I39+I51+I63+I71+I79+I101+I119+I123+I141+I143+I145+I153+I155</f>
        <v>0</v>
      </c>
      <c r="J205" s="180">
        <f t="shared" si="1"/>
        <v>3</v>
      </c>
      <c r="K205" s="180">
        <f t="shared" si="1"/>
        <v>0</v>
      </c>
      <c r="L205" s="180">
        <f t="shared" si="1"/>
        <v>1</v>
      </c>
      <c r="M205" s="180">
        <f t="shared" si="1"/>
        <v>1</v>
      </c>
      <c r="N205" s="180">
        <f t="shared" si="1"/>
        <v>0</v>
      </c>
      <c r="O205" s="180">
        <f t="shared" si="1"/>
        <v>0</v>
      </c>
      <c r="P205" s="180">
        <f t="shared" si="1"/>
        <v>1</v>
      </c>
      <c r="Q205" s="180">
        <f t="shared" si="1"/>
        <v>2</v>
      </c>
      <c r="R205" s="180">
        <f t="shared" si="1"/>
        <v>20</v>
      </c>
      <c r="S205" s="180">
        <f t="shared" si="1"/>
        <v>0</v>
      </c>
      <c r="T205" s="180">
        <f t="shared" si="1"/>
        <v>1</v>
      </c>
      <c r="U205" s="180">
        <f t="shared" si="1"/>
        <v>20</v>
      </c>
      <c r="V205" s="180">
        <f>SUM(H205:U205)</f>
        <v>54</v>
      </c>
    </row>
    <row r="206" spans="3:23" x14ac:dyDescent="0.2">
      <c r="L206" s="166"/>
    </row>
    <row r="207" spans="3:23" x14ac:dyDescent="0.2">
      <c r="L207" s="182"/>
    </row>
    <row r="208" spans="3:23" x14ac:dyDescent="0.2">
      <c r="L208" s="182"/>
    </row>
    <row r="209" spans="12:12" x14ac:dyDescent="0.2">
      <c r="L209" s="166"/>
    </row>
    <row r="536" spans="7:18" x14ac:dyDescent="0.2">
      <c r="G536" s="213"/>
      <c r="L536" s="212"/>
      <c r="P536" s="213"/>
      <c r="Q536" s="213"/>
      <c r="R536" s="213"/>
    </row>
  </sheetData>
  <phoneticPr fontId="6" type="noConversion"/>
  <printOptions horizontalCentered="1"/>
  <pageMargins left="0.47244094488188998" right="0.31496062992126" top="0.66929133858267698" bottom="0.39370078740157499" header="0.27559055118110198" footer="0"/>
  <pageSetup paperSize="9" scale="78" firstPageNumber="16" orientation="portrait" useFirstPageNumber="1" r:id="rId1"/>
  <headerFooter alignWithMargins="0">
    <oddHeader xml:space="preserve">&amp;C&amp;"Arial,Regular"&amp;9C/48/7
page &amp;P / Seite &amp;P / página &amp;P </oddHeader>
  </headerFooter>
  <rowBreaks count="1" manualBreakCount="1">
    <brk id="140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 C_48_7 (1)</vt:lpstr>
      <vt:lpstr>C_48_7(2)_part1</vt:lpstr>
      <vt:lpstr>C_48_7(2)_part2</vt:lpstr>
      <vt:lpstr>' C_48_7 (1)'!Criteria</vt:lpstr>
      <vt:lpstr>' C_48_7 (1)'!Print_Area</vt:lpstr>
      <vt:lpstr>'C_48_7(2)_part1'!Print_Area</vt:lpstr>
      <vt:lpstr>'C_48_7(2)_part2'!Print_Area</vt:lpstr>
      <vt:lpstr>'C_48_7(2)_part1'!Print_Titles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buton/besse</dc:creator>
  <dc:description>remove * next to IT - 2002 - 1,871 for Corr. version or for C/38/7 in 2004</dc:description>
  <cp:lastModifiedBy>BESSE Ariane</cp:lastModifiedBy>
  <cp:lastPrinted>2014-10-13T14:29:40Z</cp:lastPrinted>
  <dcterms:created xsi:type="dcterms:W3CDTF">1999-10-07T17:34:17Z</dcterms:created>
  <dcterms:modified xsi:type="dcterms:W3CDTF">2014-10-13T14:29:56Z</dcterms:modified>
</cp:coreProperties>
</file>